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caoti-my.sharepoint.com/personal/carlos_torres_ica_gov_co/Documents/Carlos Torres ICA 2025/02. PAusteridad 2025/Reporte Segundo semestre/"/>
    </mc:Choice>
  </mc:AlternateContent>
  <xr:revisionPtr revIDLastSave="3" documentId="8_{D42AFE78-E0DF-4D45-BADB-4ADBEDCA7D66}" xr6:coauthVersionLast="47" xr6:coauthVersionMax="47" xr10:uidLastSave="{DDED1728-71F7-4AB3-BF2F-20C20AC574AB}"/>
  <bookViews>
    <workbookView xWindow="-120" yWindow="-120" windowWidth="29040" windowHeight="15720" tabRatio="500" xr2:uid="{00000000-000D-0000-FFFF-FFFF00000000}"/>
  </bookViews>
  <sheets>
    <sheet name="Ejecución Austeridad 2025" sheetId="8" r:id="rId1"/>
  </sheets>
  <externalReferences>
    <externalReference r:id="rId2"/>
    <externalReference r:id="rId3"/>
  </externalReferences>
  <definedNames>
    <definedName name="_xlnm._FilterDatabase" localSheetId="0" hidden="1">'Ejecución Austeridad 2025'!$B$5:$G$75</definedName>
    <definedName name="_xlnm.Print_Area" localSheetId="0">'Ejecución Austeridad 2025'!$B$1:$G$23</definedName>
    <definedName name="Interval">'[1]Return to Work Template'!#REF!</definedName>
    <definedName name="ScheduleStart">'[1]Return to Work Template'!#REF!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8" l="1"/>
  <c r="I45" i="8"/>
  <c r="I23" i="8"/>
  <c r="I65" i="8" l="1"/>
  <c r="J75" i="8" l="1"/>
  <c r="J73" i="8"/>
  <c r="J65" i="8"/>
  <c r="J61" i="8"/>
  <c r="J54" i="8"/>
  <c r="J53" i="8"/>
  <c r="J51" i="8"/>
  <c r="J50" i="8"/>
  <c r="J49" i="8"/>
  <c r="J46" i="8"/>
  <c r="J42" i="8"/>
  <c r="J41" i="8"/>
  <c r="J39" i="8"/>
  <c r="J34" i="8"/>
  <c r="J33" i="8"/>
  <c r="J31" i="8"/>
  <c r="J30" i="8"/>
  <c r="J29" i="8"/>
  <c r="J24" i="8"/>
  <c r="J16" i="8"/>
  <c r="J15" i="8"/>
  <c r="J14" i="8"/>
  <c r="J10" i="8"/>
  <c r="J9" i="8"/>
  <c r="I75" i="8"/>
  <c r="I73" i="8"/>
  <c r="I70" i="8"/>
  <c r="I69" i="8"/>
  <c r="I67" i="8"/>
  <c r="I64" i="8"/>
  <c r="I63" i="8"/>
  <c r="I61" i="8"/>
  <c r="I60" i="8"/>
  <c r="I56" i="8"/>
  <c r="I55" i="8"/>
  <c r="I54" i="8"/>
  <c r="I53" i="8"/>
  <c r="I51" i="8"/>
  <c r="I50" i="8"/>
  <c r="I49" i="8"/>
  <c r="I47" i="8"/>
  <c r="I46" i="8"/>
  <c r="I42" i="8"/>
  <c r="I41" i="8"/>
  <c r="I39" i="8"/>
  <c r="I37" i="8"/>
  <c r="I35" i="8"/>
  <c r="I34" i="8"/>
  <c r="I33" i="8"/>
  <c r="I31" i="8"/>
  <c r="I30" i="8"/>
  <c r="I29" i="8"/>
  <c r="I27" i="8"/>
  <c r="I25" i="8"/>
  <c r="I24" i="8"/>
  <c r="I21" i="8"/>
  <c r="I20" i="8"/>
  <c r="I17" i="8"/>
  <c r="I16" i="8"/>
  <c r="I15" i="8"/>
  <c r="I14" i="8"/>
  <c r="I13" i="8"/>
  <c r="I11" i="8"/>
  <c r="I10" i="8"/>
  <c r="I7" i="8"/>
  <c r="I9" i="8"/>
  <c r="J7" i="8"/>
</calcChain>
</file>

<file path=xl/sharedStrings.xml><?xml version="1.0" encoding="utf-8"?>
<sst xmlns="http://schemas.openxmlformats.org/spreadsheetml/2006/main" count="252" uniqueCount="148">
  <si>
    <t>Componente #01. Modificación de planta de personal, estructura administrativa y gastos de personal</t>
  </si>
  <si>
    <t>ACTIVIDAD</t>
  </si>
  <si>
    <t>RESPONSABLE DEL PLAN</t>
  </si>
  <si>
    <t xml:space="preserve">OBJETIVO DEL PLAN </t>
  </si>
  <si>
    <t xml:space="preserve">Oficina Asesora de Planeación </t>
  </si>
  <si>
    <t xml:space="preserve">INDICADOR </t>
  </si>
  <si>
    <t>RESPONSABLE DEL CUMPLIMIENTO</t>
  </si>
  <si>
    <t>Componente # 02. Contratación de personal para la prestación de servicios profesionales y de apoyo a la gestión</t>
  </si>
  <si>
    <t xml:space="preserve">Componente # 03 Horas extras y vacaciones </t>
  </si>
  <si>
    <t>Componente #04. Arrendamiento y mantenimiento de bienes inmuebles, cambio de sede y adquisición de bienes muebles e inmuebles.</t>
  </si>
  <si>
    <t>Grupo de Gestión del Talento Humano</t>
  </si>
  <si>
    <t>Número de contratos de prestación de servicios (con persona natural) suscritos en la vigencia</t>
  </si>
  <si>
    <t>Contratacion de prestación de servicios personales</t>
  </si>
  <si>
    <t>Grupo  de Gestión Contractual</t>
  </si>
  <si>
    <t>Valor de la contratacion de prestación de servicios personales</t>
  </si>
  <si>
    <t>Indemnización por vacaciones</t>
  </si>
  <si>
    <t>Número de funcionarios con vacaciones indemnizadas en la vigencia</t>
  </si>
  <si>
    <t>Horas Extras y Vacaciones</t>
  </si>
  <si>
    <t>Número de funcionarios con horas extras reconocidas en la vigencia de 2024</t>
  </si>
  <si>
    <t>Valor ejecutado en horas extras y vacaciones</t>
  </si>
  <si>
    <t>No de informes de seguimiento a la  liquidación de Horas Extras</t>
  </si>
  <si>
    <t>Cambios de sedes y oficinas en la vigencia</t>
  </si>
  <si>
    <t>La entidad cambió de sede en la vigencia</t>
  </si>
  <si>
    <t>No de cambios de sede en la vigencia</t>
  </si>
  <si>
    <t>Grupo de Servicios Generales</t>
  </si>
  <si>
    <t>Componente #05. Prelación de encuentros virtuales</t>
  </si>
  <si>
    <t>Componente #06. Suministro de tiquetes</t>
  </si>
  <si>
    <t>Componente #07. Reconocimiento de viáticos</t>
  </si>
  <si>
    <t>Componente #08. Delegaciones oficiales.</t>
  </si>
  <si>
    <t>Componente #09. Autorización previa al trámite de comisiones al exterior.</t>
  </si>
  <si>
    <t>Componente #10. Eventos.</t>
  </si>
  <si>
    <t>Componente #11. Vigilancia</t>
  </si>
  <si>
    <t>Componente #12. Vehículos oficiales</t>
  </si>
  <si>
    <t>Componente #13.  Ahorro en publicidad estatal.</t>
  </si>
  <si>
    <t>Componente #14. Papelería y telefonía.</t>
  </si>
  <si>
    <t>Componente #15. Suscripción a periódicos y revistas, publicaciones y bases de datos.</t>
  </si>
  <si>
    <t>Componente #16.  Austeridad en eventos y regalos corporativos, souvenirs o recuerdos</t>
  </si>
  <si>
    <t>Componente #17. Racionalización en la Contratación de Estudios.</t>
  </si>
  <si>
    <t>Componente #18. Sostenibilidad ambiental.</t>
  </si>
  <si>
    <t>Número de campañas realizadas en la vigencia</t>
  </si>
  <si>
    <t>Ahorro en publicidad estatal.</t>
  </si>
  <si>
    <t>Oficina Asesora de Comunicaciones</t>
  </si>
  <si>
    <t>Número de eventos realizados durante la vigencia</t>
  </si>
  <si>
    <t>Eventos.</t>
  </si>
  <si>
    <t>Número de suscripciones adquiridas durante la vigencia</t>
  </si>
  <si>
    <t xml:space="preserve"> Suscripción a periódicos y revistas</t>
  </si>
  <si>
    <t xml:space="preserve"> Suscripción a bases de datos</t>
  </si>
  <si>
    <t>Oficina de Tecnologias de la Información</t>
  </si>
  <si>
    <t>No</t>
  </si>
  <si>
    <t>Si la entidad ha contratado estudios y/o diseños con objeto similar a estudios ya contratados con anterioridad</t>
  </si>
  <si>
    <t>No de contratos realizados en la vigencia</t>
  </si>
  <si>
    <t>Número de funcionarios beneficiados en la vigencia</t>
  </si>
  <si>
    <t>Contratacion de estudios y/o diseños con objeto similar a estudios contratados en años anteriores</t>
  </si>
  <si>
    <t>Valor total de los contratos</t>
  </si>
  <si>
    <t>Comisiones de estudio y servicios</t>
  </si>
  <si>
    <t>La entidad contó con grifos ahorradores en toda(s) la(s) sede(s) durante la vigencia</t>
  </si>
  <si>
    <t>Consumo de Agua</t>
  </si>
  <si>
    <t>Valor total del consumo de agua</t>
  </si>
  <si>
    <t>Consumo de Energía</t>
  </si>
  <si>
    <t>¿La entidad contó con luces inteligentes / sensores de proximidad / estrategia de apagado de luces en toda(s) la(s) sede(s) durante la vigencia</t>
  </si>
  <si>
    <t>Valor total del consumo de energía</t>
  </si>
  <si>
    <t xml:space="preserve">La entidad ha adquirido dispositivos tecnológicos como cámaras o alarmas con el fin de reducir el gasto en contratos de vigilancia </t>
  </si>
  <si>
    <t>Tecnologia en la vigilancia</t>
  </si>
  <si>
    <t>Valor del servicio de seguridad y vigilancia</t>
  </si>
  <si>
    <t>Número de vehículos adquiridos en la vigencia</t>
  </si>
  <si>
    <t>Cantidad de vehiculos adquiridos</t>
  </si>
  <si>
    <t>Número de tiquetes adquiridos durante la vigencia</t>
  </si>
  <si>
    <t>Suministro de tiquetes</t>
  </si>
  <si>
    <t>Número de funcionarios con viáticos en la vigencia</t>
  </si>
  <si>
    <t>Cantidad de funcionarios con viáticos ejecutados</t>
  </si>
  <si>
    <t>Número de bienes inmuebles adquiridos en la vigencia</t>
  </si>
  <si>
    <t>Sedes Adquiridas</t>
  </si>
  <si>
    <t xml:space="preserve">La entidad cumplió con la estrategia "Cero papel" durante la vigencia </t>
  </si>
  <si>
    <t>Grupo de Control de Activos y Almacenes</t>
  </si>
  <si>
    <t>Papelería</t>
  </si>
  <si>
    <t>Contratación de publicidad y/o propaganda</t>
  </si>
  <si>
    <t>No de contratos celebrados</t>
  </si>
  <si>
    <t>Contratación de publicidad en almanaques, libretas, pocillos, vasos, esferos, folletos, o textos institucionales</t>
  </si>
  <si>
    <t>No de eventos virtuales o híbridos realizados</t>
  </si>
  <si>
    <t>Promover y dar prelación a los encuentros virtuales y no presenciales sobre las actividades que impliquen desplazamiento físico de los servidores públicos</t>
  </si>
  <si>
    <t>Todas las subgerencias</t>
  </si>
  <si>
    <t>Valor pagado por tiquetes aéreos</t>
  </si>
  <si>
    <t xml:space="preserve">Costo de tiquetes aereos </t>
  </si>
  <si>
    <t>Garantizar la compra del 100% de los tiquetes aéreos en clase económica o de tarifa similar</t>
  </si>
  <si>
    <t>No de tiquetes comprados en clase económica</t>
  </si>
  <si>
    <t>Reconocimiento de viáticos</t>
  </si>
  <si>
    <t>Valor de comisiones y viáticos pagadas</t>
  </si>
  <si>
    <t>Grupo de Gestión Financiera</t>
  </si>
  <si>
    <t>No de delegaciones oficiales aprobadas y ejecutadas</t>
  </si>
  <si>
    <t>Subgerencia Administrativa y Financiera</t>
  </si>
  <si>
    <t>No de Comisiones al exterior aprobadas</t>
  </si>
  <si>
    <t>Costo eventos realizados</t>
  </si>
  <si>
    <t>Valor de los eventos realizados</t>
  </si>
  <si>
    <t>Predios con vigilancia tecnológica</t>
  </si>
  <si>
    <t>Numero de predios con vigilancia tecnológica</t>
  </si>
  <si>
    <t>Dispositivos tecnológicos como cámaras o alarmas con el fin de reducir el gasto en contratos de vigilancia</t>
  </si>
  <si>
    <t>No de dispositivos tecnológicos adquiridos</t>
  </si>
  <si>
    <t>Valor del servicio de vigilancia en áreas físicas del Instituto</t>
  </si>
  <si>
    <t>Adquisición de vehículos oficiales</t>
  </si>
  <si>
    <t>Valor de los vehiculos adquiridos</t>
  </si>
  <si>
    <t>Ahorro en publicidad estatal</t>
  </si>
  <si>
    <t>Valor ejecutado en papeleria y telefonia</t>
  </si>
  <si>
    <t>Papeleria y telefonia</t>
  </si>
  <si>
    <t>Formular e implementar un programa de Uso Eficiente y Ahorro del Papel</t>
  </si>
  <si>
    <t xml:space="preserve">No de resmas de papel adquiridas </t>
  </si>
  <si>
    <t>Reducir los gastos de planes de telefonía fija y móvil.</t>
  </si>
  <si>
    <t>Numero de líneas móviles o fijas nuevas adquiridas</t>
  </si>
  <si>
    <t>ND</t>
  </si>
  <si>
    <t>Suscripción a periodicos y revistas, publicaciones y bases de datos.</t>
  </si>
  <si>
    <t>Valor ejecutado por subscripciones y bases de datos</t>
  </si>
  <si>
    <t>No invertir recursos de la entidad en condecoraciones de cualquier tipo que generen erogación</t>
  </si>
  <si>
    <t>No de condecoraciones ejecutadas con presupuesto de la entidad</t>
  </si>
  <si>
    <t>Mantenimiento de bienes inmuebles, cambio de sede y adquisicion de sedes</t>
  </si>
  <si>
    <t>Valor ejecutado mantenimiento o cabios de sedes</t>
  </si>
  <si>
    <t>Jornadas de capacitación para supervisores de la ejecución de la contratación de la entidad.</t>
  </si>
  <si>
    <t>Número de capacitaciones ejecutadas</t>
  </si>
  <si>
    <t>Limitar la suscripción de contratos de prestación de servicios profesionales y de apoyo a la gestión hasta surtir el proceso de formalización del empleo público que adelanta la entidad.</t>
  </si>
  <si>
    <t>Elaborar informes de seguimiento a la  liquidación de Horas Extras</t>
  </si>
  <si>
    <t>Jornadas de capacitación de la politica o resolucion  interna formulada para  el reconocimiento y liquidación de horas extras, dominicales y/o festivos, recargos nocturnos y compensatorio en los puestos de control, como las demás dependencias donde se requiera.</t>
  </si>
  <si>
    <t>Seguir las directrices para el arrendamiento y mantenimiento de bienes inmuebles, cambio de sede y adquisición de bienes muebles e inmuebles Establecido en el decreto 199 de 2024</t>
  </si>
  <si>
    <t>Plan de mantenimiento de inmuebles formulado</t>
  </si>
  <si>
    <t>Documento plan de mantenimiento de inmuebles</t>
  </si>
  <si>
    <t>Grupo de Infraestructura Fisica y Mantenimiento</t>
  </si>
  <si>
    <t>Frente al reconocimiento de viáticos, se aplicarán los lineamientos establecidos en la Resolución Interna</t>
  </si>
  <si>
    <t xml:space="preserve">No de divulgaciones de la norma </t>
  </si>
  <si>
    <t>Número de capacitaciones realizadas en seguridad vial</t>
  </si>
  <si>
    <t>Realizar capacitaciones a los conductores de la Entidad en pro de mantenerse actualizados en todas las disposiciones normativas aplicables a la materia (seguridad vial), en aras de evitar infracciones de tránsito y accidentes en la vía.</t>
  </si>
  <si>
    <t>Realizar un estudio arrendamientos, que indique el area de influencia de la sede, cobertura de servicios que presta, niveles de ocupación del espacio arrendado, costos anexos como servicios públicos mantenimiento vigilancia etc</t>
  </si>
  <si>
    <t>SI</t>
  </si>
  <si>
    <t>Grupo de Servicios Generales/OTI</t>
  </si>
  <si>
    <t>Autorización previa al trámite de comisiones al exterior. Toda comisión de servicios y de estudios al exterior de servidores públicos de entidades que pertenecen a la rama ejecutiva del orden nacional, debe justificar la exigencia de la presencia física y deberá contar con la autorización previa del Departamento Administrativo de la Presidencia de la República.</t>
  </si>
  <si>
    <t>Corresponde a las entidades soportar documentalmente la razonabilidad y necesidad de la asistencia del número plural de sus servidores, individualizando la justificación por cada uno de ellos, según el empleo que desempeña, sus funciones, el objeto de la comisión, y que no se afectará la prestación del servicio.</t>
  </si>
  <si>
    <t>EJECUTADO 2025</t>
  </si>
  <si>
    <t>AHORRO</t>
  </si>
  <si>
    <t>VARIACION PORCENTUAL</t>
  </si>
  <si>
    <t>LINEA BASE 2024</t>
  </si>
  <si>
    <t>META DE AHORRO</t>
  </si>
  <si>
    <t>SEGUIMIENTO</t>
  </si>
  <si>
    <t>Semestral</t>
  </si>
  <si>
    <t>0.25%</t>
  </si>
  <si>
    <t>Si</t>
  </si>
  <si>
    <t xml:space="preserve"> </t>
  </si>
  <si>
    <t>Contribuir a mejorar la eficiencia y la calidad 
del gasto, además de reducir de manera estructural el déficit fiscal del Gobierno Nacional Central (GNC).</t>
  </si>
  <si>
    <t>INFORME DE PLAN DE AUSTERIDAD DEL GASTO 2025</t>
  </si>
  <si>
    <t>si</t>
  </si>
  <si>
    <t>NO</t>
  </si>
  <si>
    <t>Arrendamiento de bienes inmuebles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</si>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</sst>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0.0%"/>
    <numFmt numFmtId="165" formatCode="m/d;@"/>
    <numFmt numFmtId="166" formatCode="_-* #,##0_-;\-* #,##0_-;_-* &quot;-&quot;??_-;_-@_-"/>
  </numFmts>
  <fonts count="16">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b/>
      <sz val="20"/>
      <color theme="0" tint="-0.499984740745262"/>
      <name val="Century Gothic"/>
      <family val="1"/>
    </font>
    <font>
      <sz val="11"/>
      <color theme="1"/>
      <name val="Calibri"/>
      <family val="2"/>
      <scheme val="minor"/>
    </font>
    <font>
      <sz val="10"/>
      <color theme="1"/>
      <name val="Century Gothic"/>
      <family val="1"/>
    </font>
    <font>
      <b/>
      <sz val="10"/>
      <color theme="0"/>
      <name val="Century GothiC "/>
    </font>
    <font>
      <sz val="10"/>
      <color theme="1"/>
      <name val="Century GothiC "/>
    </font>
    <font>
      <sz val="12"/>
      <color theme="1"/>
      <name val="Calibri"/>
      <family val="2"/>
    </font>
    <font>
      <sz val="10"/>
      <color theme="1"/>
      <name val="Calibri"/>
      <family val="2"/>
    </font>
    <font>
      <sz val="12"/>
      <color theme="1"/>
      <name val="Calibri"/>
      <family val="2"/>
      <scheme val="minor"/>
    </font>
    <font>
      <b/>
      <sz val="11"/>
      <color indexed="9"/>
      <name val="Arial"/>
      <family val="2"/>
    </font>
    <font>
      <b/>
      <sz val="10"/>
      <color theme="0"/>
      <name val="Century Gothic"/>
      <family val="1"/>
    </font>
    <font>
      <sz val="8"/>
      <color theme="1"/>
      <name val="Century Gothic"/>
      <family val="1"/>
    </font>
    <font>
      <sz val="10"/>
      <name val="Calibri"/>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theme="9" tint="-0.249977111117893"/>
        <bgColor indexed="32"/>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left>
      <right style="thin">
        <color theme="0"/>
      </right>
      <top style="thin">
        <color theme="0"/>
      </top>
      <bottom/>
      <diagonal/>
    </border>
  </borders>
  <cellStyleXfs count="9">
    <xf numFmtId="0" fontId="0" fillId="0" borderId="0"/>
    <xf numFmtId="0" fontId="1" fillId="0" borderId="0"/>
    <xf numFmtId="0" fontId="2" fillId="0" borderId="0"/>
    <xf numFmtId="0" fontId="5" fillId="0" borderId="0"/>
    <xf numFmtId="43" fontId="1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cellStyleXfs>
  <cellXfs count="44">
    <xf numFmtId="0" fontId="0" fillId="0" borderId="0" xfId="0"/>
    <xf numFmtId="0" fontId="4" fillId="2" borderId="0" xfId="0" applyFont="1" applyFill="1" applyAlignment="1">
      <alignment vertical="center"/>
    </xf>
    <xf numFmtId="0" fontId="6" fillId="0" borderId="0" xfId="0" applyFont="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7" fillId="4" borderId="1" xfId="0" applyFont="1" applyFill="1" applyBorder="1" applyAlignment="1">
      <alignment horizontal="center" vertical="center"/>
    </xf>
    <xf numFmtId="0" fontId="10" fillId="0" borderId="1" xfId="0" applyFont="1" applyBorder="1" applyAlignment="1">
      <alignment horizontal="left" vertical="center" wrapText="1" inden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0" borderId="1" xfId="0" applyFont="1" applyBorder="1" applyAlignment="1">
      <alignment vertical="center" wrapText="1"/>
    </xf>
    <xf numFmtId="0" fontId="9" fillId="0" borderId="0" xfId="0" applyFont="1"/>
    <xf numFmtId="0" fontId="10" fillId="0" borderId="1" xfId="0" applyFont="1" applyBorder="1" applyAlignment="1">
      <alignment horizontal="left" vertical="center" wrapText="1"/>
    </xf>
    <xf numFmtId="0" fontId="0" fillId="0" borderId="0" xfId="0" applyAlignment="1">
      <alignment horizontal="right"/>
    </xf>
    <xf numFmtId="0" fontId="8" fillId="0" borderId="0" xfId="0" applyFont="1" applyAlignment="1">
      <alignment horizontal="right" vertical="center"/>
    </xf>
    <xf numFmtId="0" fontId="6" fillId="0" borderId="0" xfId="0" applyFont="1" applyAlignment="1">
      <alignment horizontal="right" vertical="center" wrapText="1"/>
    </xf>
    <xf numFmtId="0" fontId="10" fillId="3" borderId="1" xfId="0" applyFont="1" applyFill="1" applyBorder="1" applyAlignment="1">
      <alignment horizontal="right" vertical="center" wrapText="1"/>
    </xf>
    <xf numFmtId="3" fontId="10" fillId="0" borderId="1" xfId="0" applyNumberFormat="1" applyFont="1" applyBorder="1" applyAlignment="1">
      <alignment horizontal="right" vertical="center" wrapText="1"/>
    </xf>
    <xf numFmtId="0" fontId="9" fillId="0" borderId="0" xfId="0" applyFont="1" applyAlignment="1">
      <alignment horizontal="right"/>
    </xf>
    <xf numFmtId="0" fontId="0" fillId="0" borderId="0" xfId="0" applyAlignment="1">
      <alignment horizontal="left"/>
    </xf>
    <xf numFmtId="0" fontId="8" fillId="0" borderId="0" xfId="0" applyFont="1" applyAlignment="1">
      <alignment horizontal="left" vertical="center"/>
    </xf>
    <xf numFmtId="0" fontId="6" fillId="0" borderId="0" xfId="0" applyFont="1" applyAlignment="1">
      <alignment horizontal="left" vertical="center" wrapText="1"/>
    </xf>
    <xf numFmtId="0" fontId="10" fillId="3" borderId="1" xfId="0" applyFont="1" applyFill="1" applyBorder="1" applyAlignment="1">
      <alignment horizontal="left" vertical="center" wrapText="1"/>
    </xf>
    <xf numFmtId="0" fontId="9" fillId="0" borderId="0" xfId="0" applyFont="1" applyAlignment="1">
      <alignment horizontal="left"/>
    </xf>
    <xf numFmtId="0" fontId="10" fillId="3" borderId="2" xfId="0" applyFont="1" applyFill="1" applyBorder="1" applyAlignment="1">
      <alignment horizontal="right" vertical="center" wrapText="1"/>
    </xf>
    <xf numFmtId="0" fontId="12" fillId="5" borderId="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0" fillId="3" borderId="1" xfId="0" applyFont="1" applyFill="1" applyBorder="1" applyAlignment="1">
      <alignment horizontal="left" vertical="center" wrapText="1" indent="1"/>
    </xf>
    <xf numFmtId="3" fontId="10" fillId="0" borderId="1" xfId="0" applyNumberFormat="1" applyFont="1" applyBorder="1" applyAlignment="1">
      <alignment horizontal="right" vertical="center" wrapText="1" indent="1"/>
    </xf>
    <xf numFmtId="0" fontId="10" fillId="0" borderId="1" xfId="8" applyNumberFormat="1" applyFont="1" applyFill="1" applyBorder="1" applyAlignment="1">
      <alignment horizontal="right" vertical="center" wrapText="1" indent="1"/>
    </xf>
    <xf numFmtId="165" fontId="10" fillId="3" borderId="1" xfId="0" applyNumberFormat="1" applyFont="1" applyFill="1" applyBorder="1" applyAlignment="1">
      <alignment horizontal="center" vertical="center" wrapText="1"/>
    </xf>
    <xf numFmtId="164" fontId="10" fillId="0" borderId="1" xfId="8" applyNumberFormat="1" applyFont="1" applyFill="1" applyBorder="1" applyAlignment="1">
      <alignment horizontal="right" vertical="center" wrapText="1"/>
    </xf>
    <xf numFmtId="9" fontId="10" fillId="0" borderId="1" xfId="8" applyFont="1" applyBorder="1" applyAlignment="1">
      <alignment horizontal="right" vertical="center" wrapText="1"/>
    </xf>
    <xf numFmtId="10" fontId="10" fillId="0" borderId="1" xfId="0" applyNumberFormat="1" applyFont="1" applyBorder="1" applyAlignment="1">
      <alignment vertical="center" wrapText="1"/>
    </xf>
    <xf numFmtId="166" fontId="10" fillId="0" borderId="1" xfId="4" applyNumberFormat="1" applyFont="1" applyBorder="1" applyAlignment="1">
      <alignment horizontal="right" vertical="center" wrapText="1"/>
    </xf>
    <xf numFmtId="9" fontId="10" fillId="0" borderId="1" xfId="8" applyFont="1" applyFill="1" applyBorder="1" applyAlignment="1">
      <alignment horizontal="right" vertical="center" wrapText="1"/>
    </xf>
    <xf numFmtId="0" fontId="10" fillId="0" borderId="1" xfId="0" applyFont="1" applyBorder="1" applyAlignment="1">
      <alignment horizontal="right" vertical="center" wrapText="1" indent="1"/>
    </xf>
    <xf numFmtId="9" fontId="10" fillId="0" borderId="1" xfId="8" applyFont="1" applyBorder="1" applyAlignment="1">
      <alignment horizontal="right" vertical="center" wrapText="1" indent="1"/>
    </xf>
    <xf numFmtId="165" fontId="10" fillId="3" borderId="1" xfId="0" applyNumberFormat="1" applyFont="1" applyFill="1" applyBorder="1" applyAlignment="1">
      <alignment horizontal="right" vertical="center" wrapText="1"/>
    </xf>
    <xf numFmtId="0" fontId="3" fillId="0" borderId="0" xfId="0" applyFont="1"/>
    <xf numFmtId="0" fontId="14" fillId="0" borderId="1" xfId="0" applyFont="1" applyBorder="1" applyAlignment="1">
      <alignment horizontal="left" vertical="center" wrapText="1" indent="1"/>
    </xf>
    <xf numFmtId="4" fontId="10" fillId="0" borderId="1" xfId="0" applyNumberFormat="1" applyFont="1" applyBorder="1" applyAlignment="1">
      <alignment horizontal="right" vertical="center" wrapText="1" indent="1"/>
    </xf>
    <xf numFmtId="3" fontId="15" fillId="0" borderId="1" xfId="0" applyNumberFormat="1" applyFont="1" applyBorder="1" applyAlignment="1">
      <alignment horizontal="right" vertical="center" wrapText="1" indent="1"/>
    </xf>
  </cellXfs>
  <cellStyles count="9">
    <cellStyle name="Hipervínculo" xfId="1" builtinId="8" hidden="1"/>
    <cellStyle name="Hipervínculo visitado" xfId="2" builtinId="9" hidden="1"/>
    <cellStyle name="Millares" xfId="4" builtinId="3"/>
    <cellStyle name="Millares 2" xfId="6" xr:uid="{2392984B-318C-4099-BD5D-CEFFCECDE707}"/>
    <cellStyle name="Moneda 2" xfId="5" xr:uid="{20A938DC-6A66-46B7-92AC-1B21BBFFF055}"/>
    <cellStyle name="Normal" xfId="0" builtinId="0"/>
    <cellStyle name="Normal 2" xfId="3" xr:uid="{00000000-0005-0000-0000-000004000000}"/>
    <cellStyle name="Porcentaje" xfId="8" builtinId="5"/>
    <cellStyle name="Porcentaje 2" xfId="7" xr:uid="{E526A006-E28A-4D8A-8516-B89C10287AAD}"/>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978A-620F-43B1-B5E3-1440736AB9C1}">
  <sheetPr>
    <tabColor theme="3" tint="0.39997558519241921"/>
    <pageSetUpPr fitToPage="1"/>
  </sheetPr>
  <dimension ref="A1:P76"/>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B18" sqref="B18"/>
    </sheetView>
  </sheetViews>
  <sheetFormatPr baseColWidth="10" defaultColWidth="11" defaultRowHeight="15.75"/>
  <cols>
    <col min="1" max="1" width="3.25" customWidth="1"/>
    <col min="2" max="2" width="44.25" customWidth="1"/>
    <col min="3" max="3" width="35.25" customWidth="1"/>
    <col min="4" max="4" width="31.125" style="19" customWidth="1"/>
    <col min="5" max="6" width="14.75" style="13" customWidth="1"/>
    <col min="7" max="7" width="14.25" hidden="1" customWidth="1"/>
    <col min="8" max="8" width="15" customWidth="1"/>
    <col min="9" max="9" width="13.75" customWidth="1"/>
    <col min="10" max="10" width="15.25" customWidth="1"/>
  </cols>
  <sheetData>
    <row r="1" spans="1:16" ht="25.5" customHeight="1">
      <c r="A1" s="40"/>
      <c r="B1" s="1" t="s">
        <v>143</v>
      </c>
      <c r="C1" s="1"/>
    </row>
    <row r="2" spans="1:16" s="3" customFormat="1" ht="22.15" customHeight="1">
      <c r="B2" s="6" t="s">
        <v>3</v>
      </c>
      <c r="C2" s="6" t="s">
        <v>2</v>
      </c>
      <c r="D2" s="20"/>
      <c r="E2" s="14"/>
      <c r="F2" s="14"/>
      <c r="G2" s="4"/>
      <c r="H2" s="4"/>
      <c r="I2" s="4"/>
      <c r="J2" s="4"/>
      <c r="K2" s="4"/>
      <c r="L2" s="4"/>
      <c r="M2" s="4"/>
      <c r="N2" s="4"/>
      <c r="O2" s="4"/>
      <c r="P2" s="4"/>
    </row>
    <row r="3" spans="1:16" s="3" customFormat="1" ht="40.5">
      <c r="B3" s="41" t="s">
        <v>142</v>
      </c>
      <c r="C3" s="5" t="s">
        <v>4</v>
      </c>
      <c r="D3" s="20"/>
      <c r="E3" s="14"/>
      <c r="F3" s="14"/>
      <c r="G3" s="4"/>
      <c r="H3" s="4"/>
      <c r="I3" s="4"/>
      <c r="J3" s="4"/>
      <c r="K3" s="4"/>
      <c r="L3" s="4"/>
      <c r="M3" s="4"/>
      <c r="N3" s="4"/>
      <c r="O3" s="4"/>
      <c r="P3" s="4"/>
    </row>
    <row r="4" spans="1:16" ht="4.5" customHeight="1">
      <c r="B4" s="2"/>
      <c r="C4" s="2"/>
      <c r="D4" s="21"/>
      <c r="E4" s="15"/>
      <c r="F4" s="15"/>
      <c r="G4" s="2"/>
    </row>
    <row r="5" spans="1:16" ht="29.45" customHeight="1">
      <c r="B5" s="26" t="s">
        <v>1</v>
      </c>
      <c r="C5" s="26" t="s">
        <v>5</v>
      </c>
      <c r="D5" s="27" t="s">
        <v>6</v>
      </c>
      <c r="E5" s="26" t="s">
        <v>135</v>
      </c>
      <c r="F5" s="26" t="s">
        <v>136</v>
      </c>
      <c r="G5" s="26" t="s">
        <v>137</v>
      </c>
      <c r="H5" s="25" t="s">
        <v>132</v>
      </c>
      <c r="I5" s="25" t="s">
        <v>133</v>
      </c>
      <c r="J5" s="25" t="s">
        <v>134</v>
      </c>
    </row>
    <row r="6" spans="1:16" ht="37.9" customHeight="1">
      <c r="B6" s="28" t="s">
        <v>0</v>
      </c>
      <c r="C6" s="8"/>
      <c r="D6" s="22"/>
      <c r="E6" s="16"/>
      <c r="F6" s="16"/>
      <c r="G6" s="8"/>
      <c r="H6" s="8"/>
      <c r="I6" s="8"/>
      <c r="J6" s="8"/>
    </row>
    <row r="7" spans="1:16" ht="25.5">
      <c r="B7" s="7" t="s">
        <v>54</v>
      </c>
      <c r="C7" s="10" t="s">
        <v>51</v>
      </c>
      <c r="D7" s="10" t="s">
        <v>10</v>
      </c>
      <c r="E7" s="17">
        <v>2</v>
      </c>
      <c r="F7" s="30">
        <v>0</v>
      </c>
      <c r="G7" s="7" t="s">
        <v>138</v>
      </c>
      <c r="H7" s="37">
        <v>8</v>
      </c>
      <c r="I7" s="37">
        <f>IF(H7=0,H7,H7-E7)</f>
        <v>6</v>
      </c>
      <c r="J7" s="38">
        <f>+(H7-E7)/E7</f>
        <v>3</v>
      </c>
    </row>
    <row r="8" spans="1:16" ht="44.45" customHeight="1">
      <c r="B8" s="28" t="s">
        <v>7</v>
      </c>
      <c r="C8" s="9"/>
      <c r="D8" s="22"/>
      <c r="E8" s="16"/>
      <c r="F8" s="16"/>
      <c r="G8" s="31"/>
      <c r="H8" s="31"/>
      <c r="I8" s="31"/>
      <c r="J8" s="31"/>
    </row>
    <row r="9" spans="1:16" ht="51">
      <c r="B9" s="7" t="s">
        <v>116</v>
      </c>
      <c r="C9" s="10" t="s">
        <v>11</v>
      </c>
      <c r="D9" s="10" t="s">
        <v>13</v>
      </c>
      <c r="E9" s="17">
        <v>3695</v>
      </c>
      <c r="F9" s="17">
        <v>454</v>
      </c>
      <c r="G9" s="7" t="s">
        <v>138</v>
      </c>
      <c r="H9" s="29">
        <v>3613</v>
      </c>
      <c r="I9" s="37">
        <f>IF(H9=0,H9,H9-E9)</f>
        <v>-82</v>
      </c>
      <c r="J9" s="38">
        <f t="shared" ref="J9:J10" si="0">+(H9-E9)/E9</f>
        <v>-2.2192151556156968E-2</v>
      </c>
    </row>
    <row r="10" spans="1:16" ht="25.5">
      <c r="B10" s="7" t="s">
        <v>12</v>
      </c>
      <c r="C10" s="10" t="s">
        <v>14</v>
      </c>
      <c r="D10" s="10" t="s">
        <v>13</v>
      </c>
      <c r="E10" s="17">
        <v>129603579902</v>
      </c>
      <c r="F10" s="32">
        <v>0.05</v>
      </c>
      <c r="G10" s="7" t="s">
        <v>138</v>
      </c>
      <c r="H10" s="29">
        <v>150623009299</v>
      </c>
      <c r="I10" s="29">
        <f t="shared" ref="I10:I11" si="1">IF(H10=0,H10,H10-E10)</f>
        <v>21019429397</v>
      </c>
      <c r="J10" s="38">
        <f t="shared" si="0"/>
        <v>0.16218247530580468</v>
      </c>
    </row>
    <row r="11" spans="1:16" ht="25.5">
      <c r="B11" s="7" t="s">
        <v>114</v>
      </c>
      <c r="C11" s="10" t="s">
        <v>115</v>
      </c>
      <c r="D11" s="10" t="s">
        <v>13</v>
      </c>
      <c r="E11" s="17">
        <v>0</v>
      </c>
      <c r="F11" s="17">
        <v>2</v>
      </c>
      <c r="G11" s="7" t="s">
        <v>138</v>
      </c>
      <c r="H11" s="37">
        <v>0</v>
      </c>
      <c r="I11" s="37">
        <f t="shared" si="1"/>
        <v>0</v>
      </c>
      <c r="J11" s="38">
        <v>1</v>
      </c>
    </row>
    <row r="12" spans="1:16" ht="19.899999999999999" customHeight="1">
      <c r="B12" s="28" t="s">
        <v>8</v>
      </c>
      <c r="C12" s="9"/>
      <c r="D12" s="22"/>
      <c r="E12" s="16"/>
      <c r="F12" s="16"/>
      <c r="G12" s="31"/>
      <c r="H12" s="39"/>
      <c r="I12" s="31"/>
      <c r="J12" s="31"/>
    </row>
    <row r="13" spans="1:16" ht="25.5">
      <c r="B13" s="7" t="s">
        <v>15</v>
      </c>
      <c r="C13" s="10" t="s">
        <v>16</v>
      </c>
      <c r="D13" s="10" t="s">
        <v>10</v>
      </c>
      <c r="E13" s="17">
        <v>0</v>
      </c>
      <c r="F13" s="17">
        <v>0</v>
      </c>
      <c r="G13" s="7" t="s">
        <v>138</v>
      </c>
      <c r="H13" s="37">
        <v>1</v>
      </c>
      <c r="I13" s="37">
        <f t="shared" ref="I13:I17" si="2">IF(H13=0,H13,H13-E13)</f>
        <v>1</v>
      </c>
      <c r="J13" s="38">
        <v>1</v>
      </c>
    </row>
    <row r="14" spans="1:16" ht="25.5">
      <c r="B14" s="7" t="s">
        <v>17</v>
      </c>
      <c r="C14" s="10" t="s">
        <v>18</v>
      </c>
      <c r="D14" s="10" t="s">
        <v>10</v>
      </c>
      <c r="E14" s="17">
        <v>2350</v>
      </c>
      <c r="F14" s="17">
        <v>50</v>
      </c>
      <c r="G14" s="7" t="s">
        <v>138</v>
      </c>
      <c r="H14" s="43">
        <v>2150</v>
      </c>
      <c r="I14" s="37">
        <f t="shared" si="2"/>
        <v>-200</v>
      </c>
      <c r="J14" s="38">
        <f t="shared" ref="J14:J16" si="3">+(H14-E14)/E14</f>
        <v>-8.5106382978723402E-2</v>
      </c>
    </row>
    <row r="15" spans="1:16" ht="20.25" customHeight="1">
      <c r="B15" s="7" t="s">
        <v>17</v>
      </c>
      <c r="C15" s="10" t="s">
        <v>19</v>
      </c>
      <c r="D15" s="10" t="s">
        <v>10</v>
      </c>
      <c r="E15" s="17">
        <v>2678743472</v>
      </c>
      <c r="F15" s="33">
        <v>0.02</v>
      </c>
      <c r="G15" s="7" t="s">
        <v>138</v>
      </c>
      <c r="H15" s="43">
        <v>1970687145</v>
      </c>
      <c r="I15" s="29">
        <f t="shared" si="2"/>
        <v>-708056327</v>
      </c>
      <c r="J15" s="38">
        <f t="shared" si="3"/>
        <v>-0.26432405133267645</v>
      </c>
    </row>
    <row r="16" spans="1:16" ht="25.5">
      <c r="B16" s="7" t="s">
        <v>117</v>
      </c>
      <c r="C16" s="10" t="s">
        <v>20</v>
      </c>
      <c r="D16" s="10" t="s">
        <v>10</v>
      </c>
      <c r="E16" s="17">
        <v>2</v>
      </c>
      <c r="F16" s="17">
        <v>2</v>
      </c>
      <c r="G16" s="7" t="s">
        <v>138</v>
      </c>
      <c r="H16" s="37">
        <v>2</v>
      </c>
      <c r="I16" s="37">
        <f t="shared" si="2"/>
        <v>0</v>
      </c>
      <c r="J16" s="38">
        <f t="shared" si="3"/>
        <v>0</v>
      </c>
    </row>
    <row r="17" spans="2:10" ht="63.75">
      <c r="B17" s="7" t="s">
        <v>118</v>
      </c>
      <c r="C17" s="10" t="s">
        <v>115</v>
      </c>
      <c r="D17" s="10" t="s">
        <v>10</v>
      </c>
      <c r="E17" s="17">
        <v>0</v>
      </c>
      <c r="F17" s="17">
        <v>2</v>
      </c>
      <c r="G17" s="7" t="s">
        <v>138</v>
      </c>
      <c r="H17" s="37">
        <v>0</v>
      </c>
      <c r="I17" s="37">
        <f t="shared" si="2"/>
        <v>0</v>
      </c>
      <c r="J17" s="38">
        <v>0</v>
      </c>
    </row>
    <row r="18" spans="2:10" ht="61.9" customHeight="1">
      <c r="B18" s="28" t="s">
        <v>9</v>
      </c>
      <c r="C18" s="9"/>
      <c r="D18" s="22"/>
      <c r="E18" s="16"/>
      <c r="F18" s="16"/>
      <c r="G18" s="31"/>
      <c r="H18" s="39"/>
      <c r="I18" s="31"/>
      <c r="J18" s="31"/>
    </row>
    <row r="19" spans="2:10" ht="23.25" customHeight="1">
      <c r="B19" s="7"/>
      <c r="C19" s="10" t="s">
        <v>146</v>
      </c>
      <c r="D19" s="12"/>
      <c r="E19" s="10">
        <v>0</v>
      </c>
      <c r="F19" s="34">
        <v>0</v>
      </c>
      <c r="G19" s="7"/>
      <c r="H19" s="43">
        <v>89633935</v>
      </c>
      <c r="I19" s="43">
        <f t="shared" ref="I19" si="4">IF(H19=0,H19,H19-E19)</f>
        <v>89633935</v>
      </c>
      <c r="J19" s="38" t="s">
        <v>147</v>
      </c>
    </row>
    <row r="20" spans="2:10" ht="63.75" customHeight="1">
      <c r="B20" s="7" t="s">
        <v>119</v>
      </c>
      <c r="C20" s="10" t="s">
        <v>127</v>
      </c>
      <c r="D20" s="12" t="s">
        <v>24</v>
      </c>
      <c r="E20" s="10">
        <v>0</v>
      </c>
      <c r="F20" s="34">
        <v>2.5000000000000001E-3</v>
      </c>
      <c r="G20" s="7" t="s">
        <v>138</v>
      </c>
      <c r="H20" s="37">
        <v>0</v>
      </c>
      <c r="I20" s="37">
        <f t="shared" ref="I20:I25" si="5">IF(H20=0,H20,H20-E20)</f>
        <v>0</v>
      </c>
      <c r="J20" s="38">
        <v>1</v>
      </c>
    </row>
    <row r="21" spans="2:10" ht="19.899999999999999" customHeight="1">
      <c r="B21" s="7" t="s">
        <v>21</v>
      </c>
      <c r="C21" s="12" t="s">
        <v>23</v>
      </c>
      <c r="D21" s="12" t="s">
        <v>24</v>
      </c>
      <c r="E21" s="17">
        <v>0</v>
      </c>
      <c r="F21" s="17">
        <v>0</v>
      </c>
      <c r="G21" s="7" t="s">
        <v>138</v>
      </c>
      <c r="H21" s="37">
        <v>2</v>
      </c>
      <c r="I21" s="37">
        <f>IF(H21=0,H21,H21-E21)</f>
        <v>2</v>
      </c>
      <c r="J21" s="38">
        <v>1</v>
      </c>
    </row>
    <row r="22" spans="2:10" ht="19.899999999999999" customHeight="1">
      <c r="B22" s="7" t="s">
        <v>21</v>
      </c>
      <c r="C22" s="12" t="s">
        <v>22</v>
      </c>
      <c r="D22" s="12" t="s">
        <v>24</v>
      </c>
      <c r="E22" s="17" t="s">
        <v>128</v>
      </c>
      <c r="F22" s="17"/>
      <c r="G22" s="7" t="s">
        <v>138</v>
      </c>
      <c r="H22" s="37" t="s">
        <v>128</v>
      </c>
      <c r="I22" s="37">
        <v>0</v>
      </c>
      <c r="J22" s="38">
        <v>0</v>
      </c>
    </row>
    <row r="23" spans="2:10" ht="25.5">
      <c r="B23" s="7" t="s">
        <v>71</v>
      </c>
      <c r="C23" s="12" t="s">
        <v>70</v>
      </c>
      <c r="D23" s="12" t="s">
        <v>24</v>
      </c>
      <c r="E23" s="17">
        <v>0</v>
      </c>
      <c r="F23" s="17">
        <v>0</v>
      </c>
      <c r="G23" s="7" t="s">
        <v>138</v>
      </c>
      <c r="H23" s="37">
        <v>0</v>
      </c>
      <c r="I23" s="37">
        <f t="shared" si="5"/>
        <v>0</v>
      </c>
      <c r="J23" s="38">
        <v>0</v>
      </c>
    </row>
    <row r="24" spans="2:10" ht="25.5">
      <c r="B24" s="7" t="s">
        <v>112</v>
      </c>
      <c r="C24" s="12" t="s">
        <v>113</v>
      </c>
      <c r="D24" s="12" t="s">
        <v>24</v>
      </c>
      <c r="E24" s="43">
        <v>15430145378</v>
      </c>
      <c r="F24" s="33">
        <v>0.02</v>
      </c>
      <c r="G24" s="7" t="s">
        <v>138</v>
      </c>
      <c r="H24" s="43">
        <v>6745370295</v>
      </c>
      <c r="I24" s="29">
        <f t="shared" si="5"/>
        <v>-8684775083</v>
      </c>
      <c r="J24" s="38">
        <f t="shared" ref="J24" si="6">+(H24-E24)/E24</f>
        <v>-0.5628446699784555</v>
      </c>
    </row>
    <row r="25" spans="2:10" ht="25.5">
      <c r="B25" s="7" t="s">
        <v>120</v>
      </c>
      <c r="C25" s="12" t="s">
        <v>121</v>
      </c>
      <c r="D25" s="12" t="s">
        <v>122</v>
      </c>
      <c r="E25" s="17">
        <v>0</v>
      </c>
      <c r="F25" s="35">
        <v>1</v>
      </c>
      <c r="G25" s="7" t="s">
        <v>138</v>
      </c>
      <c r="H25" s="37">
        <v>0</v>
      </c>
      <c r="I25" s="37">
        <f t="shared" si="5"/>
        <v>0</v>
      </c>
      <c r="J25" s="38">
        <v>0</v>
      </c>
    </row>
    <row r="26" spans="2:10">
      <c r="B26" s="28" t="s">
        <v>25</v>
      </c>
      <c r="C26" s="9"/>
      <c r="D26" s="22"/>
      <c r="E26" s="16"/>
      <c r="F26" s="16"/>
      <c r="G26" s="31"/>
      <c r="H26" s="39"/>
      <c r="I26" s="31"/>
      <c r="J26" s="31"/>
    </row>
    <row r="27" spans="2:10" ht="38.25">
      <c r="B27" s="7" t="s">
        <v>79</v>
      </c>
      <c r="C27" s="12" t="s">
        <v>78</v>
      </c>
      <c r="D27" s="12" t="s">
        <v>80</v>
      </c>
      <c r="E27" s="17">
        <v>0</v>
      </c>
      <c r="F27" s="33">
        <v>1</v>
      </c>
      <c r="G27" s="7" t="s">
        <v>138</v>
      </c>
      <c r="H27" s="37">
        <v>130</v>
      </c>
      <c r="I27" s="37">
        <f>IF(H27=0,H27,H27-E27)</f>
        <v>130</v>
      </c>
      <c r="J27" s="38">
        <v>1</v>
      </c>
    </row>
    <row r="28" spans="2:10">
      <c r="B28" s="28" t="s">
        <v>26</v>
      </c>
      <c r="C28" s="9"/>
      <c r="D28" s="22"/>
      <c r="E28" s="16"/>
      <c r="F28" s="16"/>
      <c r="G28" s="31"/>
      <c r="H28" s="39"/>
      <c r="I28" s="31"/>
      <c r="J28" s="31"/>
    </row>
    <row r="29" spans="2:10" ht="25.5">
      <c r="B29" s="7" t="s">
        <v>67</v>
      </c>
      <c r="C29" s="12" t="s">
        <v>66</v>
      </c>
      <c r="D29" s="12" t="s">
        <v>24</v>
      </c>
      <c r="E29" s="17">
        <v>4093</v>
      </c>
      <c r="F29" s="17">
        <v>223</v>
      </c>
      <c r="G29" s="7" t="s">
        <v>138</v>
      </c>
      <c r="H29" s="29">
        <v>3176</v>
      </c>
      <c r="I29" s="37">
        <f t="shared" ref="I29:I31" si="7">IF(H29=0,H29,H29-E29)</f>
        <v>-917</v>
      </c>
      <c r="J29" s="38">
        <f t="shared" ref="J29:J31" si="8">+(H29-E29)/E29</f>
        <v>-0.22404104568775959</v>
      </c>
    </row>
    <row r="30" spans="2:10">
      <c r="B30" s="7" t="s">
        <v>82</v>
      </c>
      <c r="C30" s="12" t="s">
        <v>81</v>
      </c>
      <c r="D30" s="12" t="s">
        <v>24</v>
      </c>
      <c r="E30" s="17">
        <v>10828855186</v>
      </c>
      <c r="F30" s="32">
        <v>5.0000000000000001E-3</v>
      </c>
      <c r="G30" s="7" t="s">
        <v>138</v>
      </c>
      <c r="H30" s="43">
        <v>12951914164</v>
      </c>
      <c r="I30" s="29">
        <f t="shared" si="7"/>
        <v>2123058978</v>
      </c>
      <c r="J30" s="38">
        <f t="shared" si="8"/>
        <v>0.19605571794373797</v>
      </c>
    </row>
    <row r="31" spans="2:10" ht="25.5">
      <c r="B31" s="7" t="s">
        <v>83</v>
      </c>
      <c r="C31" s="12" t="s">
        <v>84</v>
      </c>
      <c r="D31" s="12" t="s">
        <v>24</v>
      </c>
      <c r="E31" s="17">
        <v>4093</v>
      </c>
      <c r="F31" s="36">
        <v>1</v>
      </c>
      <c r="G31" s="7" t="s">
        <v>138</v>
      </c>
      <c r="H31" s="29">
        <v>3176</v>
      </c>
      <c r="I31" s="37">
        <f t="shared" si="7"/>
        <v>-917</v>
      </c>
      <c r="J31" s="38">
        <f t="shared" si="8"/>
        <v>-0.22404104568775959</v>
      </c>
    </row>
    <row r="32" spans="2:10">
      <c r="B32" s="28" t="s">
        <v>27</v>
      </c>
      <c r="C32" s="9"/>
      <c r="D32" s="22"/>
      <c r="E32" s="16"/>
      <c r="F32" s="16"/>
      <c r="G32" s="31"/>
      <c r="H32" s="39"/>
      <c r="I32" s="31"/>
      <c r="J32" s="31"/>
    </row>
    <row r="33" spans="2:10" ht="25.5">
      <c r="B33" s="7" t="s">
        <v>69</v>
      </c>
      <c r="C33" s="12" t="s">
        <v>68</v>
      </c>
      <c r="D33" s="10" t="s">
        <v>10</v>
      </c>
      <c r="E33" s="17">
        <v>1133</v>
      </c>
      <c r="F33" s="17">
        <v>100</v>
      </c>
      <c r="G33" s="7" t="s">
        <v>138</v>
      </c>
      <c r="H33" s="37">
        <v>2798</v>
      </c>
      <c r="I33" s="37">
        <f t="shared" ref="I33:I35" si="9">IF(H33=0,H33,H33-E33)</f>
        <v>1665</v>
      </c>
      <c r="J33" s="38">
        <f t="shared" ref="J33:J34" si="10">+(H33-E33)/E33</f>
        <v>1.46954986760812</v>
      </c>
    </row>
    <row r="34" spans="2:10" ht="26.25" customHeight="1">
      <c r="B34" s="7" t="s">
        <v>85</v>
      </c>
      <c r="C34" s="12" t="s">
        <v>86</v>
      </c>
      <c r="D34" s="12" t="s">
        <v>87</v>
      </c>
      <c r="E34" s="17">
        <v>15668475106</v>
      </c>
      <c r="F34" s="33">
        <v>0.02</v>
      </c>
      <c r="G34" s="7" t="s">
        <v>138</v>
      </c>
      <c r="H34" s="29">
        <v>13746833977</v>
      </c>
      <c r="I34" s="29">
        <f t="shared" si="9"/>
        <v>-1921641129</v>
      </c>
      <c r="J34" s="38">
        <f t="shared" si="10"/>
        <v>-0.12264378735006173</v>
      </c>
    </row>
    <row r="35" spans="2:10" ht="25.5">
      <c r="B35" s="7" t="s">
        <v>123</v>
      </c>
      <c r="C35" s="12" t="s">
        <v>124</v>
      </c>
      <c r="D35" s="12" t="s">
        <v>87</v>
      </c>
      <c r="E35" s="17">
        <v>0</v>
      </c>
      <c r="F35" s="17">
        <v>2</v>
      </c>
      <c r="G35" s="7" t="s">
        <v>138</v>
      </c>
      <c r="H35" s="37">
        <v>2</v>
      </c>
      <c r="I35" s="37">
        <f t="shared" si="9"/>
        <v>2</v>
      </c>
      <c r="J35" s="38">
        <v>0</v>
      </c>
    </row>
    <row r="36" spans="2:10" ht="21" customHeight="1">
      <c r="B36" s="28" t="s">
        <v>28</v>
      </c>
      <c r="C36" s="9"/>
      <c r="D36" s="22"/>
      <c r="E36" s="16"/>
      <c r="F36" s="16"/>
      <c r="G36" s="31"/>
      <c r="H36" s="39"/>
      <c r="I36" s="31"/>
      <c r="J36" s="31"/>
    </row>
    <row r="37" spans="2:10" ht="76.5">
      <c r="B37" s="7" t="s">
        <v>131</v>
      </c>
      <c r="C37" s="12" t="s">
        <v>88</v>
      </c>
      <c r="D37" s="12" t="s">
        <v>89</v>
      </c>
      <c r="E37" s="17">
        <v>0</v>
      </c>
      <c r="F37" s="17">
        <v>0</v>
      </c>
      <c r="G37" s="7" t="s">
        <v>138</v>
      </c>
      <c r="H37" s="37">
        <v>0</v>
      </c>
      <c r="I37" s="37">
        <f>IF(H37=0,H37,H37-E37)</f>
        <v>0</v>
      </c>
      <c r="J37" s="38">
        <v>0</v>
      </c>
    </row>
    <row r="38" spans="2:10" ht="25.5">
      <c r="B38" s="28" t="s">
        <v>29</v>
      </c>
      <c r="C38" s="9"/>
      <c r="D38" s="22"/>
      <c r="E38" s="16"/>
      <c r="F38" s="16"/>
      <c r="G38" s="31"/>
      <c r="H38" s="39"/>
      <c r="I38" s="31"/>
      <c r="J38" s="31"/>
    </row>
    <row r="39" spans="2:10" ht="89.25">
      <c r="B39" s="7" t="s">
        <v>130</v>
      </c>
      <c r="C39" s="12" t="s">
        <v>90</v>
      </c>
      <c r="D39" s="12" t="s">
        <v>10</v>
      </c>
      <c r="E39" s="17">
        <v>16</v>
      </c>
      <c r="F39" s="17" t="s">
        <v>139</v>
      </c>
      <c r="G39" s="7" t="s">
        <v>138</v>
      </c>
      <c r="H39" s="37">
        <v>2</v>
      </c>
      <c r="I39" s="37">
        <f>IF(H39=0,H39,H39-E39)</f>
        <v>-14</v>
      </c>
      <c r="J39" s="38">
        <f>+(H39-E39)/E39</f>
        <v>-0.875</v>
      </c>
    </row>
    <row r="40" spans="2:10" ht="33.75" customHeight="1">
      <c r="B40" s="28" t="s">
        <v>30</v>
      </c>
      <c r="C40" s="9"/>
      <c r="D40" s="22"/>
      <c r="E40" s="16"/>
      <c r="F40" s="16"/>
      <c r="G40" s="31"/>
      <c r="H40" s="39"/>
      <c r="I40" s="31"/>
      <c r="J40" s="31"/>
    </row>
    <row r="41" spans="2:10" ht="25.5">
      <c r="B41" s="7" t="s">
        <v>43</v>
      </c>
      <c r="C41" s="12" t="s">
        <v>42</v>
      </c>
      <c r="D41" s="12" t="s">
        <v>41</v>
      </c>
      <c r="E41" s="17">
        <v>213</v>
      </c>
      <c r="F41" s="33">
        <v>0.01</v>
      </c>
      <c r="G41" s="7" t="s">
        <v>138</v>
      </c>
      <c r="H41" s="37">
        <v>223</v>
      </c>
      <c r="I41" s="37">
        <f>IF(H41=0,H41,H41-E41)</f>
        <v>10</v>
      </c>
      <c r="J41" s="38">
        <f t="shared" ref="J41:J42" si="11">+(H41-E41)/E41</f>
        <v>4.6948356807511735E-2</v>
      </c>
    </row>
    <row r="42" spans="2:10" ht="21.75" customHeight="1">
      <c r="B42" s="7" t="s">
        <v>91</v>
      </c>
      <c r="C42" s="12" t="s">
        <v>92</v>
      </c>
      <c r="D42" s="10" t="s">
        <v>10</v>
      </c>
      <c r="E42" s="17">
        <v>1337194207</v>
      </c>
      <c r="F42" s="33">
        <v>0.02</v>
      </c>
      <c r="G42" s="7" t="s">
        <v>138</v>
      </c>
      <c r="H42" s="29">
        <v>1467441981</v>
      </c>
      <c r="I42" s="29">
        <f>IF(H42=0,H42,H42-E42)</f>
        <v>130247774</v>
      </c>
      <c r="J42" s="38">
        <f t="shared" si="11"/>
        <v>9.7403782725181964E-2</v>
      </c>
    </row>
    <row r="43" spans="2:10">
      <c r="B43" s="28" t="s">
        <v>31</v>
      </c>
      <c r="C43" s="9"/>
      <c r="D43" s="22"/>
      <c r="E43" s="16"/>
      <c r="F43" s="16"/>
      <c r="G43" s="31"/>
      <c r="H43" s="39"/>
      <c r="I43" s="31"/>
      <c r="J43" s="31"/>
    </row>
    <row r="44" spans="2:10" ht="38.25">
      <c r="B44" s="7" t="s">
        <v>62</v>
      </c>
      <c r="C44" s="12" t="s">
        <v>61</v>
      </c>
      <c r="D44" s="12" t="s">
        <v>129</v>
      </c>
      <c r="E44" s="17" t="s">
        <v>48</v>
      </c>
      <c r="F44" s="17"/>
      <c r="G44" s="7" t="s">
        <v>138</v>
      </c>
      <c r="H44" s="37" t="s">
        <v>128</v>
      </c>
      <c r="I44" s="37">
        <v>0</v>
      </c>
      <c r="J44" s="38">
        <v>0</v>
      </c>
    </row>
    <row r="45" spans="2:10" ht="25.5">
      <c r="B45" s="7" t="s">
        <v>95</v>
      </c>
      <c r="C45" s="12" t="s">
        <v>96</v>
      </c>
      <c r="D45" s="12" t="s">
        <v>129</v>
      </c>
      <c r="E45" s="17">
        <v>0</v>
      </c>
      <c r="F45" s="17"/>
      <c r="G45" s="7" t="s">
        <v>138</v>
      </c>
      <c r="H45" s="37">
        <v>76</v>
      </c>
      <c r="I45" s="37">
        <f>IF(H45=0,H45,H45-E45)</f>
        <v>76</v>
      </c>
      <c r="J45" s="38">
        <v>0</v>
      </c>
    </row>
    <row r="46" spans="2:10" ht="20.45" customHeight="1">
      <c r="B46" s="7" t="s">
        <v>97</v>
      </c>
      <c r="C46" s="12" t="s">
        <v>63</v>
      </c>
      <c r="D46" s="12" t="s">
        <v>24</v>
      </c>
      <c r="E46" s="17">
        <v>9236729214</v>
      </c>
      <c r="F46" s="36">
        <v>0</v>
      </c>
      <c r="G46" s="7" t="s">
        <v>138</v>
      </c>
      <c r="H46" s="29">
        <v>11328233328</v>
      </c>
      <c r="I46" s="29">
        <f t="shared" ref="I46:I47" si="12">IF(H46=0,H46,H46-E46)</f>
        <v>2091504114</v>
      </c>
      <c r="J46" s="38">
        <f t="shared" ref="J46" si="13">+(H46-E46)/E46</f>
        <v>0.22643341225484148</v>
      </c>
    </row>
    <row r="47" spans="2:10" ht="20.25" customHeight="1">
      <c r="B47" s="7" t="s">
        <v>93</v>
      </c>
      <c r="C47" s="12" t="s">
        <v>94</v>
      </c>
      <c r="D47" s="12" t="s">
        <v>129</v>
      </c>
      <c r="E47" s="17">
        <v>0</v>
      </c>
      <c r="F47" s="17"/>
      <c r="G47" s="7" t="s">
        <v>138</v>
      </c>
      <c r="H47" s="37">
        <v>6</v>
      </c>
      <c r="I47" s="37">
        <f t="shared" si="12"/>
        <v>6</v>
      </c>
      <c r="J47" s="38">
        <v>0</v>
      </c>
    </row>
    <row r="48" spans="2:10">
      <c r="B48" s="28" t="s">
        <v>32</v>
      </c>
      <c r="C48" s="9"/>
      <c r="D48" s="22"/>
      <c r="E48" s="16"/>
      <c r="F48" s="16"/>
      <c r="G48" s="31"/>
      <c r="H48" s="39"/>
      <c r="I48" s="31"/>
      <c r="J48" s="31"/>
    </row>
    <row r="49" spans="2:10" ht="24" customHeight="1">
      <c r="B49" s="7" t="s">
        <v>65</v>
      </c>
      <c r="C49" s="12" t="s">
        <v>64</v>
      </c>
      <c r="D49" s="12" t="s">
        <v>24</v>
      </c>
      <c r="E49" s="17">
        <v>10</v>
      </c>
      <c r="F49" s="17"/>
      <c r="G49" s="7" t="s">
        <v>138</v>
      </c>
      <c r="H49" s="37">
        <v>2</v>
      </c>
      <c r="I49" s="37">
        <f t="shared" ref="I49:I51" si="14">IF(H49=0,H49,H49-E49)</f>
        <v>-8</v>
      </c>
      <c r="J49" s="38">
        <f t="shared" ref="J49:J51" si="15">+(H49-E49)/E49</f>
        <v>-0.8</v>
      </c>
    </row>
    <row r="50" spans="2:10" ht="24" customHeight="1">
      <c r="B50" s="7" t="s">
        <v>98</v>
      </c>
      <c r="C50" s="12" t="s">
        <v>99</v>
      </c>
      <c r="D50" s="12" t="s">
        <v>24</v>
      </c>
      <c r="E50" s="17">
        <v>885952800</v>
      </c>
      <c r="F50" s="17"/>
      <c r="G50" s="7" t="s">
        <v>138</v>
      </c>
      <c r="H50" s="29">
        <v>1002930318</v>
      </c>
      <c r="I50" s="29">
        <f t="shared" si="14"/>
        <v>116977518</v>
      </c>
      <c r="J50" s="38">
        <f t="shared" si="15"/>
        <v>0.13203583531763768</v>
      </c>
    </row>
    <row r="51" spans="2:10" ht="63.75">
      <c r="B51" s="7" t="s">
        <v>126</v>
      </c>
      <c r="C51" s="7" t="s">
        <v>125</v>
      </c>
      <c r="D51" s="12" t="s">
        <v>24</v>
      </c>
      <c r="E51" s="17">
        <v>38</v>
      </c>
      <c r="F51" s="17">
        <v>42</v>
      </c>
      <c r="G51" s="7" t="s">
        <v>138</v>
      </c>
      <c r="H51" s="37">
        <v>24</v>
      </c>
      <c r="I51" s="37">
        <f t="shared" si="14"/>
        <v>-14</v>
      </c>
      <c r="J51" s="38">
        <f t="shared" si="15"/>
        <v>-0.36842105263157893</v>
      </c>
    </row>
    <row r="52" spans="2:10" ht="30" customHeight="1">
      <c r="B52" s="28" t="s">
        <v>33</v>
      </c>
      <c r="C52" s="9"/>
      <c r="D52" s="22"/>
      <c r="E52" s="24"/>
      <c r="F52" s="16"/>
      <c r="G52" s="31"/>
      <c r="H52" s="39"/>
      <c r="I52" s="31"/>
      <c r="J52" s="31"/>
    </row>
    <row r="53" spans="2:10" ht="23.25" customHeight="1">
      <c r="B53" s="7" t="s">
        <v>40</v>
      </c>
      <c r="C53" s="12" t="s">
        <v>39</v>
      </c>
      <c r="D53" s="12" t="s">
        <v>41</v>
      </c>
      <c r="E53" s="17">
        <v>572</v>
      </c>
      <c r="F53" s="33">
        <v>0.02</v>
      </c>
      <c r="G53" s="7" t="s">
        <v>138</v>
      </c>
      <c r="H53" s="37">
        <v>541</v>
      </c>
      <c r="I53" s="37">
        <f t="shared" ref="I53:I56" si="16">IF(H53=0,H53,H53-E53)</f>
        <v>-31</v>
      </c>
      <c r="J53" s="38">
        <f t="shared" ref="J53:J54" si="17">+(H53-E53)/E53</f>
        <v>-5.4195804195804193E-2</v>
      </c>
    </row>
    <row r="54" spans="2:10" ht="21" customHeight="1">
      <c r="B54" s="7" t="s">
        <v>40</v>
      </c>
      <c r="C54" s="12" t="s">
        <v>100</v>
      </c>
      <c r="D54" s="12" t="s">
        <v>41</v>
      </c>
      <c r="E54" s="17">
        <v>1934432278</v>
      </c>
      <c r="F54" s="33">
        <v>0.02</v>
      </c>
      <c r="G54" s="7" t="s">
        <v>138</v>
      </c>
      <c r="H54" s="29">
        <v>1149424978</v>
      </c>
      <c r="I54" s="29">
        <f t="shared" si="16"/>
        <v>-785007300</v>
      </c>
      <c r="J54" s="38">
        <f t="shared" si="17"/>
        <v>-0.40580758961053687</v>
      </c>
    </row>
    <row r="55" spans="2:10">
      <c r="B55" s="7" t="s">
        <v>75</v>
      </c>
      <c r="C55" s="12" t="s">
        <v>76</v>
      </c>
      <c r="D55" s="12" t="s">
        <v>41</v>
      </c>
      <c r="E55" s="17">
        <v>0</v>
      </c>
      <c r="F55" s="17">
        <v>0</v>
      </c>
      <c r="G55" s="7" t="s">
        <v>138</v>
      </c>
      <c r="H55" s="37">
        <v>0</v>
      </c>
      <c r="I55" s="37">
        <f t="shared" si="16"/>
        <v>0</v>
      </c>
      <c r="J55" s="38">
        <v>0</v>
      </c>
    </row>
    <row r="56" spans="2:10" ht="25.5">
      <c r="B56" s="7" t="s">
        <v>77</v>
      </c>
      <c r="C56" s="12" t="s">
        <v>76</v>
      </c>
      <c r="D56" s="12" t="s">
        <v>41</v>
      </c>
      <c r="E56" s="17">
        <v>0</v>
      </c>
      <c r="F56" s="17">
        <v>0</v>
      </c>
      <c r="G56" s="7" t="s">
        <v>138</v>
      </c>
      <c r="H56" s="37">
        <v>1</v>
      </c>
      <c r="I56" s="37">
        <f t="shared" si="16"/>
        <v>1</v>
      </c>
      <c r="J56" s="38">
        <v>0</v>
      </c>
    </row>
    <row r="57" spans="2:10">
      <c r="B57" s="28" t="s">
        <v>34</v>
      </c>
      <c r="C57" s="9"/>
      <c r="D57" s="22"/>
      <c r="E57" s="16"/>
      <c r="F57" s="16"/>
      <c r="G57" s="31"/>
      <c r="H57" s="39"/>
      <c r="I57" s="31"/>
      <c r="J57" s="31"/>
    </row>
    <row r="58" spans="2:10" ht="25.5">
      <c r="B58" s="7" t="s">
        <v>74</v>
      </c>
      <c r="C58" s="12" t="s">
        <v>72</v>
      </c>
      <c r="D58" s="12" t="s">
        <v>73</v>
      </c>
      <c r="E58" s="17" t="s">
        <v>48</v>
      </c>
      <c r="F58" s="17" t="s">
        <v>140</v>
      </c>
      <c r="G58" s="7" t="s">
        <v>138</v>
      </c>
      <c r="H58" s="37" t="s">
        <v>144</v>
      </c>
      <c r="I58" s="37" t="s">
        <v>141</v>
      </c>
      <c r="J58" s="38">
        <v>1</v>
      </c>
    </row>
    <row r="59" spans="2:10" ht="25.5">
      <c r="B59" s="7" t="s">
        <v>103</v>
      </c>
      <c r="C59" s="12" t="s">
        <v>104</v>
      </c>
      <c r="D59" s="12" t="s">
        <v>73</v>
      </c>
      <c r="E59" s="17" t="s">
        <v>107</v>
      </c>
      <c r="F59" s="17">
        <v>9810</v>
      </c>
      <c r="G59" s="7" t="s">
        <v>138</v>
      </c>
      <c r="H59" s="37">
        <v>480</v>
      </c>
      <c r="I59" s="37">
        <v>480</v>
      </c>
      <c r="J59" s="38">
        <v>-1</v>
      </c>
    </row>
    <row r="60" spans="2:10" ht="25.5">
      <c r="B60" s="7" t="s">
        <v>105</v>
      </c>
      <c r="C60" s="12" t="s">
        <v>106</v>
      </c>
      <c r="D60" s="12" t="s">
        <v>73</v>
      </c>
      <c r="E60" s="17">
        <v>0</v>
      </c>
      <c r="F60" s="17">
        <v>0</v>
      </c>
      <c r="G60" s="7" t="s">
        <v>138</v>
      </c>
      <c r="H60" s="37">
        <v>0</v>
      </c>
      <c r="I60" s="37">
        <f t="shared" ref="I60:I61" si="18">IF(H60=0,H60,H60-E60)</f>
        <v>0</v>
      </c>
      <c r="J60" s="38">
        <v>0</v>
      </c>
    </row>
    <row r="61" spans="2:10" ht="23.25" customHeight="1">
      <c r="B61" s="7" t="s">
        <v>102</v>
      </c>
      <c r="C61" s="12" t="s">
        <v>101</v>
      </c>
      <c r="D61" s="12" t="s">
        <v>73</v>
      </c>
      <c r="E61" s="17">
        <v>15065979017</v>
      </c>
      <c r="F61" s="33">
        <v>0.02</v>
      </c>
      <c r="G61" s="7" t="s">
        <v>138</v>
      </c>
      <c r="H61" s="29">
        <v>2471624193</v>
      </c>
      <c r="I61" s="29">
        <f t="shared" si="18"/>
        <v>-12594354824</v>
      </c>
      <c r="J61" s="38">
        <f t="shared" ref="J61" si="19">+(H61-E61)/E61</f>
        <v>-0.8359466590115987</v>
      </c>
    </row>
    <row r="62" spans="2:10" ht="25.5">
      <c r="B62" s="28" t="s">
        <v>35</v>
      </c>
      <c r="C62" s="9"/>
      <c r="D62" s="22"/>
      <c r="E62" s="16"/>
      <c r="F62" s="16"/>
      <c r="G62" s="31"/>
      <c r="H62" s="39"/>
      <c r="I62" s="31"/>
      <c r="J62" s="31"/>
    </row>
    <row r="63" spans="2:10" ht="25.5">
      <c r="B63" s="7" t="s">
        <v>45</v>
      </c>
      <c r="C63" s="12" t="s">
        <v>44</v>
      </c>
      <c r="D63" s="12" t="s">
        <v>41</v>
      </c>
      <c r="E63" s="17">
        <v>0</v>
      </c>
      <c r="F63" s="17">
        <v>0</v>
      </c>
      <c r="G63" s="7" t="s">
        <v>138</v>
      </c>
      <c r="H63" s="37">
        <v>0</v>
      </c>
      <c r="I63" s="37">
        <f t="shared" ref="I63:I64" si="20">IF(H63=0,H63,H63-E63)</f>
        <v>0</v>
      </c>
      <c r="J63" s="38">
        <v>0</v>
      </c>
    </row>
    <row r="64" spans="2:10" ht="25.5">
      <c r="B64" s="7" t="s">
        <v>46</v>
      </c>
      <c r="C64" s="12" t="s">
        <v>44</v>
      </c>
      <c r="D64" s="12" t="s">
        <v>47</v>
      </c>
      <c r="E64" s="17">
        <v>0</v>
      </c>
      <c r="F64" s="17">
        <v>0</v>
      </c>
      <c r="G64" s="7" t="s">
        <v>138</v>
      </c>
      <c r="H64" s="29">
        <v>0</v>
      </c>
      <c r="I64" s="29">
        <f t="shared" si="20"/>
        <v>0</v>
      </c>
      <c r="J64" s="38">
        <v>0</v>
      </c>
    </row>
    <row r="65" spans="2:10" ht="30.75" customHeight="1">
      <c r="B65" s="7" t="s">
        <v>108</v>
      </c>
      <c r="C65" s="12" t="s">
        <v>109</v>
      </c>
      <c r="D65" s="12" t="s">
        <v>47</v>
      </c>
      <c r="E65" s="17">
        <v>52998910</v>
      </c>
      <c r="F65" s="33">
        <v>0.01</v>
      </c>
      <c r="G65" s="7" t="s">
        <v>138</v>
      </c>
      <c r="H65" s="29">
        <v>125000000</v>
      </c>
      <c r="I65" s="29">
        <f t="shared" ref="I65" si="21">IF(H65=0,H65,H65-E65)</f>
        <v>72001090</v>
      </c>
      <c r="J65" s="38">
        <f t="shared" ref="J65" si="22">+(H65-E65)/E65</f>
        <v>1.3585390718412889</v>
      </c>
    </row>
    <row r="66" spans="2:10" ht="25.5">
      <c r="B66" s="28" t="s">
        <v>36</v>
      </c>
      <c r="C66" s="9"/>
      <c r="D66" s="22"/>
      <c r="E66" s="16"/>
      <c r="F66" s="16"/>
      <c r="G66" s="31"/>
      <c r="H66" s="39"/>
      <c r="I66" s="31"/>
      <c r="J66" s="31"/>
    </row>
    <row r="67" spans="2:10" ht="25.5">
      <c r="B67" s="7" t="s">
        <v>110</v>
      </c>
      <c r="C67" s="12" t="s">
        <v>111</v>
      </c>
      <c r="D67" s="12" t="s">
        <v>89</v>
      </c>
      <c r="E67" s="17">
        <v>0</v>
      </c>
      <c r="F67" s="17">
        <v>0</v>
      </c>
      <c r="G67" s="7" t="s">
        <v>138</v>
      </c>
      <c r="H67" s="37">
        <v>0</v>
      </c>
      <c r="I67" s="37">
        <f>IF(H67=0,H67,H67-E67)</f>
        <v>0</v>
      </c>
      <c r="J67" s="38">
        <v>0</v>
      </c>
    </row>
    <row r="68" spans="2:10" ht="25.5">
      <c r="B68" s="28" t="s">
        <v>37</v>
      </c>
      <c r="C68" s="9"/>
      <c r="D68" s="22"/>
      <c r="E68" s="16"/>
      <c r="F68" s="16"/>
      <c r="G68" s="31"/>
      <c r="H68" s="39"/>
      <c r="I68" s="31"/>
      <c r="J68" s="31"/>
    </row>
    <row r="69" spans="2:10" ht="25.5">
      <c r="B69" s="7" t="s">
        <v>49</v>
      </c>
      <c r="C69" s="12" t="s">
        <v>50</v>
      </c>
      <c r="D69" s="12" t="s">
        <v>13</v>
      </c>
      <c r="E69" s="17">
        <v>0</v>
      </c>
      <c r="F69" s="17">
        <v>0</v>
      </c>
      <c r="G69" s="7" t="s">
        <v>138</v>
      </c>
      <c r="H69" s="37">
        <v>2</v>
      </c>
      <c r="I69" s="37">
        <f t="shared" ref="I69:I70" si="23">IF(H69=0,H69,H69-E69)</f>
        <v>2</v>
      </c>
      <c r="J69" s="38">
        <v>0</v>
      </c>
    </row>
    <row r="70" spans="2:10" ht="25.5">
      <c r="B70" s="7" t="s">
        <v>52</v>
      </c>
      <c r="C70" s="12" t="s">
        <v>53</v>
      </c>
      <c r="D70" s="12" t="s">
        <v>13</v>
      </c>
      <c r="E70" s="17">
        <v>0</v>
      </c>
      <c r="F70" s="17">
        <v>0</v>
      </c>
      <c r="G70" s="7" t="s">
        <v>138</v>
      </c>
      <c r="H70" s="42">
        <v>219267450.80000001</v>
      </c>
      <c r="I70" s="42">
        <f t="shared" si="23"/>
        <v>219267450.80000001</v>
      </c>
      <c r="J70" s="38">
        <v>0</v>
      </c>
    </row>
    <row r="71" spans="2:10" ht="21" customHeight="1">
      <c r="B71" s="28" t="s">
        <v>38</v>
      </c>
      <c r="C71" s="9"/>
      <c r="D71" s="22"/>
      <c r="E71" s="16"/>
      <c r="F71" s="16"/>
      <c r="G71" s="31"/>
      <c r="H71" s="39"/>
      <c r="I71" s="31"/>
      <c r="J71" s="31"/>
    </row>
    <row r="72" spans="2:10" ht="35.25" customHeight="1">
      <c r="B72" s="7" t="s">
        <v>56</v>
      </c>
      <c r="C72" s="12" t="s">
        <v>55</v>
      </c>
      <c r="D72" s="12" t="s">
        <v>24</v>
      </c>
      <c r="E72" s="17" t="s">
        <v>48</v>
      </c>
      <c r="F72" s="17"/>
      <c r="G72" s="7" t="s">
        <v>138</v>
      </c>
      <c r="H72" s="37" t="s">
        <v>145</v>
      </c>
      <c r="I72" s="37">
        <v>0</v>
      </c>
      <c r="J72" s="38">
        <v>0</v>
      </c>
    </row>
    <row r="73" spans="2:10">
      <c r="B73" s="7" t="s">
        <v>56</v>
      </c>
      <c r="C73" s="12" t="s">
        <v>57</v>
      </c>
      <c r="D73" s="12" t="s">
        <v>24</v>
      </c>
      <c r="E73" s="17">
        <v>593375548</v>
      </c>
      <c r="F73" s="33">
        <v>0</v>
      </c>
      <c r="G73" s="7" t="s">
        <v>138</v>
      </c>
      <c r="H73" s="29">
        <v>620577928</v>
      </c>
      <c r="I73" s="29">
        <f t="shared" ref="I73:I75" si="24">IF(H73=0,H73,H73-E73)</f>
        <v>27202380</v>
      </c>
      <c r="J73" s="38">
        <f t="shared" ref="J73:J75" si="25">+(H73-E73)/E73</f>
        <v>4.584344618123698E-2</v>
      </c>
    </row>
    <row r="74" spans="2:10" ht="51">
      <c r="B74" s="7" t="s">
        <v>58</v>
      </c>
      <c r="C74" s="12" t="s">
        <v>59</v>
      </c>
      <c r="D74" s="12" t="s">
        <v>24</v>
      </c>
      <c r="E74" s="17" t="s">
        <v>48</v>
      </c>
      <c r="F74" s="33"/>
      <c r="G74" s="7" t="s">
        <v>138</v>
      </c>
      <c r="H74" s="37" t="s">
        <v>145</v>
      </c>
      <c r="I74" s="37">
        <v>0</v>
      </c>
      <c r="J74" s="38">
        <v>0</v>
      </c>
    </row>
    <row r="75" spans="2:10" ht="26.25" customHeight="1">
      <c r="B75" s="7" t="s">
        <v>58</v>
      </c>
      <c r="C75" s="12" t="s">
        <v>60</v>
      </c>
      <c r="D75" s="12" t="s">
        <v>24</v>
      </c>
      <c r="E75" s="17">
        <v>5290644462</v>
      </c>
      <c r="F75" s="33">
        <v>0</v>
      </c>
      <c r="G75" s="7" t="s">
        <v>138</v>
      </c>
      <c r="H75" s="29">
        <v>5205054913</v>
      </c>
      <c r="I75" s="29">
        <f t="shared" si="24"/>
        <v>-85589549</v>
      </c>
      <c r="J75" s="38">
        <f t="shared" si="25"/>
        <v>-1.6177528014733569E-2</v>
      </c>
    </row>
    <row r="76" spans="2:10">
      <c r="B76" s="11"/>
      <c r="C76" s="11"/>
      <c r="D76" s="23"/>
      <c r="E76" s="18"/>
      <c r="F76" s="18"/>
      <c r="G76" s="11"/>
    </row>
  </sheetData>
  <sheetProtection algorithmName="SHA-512" hashValue="MJIwPfVKqV8B4qxWXrl/AjVkYQKOKK3hoKFLweXWqr/z/WBrEbPZCDO9Q0wR9CGvRnx4LEL6kfSIMGX+4EBogw==" saltValue="s/gvC4xmtFBCHJr+31yKew==" spinCount="100000" sheet="1"/>
  <autoFilter ref="B5:G75" xr:uid="{00000000-0001-0000-0000-000000000000}"/>
  <pageMargins left="0.3" right="0.3" top="0.3" bottom="0.3" header="0" footer="0"/>
  <pageSetup scale="63" fitToHeight="0" orientation="landscape"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02EB5604746D14ABC3A81320A325D61" ma:contentTypeVersion="18" ma:contentTypeDescription="Crear nuevo documento." ma:contentTypeScope="" ma:versionID="af0711c705824e1a0f5f74482deb88cc">
  <xsd:schema xmlns:xsd="http://www.w3.org/2001/XMLSchema" xmlns:xs="http://www.w3.org/2001/XMLSchema" xmlns:p="http://schemas.microsoft.com/office/2006/metadata/properties" xmlns:ns3="dec09d6d-8da3-4f00-929c-ae7cc05a63ef" xmlns:ns4="23dc3f00-3980-45e9-980f-dc5fa5abfdf6" targetNamespace="http://schemas.microsoft.com/office/2006/metadata/properties" ma:root="true" ma:fieldsID="b5d307d736f5a4c45fd82d52934d6051" ns3:_="" ns4:_="">
    <xsd:import namespace="dec09d6d-8da3-4f00-929c-ae7cc05a63ef"/>
    <xsd:import namespace="23dc3f00-3980-45e9-980f-dc5fa5abfdf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Location"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c09d6d-8da3-4f00-929c-ae7cc05a63e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dc3f00-3980-45e9-980f-dc5fa5abfdf6"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ec09d6d-8da3-4f00-929c-ae7cc05a63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4A619-8B05-45A6-9B26-E34489C1D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c09d6d-8da3-4f00-929c-ae7cc05a63ef"/>
    <ds:schemaRef ds:uri="23dc3f00-3980-45e9-980f-dc5fa5abfd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50290B-8FC3-40B6-B515-861B509CED43}">
  <ds:schemaRefs>
    <ds:schemaRef ds:uri="http://www.w3.org/XML/1998/namespace"/>
    <ds:schemaRef ds:uri="http://purl.org/dc/dcmitype/"/>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3dc3f00-3980-45e9-980f-dc5fa5abfdf6"/>
    <ds:schemaRef ds:uri="dec09d6d-8da3-4f00-929c-ae7cc05a63ef"/>
    <ds:schemaRef ds:uri="http://schemas.microsoft.com/office/2006/metadata/properties"/>
  </ds:schemaRefs>
</ds:datastoreItem>
</file>

<file path=customXml/itemProps3.xml><?xml version="1.0" encoding="utf-8"?>
<ds:datastoreItem xmlns:ds="http://schemas.openxmlformats.org/officeDocument/2006/customXml" ds:itemID="{BD3F2825-0188-482A-AB1B-2CACC1F8B8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Ejecución Austeridad 2025</vt:lpstr>
      <vt:lpstr>'Ejecución Austeridad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Carlos Arturo Torres Sanabria</cp:lastModifiedBy>
  <cp:lastPrinted>2025-02-18T19:11:16Z</cp:lastPrinted>
  <dcterms:created xsi:type="dcterms:W3CDTF">2015-07-29T22:22:02Z</dcterms:created>
  <dcterms:modified xsi:type="dcterms:W3CDTF">2026-03-03T13:31:44Z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0x010100A02EB5604746D14ABC3A81320A325D61</vt:lpwstr>
  </property>
</Properties>
</file>