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cuments\ICAv2\ICA\2026\Planes\Evaluacion Cuatrimestral 2026\Segunda Evaluacion Cuatrimestral\"/>
    </mc:Choice>
  </mc:AlternateContent>
  <xr:revisionPtr revIDLastSave="0" documentId="13_ncr:1_{BE913AC0-06CE-4094-8B1B-FC03C7373A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I Ev.Consolidada 2026" sheetId="1" r:id="rId1"/>
    <sheet name="II EvCuatrimestral_PAccion2026" sheetId="5" r:id="rId2"/>
    <sheet name="II EvCuatrimestral_PGestion26" sheetId="4" r:id="rId3"/>
    <sheet name="Anexo PlanGestion Penalidades" sheetId="6" r:id="rId4"/>
  </sheets>
  <definedNames>
    <definedName name="_xlnm._FilterDatabase" localSheetId="3" hidden="1">'Anexo PlanGestion Penalidades'!$A$3:$N$3</definedName>
    <definedName name="_xlnm._FilterDatabase" localSheetId="0" hidden="1">'II Ev.Consolidada 2026'!$C$10:$M$42</definedName>
    <definedName name="_xlnm._FilterDatabase" localSheetId="1" hidden="1">'II EvCuatrimestral_PAccion2026'!$A$8:$R$8</definedName>
    <definedName name="_xlnm.Print_Area" localSheetId="0">'II Ev.Consolidada 2026'!$A$1:$N$55</definedName>
    <definedName name="_xlnm.Print_Area" localSheetId="1">'II EvCuatrimestral_PAccion2026'!$A$1:$R$42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" l="1"/>
  <c r="K47" i="1"/>
  <c r="K48" i="1"/>
  <c r="K49" i="1"/>
  <c r="K50" i="1"/>
  <c r="K51" i="1"/>
  <c r="K52" i="1"/>
  <c r="K53" i="1"/>
  <c r="K45" i="1"/>
  <c r="K27" i="1"/>
  <c r="K18" i="1"/>
  <c r="L11" i="1"/>
  <c r="K12" i="1"/>
  <c r="L12" i="1" s="1"/>
  <c r="K13" i="1"/>
  <c r="L13" i="1" s="1"/>
  <c r="K14" i="1"/>
  <c r="L14" i="1" s="1"/>
  <c r="K15" i="1"/>
  <c r="L15" i="1" s="1"/>
  <c r="K16" i="1"/>
  <c r="L16" i="1" s="1"/>
  <c r="K17" i="1"/>
  <c r="L17" i="1" s="1"/>
  <c r="L18" i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L27" i="1"/>
  <c r="K28" i="1"/>
  <c r="L28" i="1" s="1"/>
  <c r="K29" i="1"/>
  <c r="L29" i="1" s="1"/>
  <c r="K30" i="1"/>
  <c r="L30" i="1" s="1"/>
  <c r="K31" i="1"/>
  <c r="L31" i="1" s="1"/>
  <c r="K32" i="1"/>
  <c r="L32" i="1" s="1"/>
  <c r="K33" i="1"/>
  <c r="L33" i="1" s="1"/>
  <c r="K34" i="1"/>
  <c r="L34" i="1" s="1"/>
  <c r="K35" i="1"/>
  <c r="L35" i="1" s="1"/>
  <c r="K36" i="1"/>
  <c r="L36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11" i="1"/>
  <c r="G12" i="1"/>
  <c r="G13" i="1"/>
  <c r="F10" i="5"/>
  <c r="I11" i="5"/>
  <c r="I10" i="5"/>
  <c r="F14" i="5"/>
  <c r="F29" i="5"/>
  <c r="G31" i="1"/>
  <c r="F40" i="5"/>
  <c r="G42" i="1"/>
  <c r="G11" i="1"/>
  <c r="F18" i="5"/>
  <c r="O18" i="5"/>
  <c r="F27" i="5" l="1"/>
  <c r="F17" i="5" l="1"/>
  <c r="D16" i="4" l="1"/>
  <c r="O40" i="5" l="1"/>
  <c r="L40" i="5"/>
  <c r="I40" i="5"/>
  <c r="O39" i="5"/>
  <c r="L39" i="5"/>
  <c r="I39" i="5"/>
  <c r="F39" i="5"/>
  <c r="O38" i="5"/>
  <c r="L38" i="5"/>
  <c r="I38" i="5"/>
  <c r="F38" i="5"/>
  <c r="O37" i="5"/>
  <c r="L37" i="5"/>
  <c r="I37" i="5"/>
  <c r="F37" i="5"/>
  <c r="O36" i="5"/>
  <c r="L36" i="5"/>
  <c r="I36" i="5"/>
  <c r="F36" i="5"/>
  <c r="O35" i="5"/>
  <c r="L35" i="5"/>
  <c r="I35" i="5"/>
  <c r="F35" i="5"/>
  <c r="O34" i="5"/>
  <c r="L34" i="5"/>
  <c r="I34" i="5"/>
  <c r="F34" i="5"/>
  <c r="O33" i="5"/>
  <c r="L33" i="5"/>
  <c r="I33" i="5"/>
  <c r="F33" i="5"/>
  <c r="O32" i="5"/>
  <c r="L32" i="5"/>
  <c r="I32" i="5"/>
  <c r="F32" i="5"/>
  <c r="O31" i="5"/>
  <c r="L31" i="5"/>
  <c r="I31" i="5"/>
  <c r="F31" i="5"/>
  <c r="O30" i="5"/>
  <c r="L30" i="5"/>
  <c r="I30" i="5"/>
  <c r="F30" i="5"/>
  <c r="O29" i="5"/>
  <c r="L29" i="5"/>
  <c r="I29" i="5"/>
  <c r="O28" i="5"/>
  <c r="L28" i="5"/>
  <c r="I28" i="5"/>
  <c r="F28" i="5"/>
  <c r="O27" i="5"/>
  <c r="L27" i="5"/>
  <c r="I27" i="5"/>
  <c r="P27" i="5" s="1"/>
  <c r="O26" i="5"/>
  <c r="L26" i="5"/>
  <c r="I26" i="5"/>
  <c r="F26" i="5"/>
  <c r="O25" i="5"/>
  <c r="L25" i="5"/>
  <c r="I25" i="5"/>
  <c r="F25" i="5"/>
  <c r="O24" i="5"/>
  <c r="L24" i="5"/>
  <c r="I24" i="5"/>
  <c r="F24" i="5"/>
  <c r="O23" i="5"/>
  <c r="L23" i="5"/>
  <c r="I23" i="5"/>
  <c r="F23" i="5"/>
  <c r="O22" i="5"/>
  <c r="L22" i="5"/>
  <c r="I22" i="5"/>
  <c r="F22" i="5"/>
  <c r="O21" i="5"/>
  <c r="L21" i="5"/>
  <c r="I21" i="5"/>
  <c r="F21" i="5"/>
  <c r="O20" i="5"/>
  <c r="L20" i="5"/>
  <c r="I20" i="5"/>
  <c r="F20" i="5"/>
  <c r="O19" i="5"/>
  <c r="L19" i="5"/>
  <c r="I19" i="5"/>
  <c r="F19" i="5"/>
  <c r="L18" i="5"/>
  <c r="I18" i="5"/>
  <c r="P18" i="5" s="1"/>
  <c r="O17" i="5"/>
  <c r="L17" i="5"/>
  <c r="I17" i="5"/>
  <c r="O16" i="5"/>
  <c r="L16" i="5"/>
  <c r="I16" i="5"/>
  <c r="F16" i="5"/>
  <c r="O15" i="5"/>
  <c r="L15" i="5"/>
  <c r="I15" i="5"/>
  <c r="F15" i="5"/>
  <c r="O14" i="5"/>
  <c r="L14" i="5"/>
  <c r="I14" i="5"/>
  <c r="O13" i="5"/>
  <c r="L13" i="5"/>
  <c r="I13" i="5"/>
  <c r="F13" i="5"/>
  <c r="O12" i="5"/>
  <c r="L12" i="5"/>
  <c r="I12" i="5"/>
  <c r="F12" i="5"/>
  <c r="O11" i="5"/>
  <c r="L11" i="5"/>
  <c r="F11" i="5"/>
  <c r="O10" i="5"/>
  <c r="L10" i="5"/>
  <c r="P10" i="5" s="1"/>
  <c r="O9" i="5"/>
  <c r="L9" i="5"/>
  <c r="I9" i="5"/>
  <c r="F9" i="5"/>
  <c r="P37" i="5" l="1"/>
  <c r="P24" i="5"/>
  <c r="P23" i="5"/>
  <c r="P15" i="5"/>
  <c r="P35" i="5"/>
  <c r="P30" i="5"/>
  <c r="P20" i="5"/>
  <c r="P34" i="5"/>
  <c r="P28" i="5"/>
  <c r="P19" i="5"/>
  <c r="P25" i="5"/>
  <c r="P33" i="5"/>
  <c r="P16" i="5"/>
  <c r="P31" i="5"/>
  <c r="P36" i="5"/>
  <c r="P22" i="5"/>
  <c r="P17" i="5"/>
  <c r="P32" i="5"/>
  <c r="P39" i="5"/>
  <c r="P29" i="5"/>
  <c r="P26" i="5"/>
  <c r="P11" i="5"/>
  <c r="P9" i="5"/>
  <c r="P21" i="5"/>
  <c r="P14" i="5"/>
  <c r="P13" i="5"/>
  <c r="P12" i="5"/>
  <c r="P38" i="5"/>
  <c r="P40" i="5"/>
  <c r="D3" i="4"/>
  <c r="D4" i="4"/>
  <c r="D5" i="4"/>
  <c r="D6" i="4"/>
  <c r="D7" i="4"/>
  <c r="G16" i="1" s="1"/>
  <c r="D8" i="4"/>
  <c r="D9" i="4"/>
  <c r="D10" i="4"/>
  <c r="D11" i="4"/>
  <c r="D12" i="4"/>
  <c r="D13" i="4"/>
  <c r="D14" i="4"/>
  <c r="D15" i="4"/>
  <c r="D17" i="4"/>
  <c r="D18" i="4"/>
  <c r="D19" i="4"/>
  <c r="D20" i="4"/>
  <c r="D21" i="4"/>
  <c r="G30" i="1" s="1"/>
  <c r="D22" i="4"/>
  <c r="D23" i="4"/>
  <c r="D24" i="4"/>
  <c r="D25" i="4"/>
  <c r="D26" i="4"/>
  <c r="D27" i="4"/>
  <c r="D28" i="4"/>
  <c r="D29" i="4"/>
  <c r="D30" i="4"/>
  <c r="D31" i="4"/>
  <c r="D32" i="4"/>
  <c r="D33" i="4"/>
  <c r="D2" i="4"/>
  <c r="G24" i="1" l="1"/>
  <c r="G38" i="1" l="1"/>
  <c r="L45" i="1"/>
  <c r="L47" i="1" l="1"/>
  <c r="L49" i="1"/>
  <c r="L46" i="1"/>
  <c r="L48" i="1"/>
  <c r="L53" i="1"/>
  <c r="L50" i="1"/>
  <c r="L52" i="1"/>
  <c r="L51" i="1"/>
  <c r="G19" i="1" l="1"/>
  <c r="G15" i="1"/>
  <c r="G32" i="1"/>
  <c r="G29" i="1"/>
  <c r="G23" i="1"/>
  <c r="G36" i="1"/>
  <c r="G22" i="1"/>
  <c r="G37" i="1"/>
  <c r="G17" i="1"/>
  <c r="G20" i="1"/>
  <c r="G39" i="1"/>
  <c r="G28" i="1"/>
  <c r="G40" i="1"/>
  <c r="G35" i="1"/>
  <c r="G21" i="1"/>
  <c r="G26" i="1"/>
  <c r="G34" i="1"/>
  <c r="G25" i="1"/>
  <c r="G27" i="1"/>
  <c r="G14" i="1"/>
  <c r="G33" i="1"/>
  <c r="G18" i="1"/>
  <c r="G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Jarlinson Montes Candury</author>
  </authors>
  <commentList>
    <comment ref="E9" authorId="0" shapeId="0" xr:uid="{359A95FC-6416-4FC3-9235-84DF29C81366}">
      <text>
        <r>
          <rPr>
            <sz val="11"/>
            <color theme="1"/>
            <rFont val="Calibri"/>
            <family val="2"/>
            <scheme val="minor"/>
          </rPr>
          <t>Jarlinson Montes Candury:
Corrección fuera del tiempo establecido</t>
        </r>
      </text>
    </comment>
    <comment ref="K12" authorId="0" shapeId="0" xr:uid="{20FCD4DD-DDF4-4931-AB63-92427391110C}">
      <text>
        <r>
          <rPr>
            <sz val="11"/>
            <color theme="1"/>
            <rFont val="Calibri"/>
            <family val="2"/>
            <scheme val="minor"/>
          </rPr>
          <t>Jarlinson Montes Candury:
Correccion y cargue fuera del tiempo establecido</t>
        </r>
      </text>
    </comment>
    <comment ref="H15" authorId="0" shapeId="0" xr:uid="{6EFC7A45-D2B6-4523-BBB5-A18E70B66A95}">
      <text>
        <r>
          <rPr>
            <sz val="11"/>
            <color theme="1"/>
            <rFont val="Calibri"/>
            <family val="2"/>
            <scheme val="minor"/>
          </rPr>
          <t>Jarlinson Montes Candury:
Correccion y cargue fuera del tiempo establecido</t>
        </r>
      </text>
    </comment>
    <comment ref="N15" authorId="0" shapeId="0" xr:uid="{67C448E6-5A72-4649-933A-F515928C1C1A}">
      <text>
        <r>
          <rPr>
            <sz val="11"/>
            <color theme="1"/>
            <rFont val="Calibri"/>
            <family val="2"/>
            <scheme val="minor"/>
          </rPr>
          <t>Jarlinson Montes Candury:
Correccion y cargue fuera del tiempo establecido</t>
        </r>
      </text>
    </comment>
    <comment ref="H19" authorId="0" shapeId="0" xr:uid="{7B8265DC-1313-4AA4-AB00-2476A71D7921}">
      <text>
        <r>
          <rPr>
            <sz val="11"/>
            <color theme="1"/>
            <rFont val="Calibri"/>
            <family val="2"/>
            <scheme val="minor"/>
          </rPr>
          <t>Jarlinson Montes Candury:
Correccion y cargue fuera del tiempo establecido</t>
        </r>
      </text>
    </comment>
  </commentList>
</comments>
</file>

<file path=xl/sharedStrings.xml><?xml version="1.0" encoding="utf-8"?>
<sst xmlns="http://schemas.openxmlformats.org/spreadsheetml/2006/main" count="379" uniqueCount="199">
  <si>
    <t>EVALUACIÓN GENERAL POR DEPENDENCIAS A CORTE DEL SEGUNDO CUATRIMESTRE DEL 2026</t>
  </si>
  <si>
    <t>Plan por seccionales y dependencias del ICA</t>
  </si>
  <si>
    <t>PLAN DE GESTIÓN</t>
  </si>
  <si>
    <t>PLAN DE ACCIÓN</t>
  </si>
  <si>
    <t>Observaciones a tener en cuenta</t>
  </si>
  <si>
    <t>Cuatrimestre I</t>
  </si>
  <si>
    <t>Cuatrimestre II</t>
  </si>
  <si>
    <t>Cuatrimestre III</t>
  </si>
  <si>
    <t>Promedio Plan de gestión 2026</t>
  </si>
  <si>
    <t>Avance Plan de Acción año 2026*
*(El avance del plan de acción corresponde al acumulado al segundo cuatrimestre ya que la evaluación de este es acumulativa)</t>
  </si>
  <si>
    <t>Gestión seccionales año 2026</t>
  </si>
  <si>
    <t xml:space="preserve">PLANES AMA 2026 </t>
  </si>
  <si>
    <t xml:space="preserve">PLANES ANT 2026 </t>
  </si>
  <si>
    <t xml:space="preserve">PLANES ARA 2026 </t>
  </si>
  <si>
    <t xml:space="preserve">PLANES ATL 2026 </t>
  </si>
  <si>
    <t xml:space="preserve">PLANES BOL 2026 </t>
  </si>
  <si>
    <t xml:space="preserve">PLANES BOY 2026 </t>
  </si>
  <si>
    <t xml:space="preserve">PLANES CAL 2026 </t>
  </si>
  <si>
    <t xml:space="preserve">PLANES CAQ 2026 </t>
  </si>
  <si>
    <t xml:space="preserve">PLANES CAS 2026 </t>
  </si>
  <si>
    <t xml:space="preserve">PLANES CAU 2026 </t>
  </si>
  <si>
    <t xml:space="preserve">PLANES CES 2026 </t>
  </si>
  <si>
    <t xml:space="preserve">PLANES CHO 2026 </t>
  </si>
  <si>
    <t xml:space="preserve">PLANES COR 2026 </t>
  </si>
  <si>
    <t xml:space="preserve">PLANES CUN 2026 </t>
  </si>
  <si>
    <t xml:space="preserve">PLANES GUA 2026 </t>
  </si>
  <si>
    <t xml:space="preserve">PLANES GUV 2026 </t>
  </si>
  <si>
    <t xml:space="preserve">PLANES HUI 2026 </t>
  </si>
  <si>
    <t xml:space="preserve">PLANES LGU 2026 </t>
  </si>
  <si>
    <t xml:space="preserve">PLANES MAG 2026 </t>
  </si>
  <si>
    <t xml:space="preserve">PLANES MET 2026 </t>
  </si>
  <si>
    <t xml:space="preserve">PLANES NAR 2026 </t>
  </si>
  <si>
    <t xml:space="preserve">PLANES NSA 2026 </t>
  </si>
  <si>
    <t xml:space="preserve">PLANES PUT 2026 </t>
  </si>
  <si>
    <t xml:space="preserve">PLANES QUI 2026 </t>
  </si>
  <si>
    <t xml:space="preserve">PLANES RIS 2026 </t>
  </si>
  <si>
    <t xml:space="preserve">PLANES SYP 2026 </t>
  </si>
  <si>
    <t xml:space="preserve">PLANES SAN 2026 </t>
  </si>
  <si>
    <t xml:space="preserve">PLANES SUC 2026 </t>
  </si>
  <si>
    <t xml:space="preserve">PLANES TOL 2026 </t>
  </si>
  <si>
    <t xml:space="preserve">PLANES VDC 2026 </t>
  </si>
  <si>
    <t xml:space="preserve">PLANES VAU 2026 </t>
  </si>
  <si>
    <t xml:space="preserve">PLANES VIC 2026 </t>
  </si>
  <si>
    <t>Dependencias Oficinas Nacionales</t>
  </si>
  <si>
    <t>Gestión dependencias año 2026</t>
  </si>
  <si>
    <t xml:space="preserve">PLANES OAC 2026 </t>
  </si>
  <si>
    <t>Las dependencias no suscribieron plan de gestión para esta vigencia</t>
  </si>
  <si>
    <t xml:space="preserve">PLANES SPF 2026 </t>
  </si>
  <si>
    <t>74.98%</t>
  </si>
  <si>
    <t xml:space="preserve">PLANES SRS 2026 </t>
  </si>
  <si>
    <t>67.91%</t>
  </si>
  <si>
    <t xml:space="preserve">PLANES SPA 2026 </t>
  </si>
  <si>
    <t>73.64%</t>
  </si>
  <si>
    <t xml:space="preserve">PLANES SPV 2026 </t>
  </si>
  <si>
    <t>77.75%</t>
  </si>
  <si>
    <t xml:space="preserve">PLANES SAD 2026 </t>
  </si>
  <si>
    <t>51.17%</t>
  </si>
  <si>
    <t xml:space="preserve">PLANES OAP 2026 </t>
  </si>
  <si>
    <t>10.13%</t>
  </si>
  <si>
    <t xml:space="preserve">PLANES OTI 2026 </t>
  </si>
  <si>
    <t>33.33%</t>
  </si>
  <si>
    <t xml:space="preserve">PLANES SAF 2026 </t>
  </si>
  <si>
    <t>55.83%</t>
  </si>
  <si>
    <t>EVALUACIÓN PLAN DE ACCIÓN POR SECCIONALES PRIMER CUATRIMESTRE 2025</t>
  </si>
  <si>
    <t>Seccional</t>
  </si>
  <si>
    <t>Avance metas área Pecuaria segundo cuatrimestre</t>
  </si>
  <si>
    <t>Avance metas área Vegetal segundo cuatrimestre</t>
  </si>
  <si>
    <t>Promedio P. de Acción sin penalidad</t>
  </si>
  <si>
    <t>Datos sin consignar en el plan de acción en el cuatrimestre</t>
  </si>
  <si>
    <t>Factor de multiplicación (porcentaje de penalidad por falta de oportunidad en la información del plan de acción)</t>
  </si>
  <si>
    <t>Descuento por falta de oportunidad en la información</t>
  </si>
  <si>
    <t>Datos mal reportados durante el cuatrimestre</t>
  </si>
  <si>
    <t xml:space="preserve">Datos sin evidencia y calidad soportes </t>
  </si>
  <si>
    <t>Promedio Plan de acción segundo Cuatrimestre con penalidad</t>
  </si>
  <si>
    <t>AMAZONAS</t>
  </si>
  <si>
    <t>ANTIOQUIA</t>
  </si>
  <si>
    <t>ARAUCA</t>
  </si>
  <si>
    <t>ATLÁNTICO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</si>
  <si>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</si>
  <si>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</si>
  <si>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</si>
  <si>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</si>
  <si>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</si>
  <si>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</si>
  <si>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</si>
  <si>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</si>
  <si>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</si>
  <si>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</si>
  <si>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</si>
  <si>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</si>
  <si>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</si>
  <si>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</si>
  <si>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</si>
  <si>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</si>
  <si>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</si>
  <si>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</si>
  <si>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</si>
  <si>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</si>
  <si>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</si>
  <si>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</si>
  <si>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</si>
  <si>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</si>
  <si>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</si>
  <si>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 DEL CAUCA</t>
  </si>
  <si>
    <t>VAUPÉS</t>
  </si>
  <si>
    <t>VICHADA</t>
  </si>
  <si>
    <t>NOMBRE DE LA SECCIONAL</t>
  </si>
  <si>
    <t>CALIDAD</t>
  </si>
  <si>
    <t>OPORTUNIDAD</t>
  </si>
  <si>
    <t>PROMEDIO</t>
  </si>
  <si>
    <t>OBSERVACIONES</t>
  </si>
  <si>
    <t>AMAZONAS SECCIONAL</t>
  </si>
  <si>
    <t>Gerencia Seccional Antioquia</t>
  </si>
  <si>
    <t>ARAUCA SECCIONAL</t>
  </si>
  <si>
    <t>Mayo presenta cargue fuera del tiempo establecido</t>
  </si>
  <si>
    <t>Gerencia Seccional Atlántico</t>
  </si>
  <si>
    <t>BOLÍVAR SECCIONAL</t>
  </si>
  <si>
    <t>BOYACÁ SECCIONAL</t>
  </si>
  <si>
    <t>Mayo presenta corrección fuera del tiempo establecido</t>
  </si>
  <si>
    <t>CALDAS SECCIONAL</t>
  </si>
  <si>
    <t>CAQUETÁ SECCIONAL</t>
  </si>
  <si>
    <t>CASANARE SECCIONAL</t>
  </si>
  <si>
    <t>Julio presenta corrección fuera del tiempo establecido</t>
  </si>
  <si>
    <t>CAUCA SECCIONAL</t>
  </si>
  <si>
    <t>CESAR SECCIONAL</t>
  </si>
  <si>
    <t>CHOCÓ SECCIONAL</t>
  </si>
  <si>
    <t>Junio y Agosto presentan corrección fuera del tiempo establecido</t>
  </si>
  <si>
    <t>CÓRDOBA SECCIONAL</t>
  </si>
  <si>
    <t>CUNDINAMARCA SECCIONAL</t>
  </si>
  <si>
    <t>GUAINÍA SECCIONAL</t>
  </si>
  <si>
    <t>GUAVIARE SECCIONAL</t>
  </si>
  <si>
    <t>Mayo presenta cargue fuera del tiempo establecido y Junio presenta corrección fuera del tiempo establecido</t>
  </si>
  <si>
    <t>HUILA SECCIONAL</t>
  </si>
  <si>
    <t>LA GUAJIRA SECCIONAL</t>
  </si>
  <si>
    <t>MAGDALENA SECCIONAL</t>
  </si>
  <si>
    <t>META SECCIONAL</t>
  </si>
  <si>
    <t>NARIÑO SECCIONAL</t>
  </si>
  <si>
    <t>NORTE DE SANTANDER SECCIONAL</t>
  </si>
  <si>
    <t>PUTUMAYO SECCIONAL</t>
  </si>
  <si>
    <t>QUINDÍO SECCIONAL</t>
  </si>
  <si>
    <t>RISARALDA SECCIONAL</t>
  </si>
  <si>
    <t>SAN ANDRÉS Y PROVIDENCIA SECCIONAL</t>
  </si>
  <si>
    <t>SANTANDER SECCIONAL</t>
  </si>
  <si>
    <t>SUCRE SECCIONAL</t>
  </si>
  <si>
    <t>TOLIMA SECCIONAL</t>
  </si>
  <si>
    <t>VALLE DEL CAUCA SECCIONAL</t>
  </si>
  <si>
    <t>VAUPÉS SECCIONAL</t>
  </si>
  <si>
    <t>VICHADA SECCIONAL</t>
  </si>
  <si>
    <t>REPORTE PLAN DE GESTIÓN II CUATRIMESTRE 2026</t>
  </si>
  <si>
    <t>NOMBRES (Seccionales)</t>
  </si>
  <si>
    <t>MAYO</t>
  </si>
  <si>
    <t>OPORTUNIDAD MAYO</t>
  </si>
  <si>
    <t>CALIDAD MAYO</t>
  </si>
  <si>
    <t>JUNIO</t>
  </si>
  <si>
    <t>OPORTUNIDAD JUNIO</t>
  </si>
  <si>
    <t>CALIDAD JUNIO</t>
  </si>
  <si>
    <t>JULIO</t>
  </si>
  <si>
    <t>OPORTUNIDAD JULIO</t>
  </si>
  <si>
    <t>CALIDAD JULIO</t>
  </si>
  <si>
    <t>AGOSTO</t>
  </si>
  <si>
    <t>OPORTUNIDAD AGOSTO</t>
  </si>
  <si>
    <t>CALIDAD AGOSTO</t>
  </si>
  <si>
    <t>AMA</t>
  </si>
  <si>
    <t>APROBADO</t>
  </si>
  <si>
    <t>ANT</t>
  </si>
  <si>
    <t xml:space="preserve">ANTIOQUIA SECCIONAL </t>
  </si>
  <si>
    <t>ARA</t>
  </si>
  <si>
    <t>Cargue fuera del tiempo establecido 20%</t>
  </si>
  <si>
    <t>ATL</t>
  </si>
  <si>
    <t xml:space="preserve">ATLANTICO SECCIONAL  </t>
  </si>
  <si>
    <t>BOL</t>
  </si>
  <si>
    <t>BOY</t>
  </si>
  <si>
    <t>Inconsistencias o mala calidad en la información 10%</t>
  </si>
  <si>
    <t>CAL</t>
  </si>
  <si>
    <t>CAQ</t>
  </si>
  <si>
    <t>CAS</t>
  </si>
  <si>
    <t>CAU</t>
  </si>
  <si>
    <t>CES</t>
  </si>
  <si>
    <t>CHO</t>
  </si>
  <si>
    <t>CUN</t>
  </si>
  <si>
    <t>COR</t>
  </si>
  <si>
    <t>GUA</t>
  </si>
  <si>
    <t>GUV</t>
  </si>
  <si>
    <t>HUI</t>
  </si>
  <si>
    <t>LGU</t>
  </si>
  <si>
    <t>MAG</t>
  </si>
  <si>
    <t>MET</t>
  </si>
  <si>
    <t>NAR</t>
  </si>
  <si>
    <t>NSA</t>
  </si>
  <si>
    <t>PUT</t>
  </si>
  <si>
    <t>QUI</t>
  </si>
  <si>
    <t>RIS</t>
  </si>
  <si>
    <t>SYP</t>
  </si>
  <si>
    <t>SAN</t>
  </si>
  <si>
    <t>SUC</t>
  </si>
  <si>
    <t>TOL</t>
  </si>
  <si>
    <t>VDC</t>
  </si>
  <si>
    <t>VAU</t>
  </si>
  <si>
    <t>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</si>
</sst>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scheme val="minor"/>
    </font>
    <font>
      <sz val="11"/>
      <color rgb="FF000000"/>
      <name val="Calibri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6" fillId="0" borderId="0"/>
    <xf numFmtId="9" fontId="8" fillId="0" borderId="0" applyFont="0" applyFill="0" applyBorder="0" applyAlignment="0" applyProtection="0"/>
  </cellStyleXfs>
  <cellXfs count="172">
    <xf numFmtId="0" fontId="0" fillId="0" borderId="0" xfId="0"/>
    <xf numFmtId="10" fontId="0" fillId="0" borderId="0" xfId="0" applyNumberForma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10" fontId="0" fillId="0" borderId="5" xfId="0" applyNumberForma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0" fillId="0" borderId="9" xfId="0" applyNumberFormat="1" applyBorder="1" applyAlignment="1">
      <alignment horizontal="center" vertical="center"/>
    </xf>
    <xf numFmtId="10" fontId="1" fillId="0" borderId="5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10" fontId="1" fillId="0" borderId="0" xfId="0" applyNumberFormat="1" applyFont="1" applyAlignment="1">
      <alignment horizontal="center"/>
    </xf>
    <xf numFmtId="0" fontId="0" fillId="0" borderId="0" xfId="0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7" fillId="0" borderId="5" xfId="0" applyFont="1" applyBorder="1" applyAlignment="1">
      <alignment vertical="center"/>
    </xf>
    <xf numFmtId="9" fontId="0" fillId="0" borderId="5" xfId="4" applyFont="1" applyBorder="1" applyAlignment="1">
      <alignment horizontal="center" vertical="center"/>
    </xf>
    <xf numFmtId="9" fontId="0" fillId="0" borderId="9" xfId="4" applyFon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0" fontId="4" fillId="0" borderId="0" xfId="1"/>
    <xf numFmtId="0" fontId="4" fillId="0" borderId="2" xfId="1" applyBorder="1"/>
    <xf numFmtId="0" fontId="4" fillId="0" borderId="3" xfId="1" applyBorder="1"/>
    <xf numFmtId="0" fontId="0" fillId="0" borderId="23" xfId="0" applyBorder="1"/>
    <xf numFmtId="0" fontId="4" fillId="0" borderId="23" xfId="1" applyBorder="1"/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4" borderId="25" xfId="1" applyFont="1" applyFill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4" borderId="26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0" fontId="9" fillId="0" borderId="22" xfId="1" applyFont="1" applyBorder="1" applyAlignment="1">
      <alignment horizontal="left" vertical="center"/>
    </xf>
    <xf numFmtId="10" fontId="9" fillId="0" borderId="26" xfId="1" applyNumberFormat="1" applyFont="1" applyBorder="1" applyAlignment="1">
      <alignment horizontal="center" vertical="center"/>
    </xf>
    <xf numFmtId="0" fontId="4" fillId="0" borderId="26" xfId="1" applyBorder="1" applyAlignment="1">
      <alignment horizontal="center" vertical="center"/>
    </xf>
    <xf numFmtId="164" fontId="4" fillId="0" borderId="26" xfId="1" applyNumberFormat="1" applyBorder="1" applyAlignment="1">
      <alignment horizontal="center" vertical="center"/>
    </xf>
    <xf numFmtId="164" fontId="4" fillId="0" borderId="1" xfId="1" applyNumberFormat="1" applyBorder="1" applyAlignment="1">
      <alignment horizontal="center" vertical="center"/>
    </xf>
    <xf numFmtId="10" fontId="9" fillId="0" borderId="27" xfId="1" applyNumberFormat="1" applyFont="1" applyBorder="1" applyAlignment="1">
      <alignment horizontal="center" vertical="center"/>
    </xf>
    <xf numFmtId="0" fontId="4" fillId="0" borderId="27" xfId="1" applyBorder="1" applyAlignment="1">
      <alignment horizontal="center" vertical="center"/>
    </xf>
    <xf numFmtId="164" fontId="4" fillId="0" borderId="27" xfId="1" applyNumberFormat="1" applyBorder="1" applyAlignment="1">
      <alignment horizontal="center" vertical="center"/>
    </xf>
    <xf numFmtId="164" fontId="4" fillId="0" borderId="22" xfId="1" applyNumberFormat="1" applyBorder="1" applyAlignment="1">
      <alignment horizontal="center" vertical="center"/>
    </xf>
    <xf numFmtId="0" fontId="9" fillId="0" borderId="28" xfId="1" applyFont="1" applyBorder="1" applyAlignment="1">
      <alignment horizontal="left" vertical="center"/>
    </xf>
    <xf numFmtId="10" fontId="4" fillId="0" borderId="29" xfId="1" applyNumberFormat="1" applyBorder="1" applyAlignment="1">
      <alignment horizontal="center" vertical="center"/>
    </xf>
    <xf numFmtId="10" fontId="9" fillId="0" borderId="29" xfId="1" applyNumberFormat="1" applyFont="1" applyBorder="1" applyAlignment="1">
      <alignment horizontal="center" vertical="center"/>
    </xf>
    <xf numFmtId="0" fontId="4" fillId="0" borderId="29" xfId="1" applyBorder="1" applyAlignment="1">
      <alignment horizontal="center" vertical="center"/>
    </xf>
    <xf numFmtId="164" fontId="4" fillId="0" borderId="29" xfId="1" applyNumberFormat="1" applyBorder="1" applyAlignment="1">
      <alignment horizontal="center" vertical="center"/>
    </xf>
    <xf numFmtId="164" fontId="4" fillId="0" borderId="28" xfId="1" applyNumberFormat="1" applyBorder="1" applyAlignment="1">
      <alignment horizontal="center" vertical="center"/>
    </xf>
    <xf numFmtId="0" fontId="4" fillId="0" borderId="4" xfId="1" applyBorder="1"/>
    <xf numFmtId="0" fontId="4" fillId="0" borderId="30" xfId="1" applyBorder="1"/>
    <xf numFmtId="165" fontId="0" fillId="0" borderId="0" xfId="0" applyNumberFormat="1"/>
    <xf numFmtId="9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6" borderId="34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0" fontId="11" fillId="6" borderId="38" xfId="0" applyFont="1" applyFill="1" applyBorder="1" applyAlignment="1">
      <alignment horizontal="center" vertical="center"/>
    </xf>
    <xf numFmtId="0" fontId="11" fillId="6" borderId="36" xfId="0" applyFont="1" applyFill="1" applyBorder="1" applyAlignment="1">
      <alignment horizontal="center" vertical="center" wrapText="1"/>
    </xf>
    <xf numFmtId="0" fontId="11" fillId="6" borderId="37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 wrapText="1"/>
    </xf>
    <xf numFmtId="0" fontId="11" fillId="6" borderId="35" xfId="0" applyFont="1" applyFill="1" applyBorder="1" applyAlignment="1">
      <alignment horizontal="center" vertical="center"/>
    </xf>
    <xf numFmtId="0" fontId="11" fillId="6" borderId="40" xfId="0" applyFont="1" applyFill="1" applyBorder="1" applyAlignment="1">
      <alignment horizontal="center" vertical="center" wrapText="1"/>
    </xf>
    <xf numFmtId="0" fontId="11" fillId="7" borderId="41" xfId="0" applyFont="1" applyFill="1" applyBorder="1" applyAlignment="1">
      <alignment horizontal="justify" vertical="top"/>
    </xf>
    <xf numFmtId="0" fontId="12" fillId="8" borderId="42" xfId="0" applyFont="1" applyFill="1" applyBorder="1" applyAlignment="1">
      <alignment horizontal="left"/>
    </xf>
    <xf numFmtId="0" fontId="12" fillId="8" borderId="43" xfId="0" applyFont="1" applyFill="1" applyBorder="1" applyAlignment="1">
      <alignment horizontal="left"/>
    </xf>
    <xf numFmtId="0" fontId="12" fillId="8" borderId="44" xfId="0" applyFont="1" applyFill="1" applyBorder="1" applyAlignment="1">
      <alignment horizontal="left"/>
    </xf>
    <xf numFmtId="0" fontId="12" fillId="9" borderId="45" xfId="0" applyFont="1" applyFill="1" applyBorder="1" applyAlignment="1">
      <alignment horizontal="left"/>
    </xf>
    <xf numFmtId="0" fontId="12" fillId="9" borderId="46" xfId="0" applyFont="1" applyFill="1" applyBorder="1" applyAlignment="1">
      <alignment horizontal="left"/>
    </xf>
    <xf numFmtId="0" fontId="12" fillId="9" borderId="47" xfId="0" applyFont="1" applyFill="1" applyBorder="1" applyAlignment="1">
      <alignment horizontal="left"/>
    </xf>
    <xf numFmtId="0" fontId="12" fillId="8" borderId="48" xfId="0" applyFont="1" applyFill="1" applyBorder="1" applyAlignment="1">
      <alignment horizontal="left"/>
    </xf>
    <xf numFmtId="0" fontId="12" fillId="8" borderId="49" xfId="0" applyFont="1" applyFill="1" applyBorder="1" applyAlignment="1">
      <alignment horizontal="left"/>
    </xf>
    <xf numFmtId="0" fontId="12" fillId="9" borderId="42" xfId="0" applyFont="1" applyFill="1" applyBorder="1" applyAlignment="1">
      <alignment horizontal="left"/>
    </xf>
    <xf numFmtId="0" fontId="12" fillId="9" borderId="43" xfId="0" applyFont="1" applyFill="1" applyBorder="1" applyAlignment="1">
      <alignment horizontal="left"/>
    </xf>
    <xf numFmtId="0" fontId="12" fillId="9" borderId="50" xfId="0" applyFont="1" applyFill="1" applyBorder="1" applyAlignment="1">
      <alignment horizontal="left"/>
    </xf>
    <xf numFmtId="0" fontId="11" fillId="7" borderId="51" xfId="0" applyFont="1" applyFill="1" applyBorder="1" applyAlignment="1">
      <alignment horizontal="justify" vertical="center"/>
    </xf>
    <xf numFmtId="0" fontId="12" fillId="8" borderId="52" xfId="0" applyFont="1" applyFill="1" applyBorder="1" applyAlignment="1">
      <alignment horizontal="left" vertical="center"/>
    </xf>
    <xf numFmtId="0" fontId="12" fillId="8" borderId="53" xfId="0" applyFont="1" applyFill="1" applyBorder="1" applyAlignment="1">
      <alignment horizontal="left" vertical="center"/>
    </xf>
    <xf numFmtId="0" fontId="12" fillId="8" borderId="54" xfId="0" applyFont="1" applyFill="1" applyBorder="1" applyAlignment="1">
      <alignment horizontal="left" vertical="center"/>
    </xf>
    <xf numFmtId="0" fontId="12" fillId="9" borderId="55" xfId="0" applyFont="1" applyFill="1" applyBorder="1" applyAlignment="1">
      <alignment horizontal="left" vertical="center"/>
    </xf>
    <xf numFmtId="0" fontId="12" fillId="9" borderId="53" xfId="0" applyFont="1" applyFill="1" applyBorder="1" applyAlignment="1">
      <alignment horizontal="left"/>
    </xf>
    <xf numFmtId="0" fontId="12" fillId="9" borderId="54" xfId="0" applyFont="1" applyFill="1" applyBorder="1" applyAlignment="1">
      <alignment horizontal="left" wrapText="1"/>
    </xf>
    <xf numFmtId="0" fontId="12" fillId="8" borderId="53" xfId="0" applyFont="1" applyFill="1" applyBorder="1" applyAlignment="1">
      <alignment horizontal="left"/>
    </xf>
    <xf numFmtId="0" fontId="12" fillId="8" borderId="56" xfId="0" applyFont="1" applyFill="1" applyBorder="1" applyAlignment="1">
      <alignment horizontal="left"/>
    </xf>
    <xf numFmtId="0" fontId="12" fillId="9" borderId="52" xfId="0" applyFont="1" applyFill="1" applyBorder="1" applyAlignment="1">
      <alignment horizontal="left"/>
    </xf>
    <xf numFmtId="0" fontId="12" fillId="9" borderId="57" xfId="0" applyFont="1" applyFill="1" applyBorder="1" applyAlignment="1">
      <alignment horizontal="left"/>
    </xf>
    <xf numFmtId="0" fontId="11" fillId="7" borderId="51" xfId="0" applyFont="1" applyFill="1" applyBorder="1" applyAlignment="1">
      <alignment horizontal="justify" vertical="top"/>
    </xf>
    <xf numFmtId="0" fontId="12" fillId="4" borderId="52" xfId="0" applyFont="1" applyFill="1" applyBorder="1" applyAlignment="1">
      <alignment horizontal="left"/>
    </xf>
    <xf numFmtId="0" fontId="12" fillId="4" borderId="53" xfId="0" applyFont="1" applyFill="1" applyBorder="1" applyAlignment="1">
      <alignment horizontal="left" wrapText="1"/>
    </xf>
    <xf numFmtId="0" fontId="12" fillId="4" borderId="54" xfId="0" applyFont="1" applyFill="1" applyBorder="1" applyAlignment="1">
      <alignment horizontal="left"/>
    </xf>
    <xf numFmtId="0" fontId="12" fillId="9" borderId="55" xfId="0" applyFont="1" applyFill="1" applyBorder="1" applyAlignment="1">
      <alignment horizontal="left"/>
    </xf>
    <xf numFmtId="0" fontId="12" fillId="9" borderId="54" xfId="0" applyFont="1" applyFill="1" applyBorder="1" applyAlignment="1">
      <alignment horizontal="left"/>
    </xf>
    <xf numFmtId="0" fontId="12" fillId="8" borderId="52" xfId="0" applyFont="1" applyFill="1" applyBorder="1" applyAlignment="1">
      <alignment horizontal="left"/>
    </xf>
    <xf numFmtId="0" fontId="12" fillId="8" borderId="54" xfId="0" applyFont="1" applyFill="1" applyBorder="1" applyAlignment="1">
      <alignment horizontal="left"/>
    </xf>
    <xf numFmtId="0" fontId="12" fillId="4" borderId="53" xfId="0" applyFont="1" applyFill="1" applyBorder="1" applyAlignment="1">
      <alignment horizontal="left"/>
    </xf>
    <xf numFmtId="0" fontId="12" fillId="4" borderId="54" xfId="0" applyFont="1" applyFill="1" applyBorder="1" applyAlignment="1">
      <alignment horizontal="left" wrapText="1"/>
    </xf>
    <xf numFmtId="0" fontId="12" fillId="9" borderId="48" xfId="0" applyFont="1" applyFill="1" applyBorder="1" applyAlignment="1">
      <alignment horizontal="left"/>
    </xf>
    <xf numFmtId="0" fontId="12" fillId="9" borderId="44" xfId="0" applyFont="1" applyFill="1" applyBorder="1" applyAlignment="1">
      <alignment horizontal="left"/>
    </xf>
    <xf numFmtId="0" fontId="12" fillId="8" borderId="58" xfId="0" applyFont="1" applyFill="1" applyBorder="1" applyAlignment="1">
      <alignment horizontal="left"/>
    </xf>
    <xf numFmtId="0" fontId="12" fillId="4" borderId="48" xfId="0" applyFont="1" applyFill="1" applyBorder="1" applyAlignment="1">
      <alignment horizontal="left"/>
    </xf>
    <xf numFmtId="0" fontId="12" fillId="4" borderId="56" xfId="0" applyFont="1" applyFill="1" applyBorder="1" applyAlignment="1">
      <alignment horizontal="left" wrapText="1"/>
    </xf>
    <xf numFmtId="0" fontId="12" fillId="8" borderId="45" xfId="0" applyFont="1" applyFill="1" applyBorder="1" applyAlignment="1">
      <alignment horizontal="left"/>
    </xf>
    <xf numFmtId="0" fontId="12" fillId="8" borderId="57" xfId="0" applyFont="1" applyFill="1" applyBorder="1" applyAlignment="1">
      <alignment horizontal="left"/>
    </xf>
    <xf numFmtId="0" fontId="12" fillId="8" borderId="59" xfId="0" applyFont="1" applyFill="1" applyBorder="1" applyAlignment="1">
      <alignment horizontal="left"/>
    </xf>
    <xf numFmtId="0" fontId="12" fillId="4" borderId="57" xfId="0" applyFont="1" applyFill="1" applyBorder="1" applyAlignment="1">
      <alignment horizontal="left" wrapText="1"/>
    </xf>
    <xf numFmtId="0" fontId="12" fillId="8" borderId="55" xfId="0" applyFont="1" applyFill="1" applyBorder="1" applyAlignment="1">
      <alignment horizontal="left"/>
    </xf>
    <xf numFmtId="0" fontId="12" fillId="8" borderId="60" xfId="0" applyFont="1" applyFill="1" applyBorder="1" applyAlignment="1">
      <alignment horizontal="left"/>
    </xf>
    <xf numFmtId="0" fontId="12" fillId="8" borderId="61" xfId="0" applyFont="1" applyFill="1" applyBorder="1" applyAlignment="1">
      <alignment horizontal="left"/>
    </xf>
    <xf numFmtId="0" fontId="12" fillId="8" borderId="62" xfId="0" applyFont="1" applyFill="1" applyBorder="1" applyAlignment="1">
      <alignment horizontal="left"/>
    </xf>
    <xf numFmtId="0" fontId="12" fillId="8" borderId="63" xfId="0" applyFont="1" applyFill="1" applyBorder="1" applyAlignment="1">
      <alignment horizontal="left"/>
    </xf>
    <xf numFmtId="0" fontId="12" fillId="8" borderId="50" xfId="0" applyFont="1" applyFill="1" applyBorder="1" applyAlignment="1">
      <alignment horizontal="left"/>
    </xf>
    <xf numFmtId="0" fontId="12" fillId="9" borderId="59" xfId="0" applyFont="1" applyFill="1" applyBorder="1" applyAlignment="1">
      <alignment horizontal="left"/>
    </xf>
    <xf numFmtId="0" fontId="12" fillId="9" borderId="62" xfId="0" applyFont="1" applyFill="1" applyBorder="1" applyAlignment="1">
      <alignment horizontal="left"/>
    </xf>
    <xf numFmtId="0" fontId="12" fillId="9" borderId="56" xfId="0" applyFont="1" applyFill="1" applyBorder="1" applyAlignment="1">
      <alignment horizontal="left"/>
    </xf>
    <xf numFmtId="0" fontId="11" fillId="7" borderId="64" xfId="0" applyFont="1" applyFill="1" applyBorder="1" applyAlignment="1">
      <alignment horizontal="justify" vertical="top"/>
    </xf>
    <xf numFmtId="0" fontId="12" fillId="8" borderId="65" xfId="0" applyFont="1" applyFill="1" applyBorder="1" applyAlignment="1">
      <alignment horizontal="left"/>
    </xf>
    <xf numFmtId="0" fontId="12" fillId="8" borderId="66" xfId="0" applyFont="1" applyFill="1" applyBorder="1" applyAlignment="1">
      <alignment horizontal="left"/>
    </xf>
    <xf numFmtId="0" fontId="12" fillId="8" borderId="67" xfId="0" applyFont="1" applyFill="1" applyBorder="1" applyAlignment="1">
      <alignment horizontal="left"/>
    </xf>
    <xf numFmtId="0" fontId="12" fillId="10" borderId="68" xfId="0" applyFont="1" applyFill="1" applyBorder="1" applyAlignment="1">
      <alignment horizontal="left"/>
    </xf>
    <xf numFmtId="0" fontId="12" fillId="10" borderId="66" xfId="0" applyFont="1" applyFill="1" applyBorder="1" applyAlignment="1">
      <alignment horizontal="left"/>
    </xf>
    <xf numFmtId="0" fontId="12" fillId="10" borderId="67" xfId="0" applyFont="1" applyFill="1" applyBorder="1" applyAlignment="1">
      <alignment horizontal="left"/>
    </xf>
    <xf numFmtId="0" fontId="12" fillId="8" borderId="68" xfId="0" applyFont="1" applyFill="1" applyBorder="1" applyAlignment="1">
      <alignment horizontal="left"/>
    </xf>
    <xf numFmtId="0" fontId="12" fillId="8" borderId="69" xfId="0" applyFont="1" applyFill="1" applyBorder="1" applyAlignment="1">
      <alignment horizontal="left"/>
    </xf>
    <xf numFmtId="0" fontId="12" fillId="9" borderId="65" xfId="0" applyFont="1" applyFill="1" applyBorder="1" applyAlignment="1">
      <alignment horizontal="left"/>
    </xf>
    <xf numFmtId="0" fontId="12" fillId="9" borderId="66" xfId="0" applyFont="1" applyFill="1" applyBorder="1" applyAlignment="1">
      <alignment horizontal="left"/>
    </xf>
    <xf numFmtId="0" fontId="12" fillId="9" borderId="69" xfId="0" applyFont="1" applyFill="1" applyBorder="1" applyAlignment="1">
      <alignment horizontal="left"/>
    </xf>
    <xf numFmtId="0" fontId="4" fillId="0" borderId="1" xfId="1" applyBorder="1"/>
    <xf numFmtId="0" fontId="0" fillId="0" borderId="22" xfId="0" applyBorder="1"/>
    <xf numFmtId="0" fontId="4" fillId="0" borderId="22" xfId="1" applyBorder="1"/>
    <xf numFmtId="0" fontId="4" fillId="0" borderId="28" xfId="1" applyBorder="1"/>
    <xf numFmtId="10" fontId="4" fillId="0" borderId="26" xfId="1" applyNumberFormat="1" applyBorder="1" applyAlignment="1">
      <alignment horizontal="center" vertical="center"/>
    </xf>
    <xf numFmtId="10" fontId="4" fillId="0" borderId="27" xfId="1" applyNumberFormat="1" applyBorder="1" applyAlignment="1">
      <alignment horizontal="center" vertical="center"/>
    </xf>
    <xf numFmtId="10" fontId="0" fillId="0" borderId="72" xfId="0" applyNumberFormat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 wrapText="1"/>
    </xf>
    <xf numFmtId="10" fontId="1" fillId="0" borderId="70" xfId="0" applyNumberFormat="1" applyFont="1" applyBorder="1" applyAlignment="1">
      <alignment horizontal="center" vertical="center"/>
    </xf>
    <xf numFmtId="10" fontId="1" fillId="0" borderId="71" xfId="0" applyNumberFormat="1" applyFont="1" applyBorder="1" applyAlignment="1">
      <alignment horizontal="center" vertical="center"/>
    </xf>
    <xf numFmtId="10" fontId="13" fillId="0" borderId="53" xfId="0" applyNumberFormat="1" applyFont="1" applyBorder="1" applyAlignment="1">
      <alignment horizontal="center"/>
    </xf>
    <xf numFmtId="10" fontId="13" fillId="0" borderId="52" xfId="0" applyNumberFormat="1" applyFont="1" applyBorder="1" applyAlignment="1">
      <alignment horizontal="center"/>
    </xf>
    <xf numFmtId="10" fontId="14" fillId="0" borderId="53" xfId="0" applyNumberFormat="1" applyFont="1" applyBorder="1" applyAlignment="1">
      <alignment horizontal="center"/>
    </xf>
    <xf numFmtId="10" fontId="14" fillId="0" borderId="52" xfId="0" applyNumberFormat="1" applyFont="1" applyBorder="1" applyAlignment="1">
      <alignment horizontal="center"/>
    </xf>
    <xf numFmtId="10" fontId="0" fillId="0" borderId="15" xfId="0" applyNumberFormat="1" applyBorder="1" applyAlignment="1">
      <alignment horizontal="center" vertical="center" wrapText="1"/>
    </xf>
    <xf numFmtId="10" fontId="0" fillId="0" borderId="16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9" xfId="0" applyNumberFormat="1" applyBorder="1" applyAlignment="1">
      <alignment horizontal="center" vertical="center" wrapText="1"/>
    </xf>
    <xf numFmtId="10" fontId="0" fillId="0" borderId="20" xfId="0" applyNumberFormat="1" applyBorder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1" fillId="6" borderId="31" xfId="0" applyFont="1" applyFill="1" applyBorder="1" applyAlignment="1">
      <alignment horizontal="center"/>
    </xf>
    <xf numFmtId="0" fontId="11" fillId="6" borderId="32" xfId="0" applyFont="1" applyFill="1" applyBorder="1" applyAlignment="1">
      <alignment horizontal="center"/>
    </xf>
    <xf numFmtId="0" fontId="11" fillId="6" borderId="33" xfId="0" applyFont="1" applyFill="1" applyBorder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35</xdr:row>
      <xdr:rowOff>9525</xdr:rowOff>
    </xdr:from>
    <xdr:to>
      <xdr:col>2</xdr:col>
      <xdr:colOff>180975</xdr:colOff>
      <xdr:row>35</xdr:row>
      <xdr:rowOff>212952</xdr:rowOff>
    </xdr:to>
    <xdr:pic>
      <xdr:nvPicPr>
        <xdr:cNvPr id="2" name="Picture 135">
          <a:extLst>
            <a:ext uri="{FF2B5EF4-FFF2-40B4-BE49-F238E27FC236}">
              <a16:creationId xmlns:a16="http://schemas.microsoft.com/office/drawing/2014/main" id="{7F0DFAB2-F3CD-4AA9-8326-A4E7479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81037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47</xdr:row>
      <xdr:rowOff>0</xdr:rowOff>
    </xdr:from>
    <xdr:to>
      <xdr:col>2</xdr:col>
      <xdr:colOff>190500</xdr:colOff>
      <xdr:row>47</xdr:row>
      <xdr:rowOff>161925</xdr:rowOff>
    </xdr:to>
    <xdr:pic>
      <xdr:nvPicPr>
        <xdr:cNvPr id="3" name="Picture 136">
          <a:extLst>
            <a:ext uri="{FF2B5EF4-FFF2-40B4-BE49-F238E27FC236}">
              <a16:creationId xmlns:a16="http://schemas.microsoft.com/office/drawing/2014/main" id="{ADA5E899-15EB-4067-AE06-72BA75D28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9536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47</xdr:row>
      <xdr:rowOff>0</xdr:rowOff>
    </xdr:from>
    <xdr:to>
      <xdr:col>2</xdr:col>
      <xdr:colOff>190500</xdr:colOff>
      <xdr:row>47</xdr:row>
      <xdr:rowOff>161925</xdr:rowOff>
    </xdr:to>
    <xdr:pic>
      <xdr:nvPicPr>
        <xdr:cNvPr id="4" name="Picture 137">
          <a:extLst>
            <a:ext uri="{FF2B5EF4-FFF2-40B4-BE49-F238E27FC236}">
              <a16:creationId xmlns:a16="http://schemas.microsoft.com/office/drawing/2014/main" id="{9F2C2F32-8331-4B03-80AD-C5058CA0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9536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</xdr:colOff>
      <xdr:row>47</xdr:row>
      <xdr:rowOff>0</xdr:rowOff>
    </xdr:from>
    <xdr:to>
      <xdr:col>2</xdr:col>
      <xdr:colOff>190500</xdr:colOff>
      <xdr:row>47</xdr:row>
      <xdr:rowOff>161925</xdr:rowOff>
    </xdr:to>
    <xdr:pic>
      <xdr:nvPicPr>
        <xdr:cNvPr id="5" name="Picture 138">
          <a:extLst>
            <a:ext uri="{FF2B5EF4-FFF2-40B4-BE49-F238E27FC236}">
              <a16:creationId xmlns:a16="http://schemas.microsoft.com/office/drawing/2014/main" id="{F8080BAC-53B0-40F3-BBEA-B1FDA4D6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95362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40824</xdr:colOff>
      <xdr:row>3</xdr:row>
      <xdr:rowOff>78582</xdr:rowOff>
    </xdr:from>
    <xdr:to>
      <xdr:col>2</xdr:col>
      <xdr:colOff>1496787</xdr:colOff>
      <xdr:row>6</xdr:row>
      <xdr:rowOff>426554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B9DB30B2-2620-4F66-B3AC-19D8556508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58" r="17839"/>
        <a:stretch/>
      </xdr:blipFill>
      <xdr:spPr bwMode="auto">
        <a:xfrm>
          <a:off x="585110" y="473189"/>
          <a:ext cx="1455963" cy="9194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323851</xdr:colOff>
      <xdr:row>3</xdr:row>
      <xdr:rowOff>6060</xdr:rowOff>
    </xdr:from>
    <xdr:to>
      <xdr:col>2</xdr:col>
      <xdr:colOff>1600201</xdr:colOff>
      <xdr:row>5</xdr:row>
      <xdr:rowOff>517467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89A95B-B8F8-496B-A21F-B4C8C3EAE5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74" r="15549"/>
        <a:stretch/>
      </xdr:blipFill>
      <xdr:spPr bwMode="auto">
        <a:xfrm>
          <a:off x="889001" y="520410"/>
          <a:ext cx="1276350" cy="892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XFC55"/>
  <sheetViews>
    <sheetView showGridLines="0" tabSelected="1" topLeftCell="A3" zoomScale="110" zoomScaleNormal="110" zoomScaleSheetLayoutView="80" workbookViewId="0">
      <selection activeCell="J47" sqref="J47"/>
    </sheetView>
  </sheetViews>
  <sheetFormatPr baseColWidth="10" defaultColWidth="0" defaultRowHeight="14.5" zeroHeight="1" x14ac:dyDescent="0.35"/>
  <cols>
    <col min="1" max="1" width="1.81640625" customWidth="1"/>
    <col min="2" max="2" width="2.453125" customWidth="1"/>
    <col min="3" max="3" width="25.54296875" customWidth="1"/>
    <col min="4" max="4" width="16.453125" customWidth="1"/>
    <col min="5" max="5" width="15.26953125" customWidth="1"/>
    <col min="6" max="6" width="17.7265625" customWidth="1"/>
    <col min="7" max="7" width="14.26953125" customWidth="1"/>
    <col min="8" max="8" width="16.453125" bestFit="1" customWidth="1"/>
    <col min="9" max="9" width="17.1796875" bestFit="1" customWidth="1"/>
    <col min="10" max="10" width="17.7265625" bestFit="1" customWidth="1"/>
    <col min="11" max="11" width="35.453125" customWidth="1"/>
    <col min="12" max="12" width="20.54296875" customWidth="1"/>
    <col min="13" max="13" width="12.453125" hidden="1" customWidth="1"/>
    <col min="14" max="14" width="12.81640625" customWidth="1"/>
    <col min="15" max="16" width="0" hidden="1" customWidth="1"/>
    <col min="17" max="16383" width="11.453125" hidden="1"/>
    <col min="16384" max="16384" width="1.81640625" customWidth="1"/>
  </cols>
  <sheetData>
    <row r="2" spans="2:13" hidden="1" x14ac:dyDescent="0.3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2:13" x14ac:dyDescent="0.35"/>
    <row r="4" spans="2:13" ht="15" customHeight="1" x14ac:dyDescent="0.35">
      <c r="D4" s="167" t="s">
        <v>0</v>
      </c>
      <c r="E4" s="167"/>
      <c r="F4" s="167"/>
      <c r="G4" s="167"/>
      <c r="H4" s="167"/>
      <c r="I4" s="167"/>
      <c r="J4" s="167"/>
      <c r="K4" s="167"/>
      <c r="L4" s="167"/>
      <c r="M4" s="167"/>
    </row>
    <row r="5" spans="2:13" ht="15" customHeight="1" x14ac:dyDescent="0.35">
      <c r="D5" s="167"/>
      <c r="E5" s="167"/>
      <c r="F5" s="167"/>
      <c r="G5" s="167"/>
      <c r="H5" s="167"/>
      <c r="I5" s="167"/>
      <c r="J5" s="167"/>
      <c r="K5" s="167"/>
      <c r="L5" s="167"/>
      <c r="M5" s="167"/>
    </row>
    <row r="6" spans="2:13" ht="15" customHeight="1" x14ac:dyDescent="0.35">
      <c r="D6" s="167"/>
      <c r="E6" s="167"/>
      <c r="F6" s="167"/>
      <c r="G6" s="167"/>
      <c r="H6" s="167"/>
      <c r="I6" s="167"/>
      <c r="J6" s="167"/>
      <c r="K6" s="167"/>
      <c r="L6" s="167"/>
      <c r="M6" s="167"/>
    </row>
    <row r="7" spans="2:13" ht="39.75" customHeight="1" thickBot="1" x14ac:dyDescent="0.4">
      <c r="D7" s="167"/>
      <c r="E7" s="167"/>
      <c r="F7" s="167"/>
      <c r="G7" s="167"/>
      <c r="H7" s="167"/>
      <c r="I7" s="167"/>
      <c r="J7" s="167"/>
      <c r="K7" s="167"/>
      <c r="L7" s="167"/>
      <c r="M7" s="167"/>
    </row>
    <row r="9" spans="2:13" ht="29.25" customHeight="1" x14ac:dyDescent="0.35">
      <c r="C9" s="163" t="s">
        <v>1</v>
      </c>
      <c r="D9" s="165" t="s">
        <v>2</v>
      </c>
      <c r="E9" s="165"/>
      <c r="F9" s="165"/>
      <c r="G9" s="165"/>
      <c r="H9" s="165" t="s">
        <v>3</v>
      </c>
      <c r="I9" s="165"/>
      <c r="J9" s="165"/>
      <c r="K9" s="165"/>
      <c r="L9" s="166"/>
      <c r="M9" s="168" t="s">
        <v>4</v>
      </c>
    </row>
    <row r="10" spans="2:13" ht="50.5" customHeight="1" x14ac:dyDescent="0.35">
      <c r="C10" s="164"/>
      <c r="D10" s="15" t="s">
        <v>5</v>
      </c>
      <c r="E10" s="15" t="s">
        <v>6</v>
      </c>
      <c r="F10" s="15" t="s">
        <v>7</v>
      </c>
      <c r="G10" s="15" t="s">
        <v>8</v>
      </c>
      <c r="H10" s="147" t="s">
        <v>5</v>
      </c>
      <c r="I10" s="147" t="s">
        <v>6</v>
      </c>
      <c r="J10" s="15" t="s">
        <v>7</v>
      </c>
      <c r="K10" s="15" t="s">
        <v>9</v>
      </c>
      <c r="L10" s="25" t="s">
        <v>10</v>
      </c>
      <c r="M10" s="168"/>
    </row>
    <row r="11" spans="2:13" ht="20.25" customHeight="1" x14ac:dyDescent="0.35">
      <c r="C11" s="6" t="s">
        <v>11</v>
      </c>
      <c r="D11" s="29">
        <v>1</v>
      </c>
      <c r="E11" s="29">
        <v>1</v>
      </c>
      <c r="F11" s="31"/>
      <c r="G11" s="148">
        <f>AVERAGE(D11:F11)</f>
        <v>1</v>
      </c>
      <c r="H11" s="152">
        <v>0.9</v>
      </c>
      <c r="I11" s="153">
        <v>0.96479999999999999</v>
      </c>
      <c r="J11" s="146"/>
      <c r="K11" s="9">
        <f>+I11</f>
        <v>0.96479999999999999</v>
      </c>
      <c r="L11" s="16">
        <f>(G11*0.4)+(K11*0.6)</f>
        <v>0.97887999999999997</v>
      </c>
      <c r="M11" s="12"/>
    </row>
    <row r="12" spans="2:13" ht="20.25" customHeight="1" x14ac:dyDescent="0.35">
      <c r="C12" s="6" t="s">
        <v>12</v>
      </c>
      <c r="D12" s="29">
        <v>0.95</v>
      </c>
      <c r="E12" s="29">
        <v>1</v>
      </c>
      <c r="F12" s="31"/>
      <c r="G12" s="148">
        <f>AVERAGE(D12:F12)</f>
        <v>0.97499999999999998</v>
      </c>
      <c r="H12" s="152">
        <v>0.80369999999999997</v>
      </c>
      <c r="I12" s="153">
        <v>0.88100000000000001</v>
      </c>
      <c r="J12" s="146"/>
      <c r="K12" s="9">
        <f t="shared" ref="K12:K42" si="0">+I12</f>
        <v>0.88100000000000001</v>
      </c>
      <c r="L12" s="16">
        <f t="shared" ref="L12:L42" si="1">(G12*0.4)+(K12*0.6)</f>
        <v>0.91859999999999997</v>
      </c>
      <c r="M12" s="12"/>
    </row>
    <row r="13" spans="2:13" ht="20.25" customHeight="1" x14ac:dyDescent="0.35">
      <c r="C13" s="6" t="s">
        <v>13</v>
      </c>
      <c r="D13" s="29">
        <v>1</v>
      </c>
      <c r="E13" s="29">
        <v>0.97499999999999998</v>
      </c>
      <c r="F13" s="31"/>
      <c r="G13" s="148">
        <f>AVERAGE(D13:F13)</f>
        <v>0.98750000000000004</v>
      </c>
      <c r="H13" s="152">
        <v>0.68310000000000004</v>
      </c>
      <c r="I13" s="153">
        <v>0.90469999999999995</v>
      </c>
      <c r="J13" s="146"/>
      <c r="K13" s="9">
        <f t="shared" si="0"/>
        <v>0.90469999999999995</v>
      </c>
      <c r="L13" s="16">
        <f t="shared" si="1"/>
        <v>0.93781999999999999</v>
      </c>
      <c r="M13" s="12"/>
    </row>
    <row r="14" spans="2:13" ht="20.25" customHeight="1" x14ac:dyDescent="0.35">
      <c r="C14" s="6" t="s">
        <v>14</v>
      </c>
      <c r="D14" s="29">
        <v>1</v>
      </c>
      <c r="E14" s="29">
        <v>1</v>
      </c>
      <c r="F14" s="31"/>
      <c r="G14" s="148">
        <f t="shared" ref="G14:G41" si="2">AVERAGE(D14:F14)</f>
        <v>1</v>
      </c>
      <c r="H14" s="152">
        <v>0.73670000000000002</v>
      </c>
      <c r="I14" s="153">
        <v>0.87239999999999995</v>
      </c>
      <c r="J14" s="146"/>
      <c r="K14" s="9">
        <f t="shared" si="0"/>
        <v>0.87239999999999995</v>
      </c>
      <c r="L14" s="16">
        <f t="shared" si="1"/>
        <v>0.92343999999999993</v>
      </c>
      <c r="M14" s="12"/>
    </row>
    <row r="15" spans="2:13" ht="20.25" customHeight="1" x14ac:dyDescent="0.35">
      <c r="C15" s="6" t="s">
        <v>15</v>
      </c>
      <c r="D15" s="29">
        <v>1</v>
      </c>
      <c r="E15" s="29">
        <v>1</v>
      </c>
      <c r="F15" s="31"/>
      <c r="G15" s="148">
        <f t="shared" si="2"/>
        <v>1</v>
      </c>
      <c r="H15" s="152">
        <v>0.75149999999999995</v>
      </c>
      <c r="I15" s="153">
        <v>0.84430000000000005</v>
      </c>
      <c r="J15" s="146"/>
      <c r="K15" s="9">
        <f t="shared" si="0"/>
        <v>0.84430000000000005</v>
      </c>
      <c r="L15" s="16">
        <f t="shared" si="1"/>
        <v>0.90658000000000005</v>
      </c>
      <c r="M15" s="12"/>
    </row>
    <row r="16" spans="2:13" ht="20.25" customHeight="1" x14ac:dyDescent="0.35">
      <c r="C16" s="6" t="s">
        <v>16</v>
      </c>
      <c r="D16" s="29">
        <v>1</v>
      </c>
      <c r="E16" s="29">
        <v>0.98699999999999999</v>
      </c>
      <c r="F16" s="31"/>
      <c r="G16" s="148">
        <f>AVERAGE(D16:F16)</f>
        <v>0.99350000000000005</v>
      </c>
      <c r="H16" s="152">
        <v>0.80420000000000003</v>
      </c>
      <c r="I16" s="153">
        <v>0.96789999999999998</v>
      </c>
      <c r="J16" s="146"/>
      <c r="K16" s="9">
        <f t="shared" si="0"/>
        <v>0.96789999999999998</v>
      </c>
      <c r="L16" s="16">
        <f t="shared" si="1"/>
        <v>0.97814000000000001</v>
      </c>
      <c r="M16" s="12"/>
    </row>
    <row r="17" spans="3:16" ht="20.25" customHeight="1" x14ac:dyDescent="0.35">
      <c r="C17" s="6" t="s">
        <v>17</v>
      </c>
      <c r="D17" s="29">
        <v>1</v>
      </c>
      <c r="E17" s="29">
        <v>1</v>
      </c>
      <c r="F17" s="31"/>
      <c r="G17" s="148">
        <f t="shared" si="2"/>
        <v>1</v>
      </c>
      <c r="H17" s="152">
        <v>0.75639999999999996</v>
      </c>
      <c r="I17" s="153">
        <v>0.9325</v>
      </c>
      <c r="J17" s="146"/>
      <c r="K17" s="9">
        <f t="shared" si="0"/>
        <v>0.9325</v>
      </c>
      <c r="L17" s="16">
        <f t="shared" si="1"/>
        <v>0.95950000000000002</v>
      </c>
      <c r="M17" s="12"/>
    </row>
    <row r="18" spans="3:16" ht="20.25" customHeight="1" x14ac:dyDescent="0.35">
      <c r="C18" s="6" t="s">
        <v>18</v>
      </c>
      <c r="D18" s="29">
        <v>1</v>
      </c>
      <c r="E18" s="29">
        <v>1</v>
      </c>
      <c r="F18" s="31"/>
      <c r="G18" s="148">
        <f t="shared" si="2"/>
        <v>1</v>
      </c>
      <c r="H18" s="152">
        <v>0.84719999999999995</v>
      </c>
      <c r="I18" s="153">
        <v>0.96330000000000005</v>
      </c>
      <c r="J18" s="146"/>
      <c r="K18" s="9">
        <f>+I18</f>
        <v>0.96330000000000005</v>
      </c>
      <c r="L18" s="16">
        <f t="shared" si="1"/>
        <v>0.97798000000000007</v>
      </c>
      <c r="M18" s="12"/>
    </row>
    <row r="19" spans="3:16" ht="20.25" customHeight="1" x14ac:dyDescent="0.35">
      <c r="C19" s="6" t="s">
        <v>19</v>
      </c>
      <c r="D19" s="29">
        <v>1</v>
      </c>
      <c r="E19" s="29">
        <v>0.98699999999999999</v>
      </c>
      <c r="F19" s="31"/>
      <c r="G19" s="148">
        <f t="shared" si="2"/>
        <v>0.99350000000000005</v>
      </c>
      <c r="H19" s="152">
        <v>0.85799999999999998</v>
      </c>
      <c r="I19" s="153">
        <v>0.92069999999999996</v>
      </c>
      <c r="J19" s="146"/>
      <c r="K19" s="9">
        <f t="shared" si="0"/>
        <v>0.92069999999999996</v>
      </c>
      <c r="L19" s="16">
        <f t="shared" si="1"/>
        <v>0.94981999999999989</v>
      </c>
      <c r="M19" s="12"/>
    </row>
    <row r="20" spans="3:16" ht="20.25" customHeight="1" x14ac:dyDescent="0.35">
      <c r="C20" s="6" t="s">
        <v>20</v>
      </c>
      <c r="D20" s="29">
        <v>1</v>
      </c>
      <c r="E20" s="29">
        <v>1</v>
      </c>
      <c r="F20" s="31"/>
      <c r="G20" s="148">
        <f t="shared" si="2"/>
        <v>1</v>
      </c>
      <c r="H20" s="152">
        <v>0.84440000000000004</v>
      </c>
      <c r="I20" s="153">
        <v>0.92190000000000005</v>
      </c>
      <c r="J20" s="146"/>
      <c r="K20" s="9">
        <f t="shared" si="0"/>
        <v>0.92190000000000005</v>
      </c>
      <c r="L20" s="16">
        <f t="shared" si="1"/>
        <v>0.95313999999999999</v>
      </c>
      <c r="M20" s="12"/>
    </row>
    <row r="21" spans="3:16" ht="20.25" customHeight="1" x14ac:dyDescent="0.35">
      <c r="C21" s="6" t="s">
        <v>21</v>
      </c>
      <c r="D21" s="29">
        <v>0.95</v>
      </c>
      <c r="E21" s="29">
        <v>1</v>
      </c>
      <c r="F21" s="31"/>
      <c r="G21" s="148">
        <f t="shared" si="2"/>
        <v>0.97499999999999998</v>
      </c>
      <c r="H21" s="152">
        <v>0.63139999999999996</v>
      </c>
      <c r="I21" s="153">
        <v>0.82089999999999996</v>
      </c>
      <c r="J21" s="146"/>
      <c r="K21" s="9">
        <f t="shared" si="0"/>
        <v>0.82089999999999996</v>
      </c>
      <c r="L21" s="16">
        <f t="shared" si="1"/>
        <v>0.88253999999999999</v>
      </c>
      <c r="M21" s="12"/>
    </row>
    <row r="22" spans="3:16" ht="20.25" customHeight="1" x14ac:dyDescent="0.35">
      <c r="C22" s="6" t="s">
        <v>22</v>
      </c>
      <c r="D22" s="29">
        <v>1</v>
      </c>
      <c r="E22" s="29">
        <v>0.97499999999999998</v>
      </c>
      <c r="F22" s="31"/>
      <c r="G22" s="148">
        <f t="shared" si="2"/>
        <v>0.98750000000000004</v>
      </c>
      <c r="H22" s="152">
        <v>0.86150000000000004</v>
      </c>
      <c r="I22" s="153">
        <v>0.9375</v>
      </c>
      <c r="J22" s="146"/>
      <c r="K22" s="9">
        <f t="shared" si="0"/>
        <v>0.9375</v>
      </c>
      <c r="L22" s="16">
        <f t="shared" si="1"/>
        <v>0.95750000000000002</v>
      </c>
      <c r="M22" s="12"/>
      <c r="P22" s="1"/>
    </row>
    <row r="23" spans="3:16" ht="20.25" customHeight="1" x14ac:dyDescent="0.35">
      <c r="C23" s="6" t="s">
        <v>23</v>
      </c>
      <c r="D23" s="29">
        <v>1</v>
      </c>
      <c r="E23" s="29">
        <v>1</v>
      </c>
      <c r="F23" s="31"/>
      <c r="G23" s="148">
        <f t="shared" si="2"/>
        <v>1</v>
      </c>
      <c r="H23" s="152">
        <v>0.69120000000000004</v>
      </c>
      <c r="I23" s="153">
        <v>0.87419999999999998</v>
      </c>
      <c r="J23" s="146"/>
      <c r="K23" s="9">
        <f t="shared" si="0"/>
        <v>0.87419999999999998</v>
      </c>
      <c r="L23" s="16">
        <f t="shared" si="1"/>
        <v>0.92452000000000001</v>
      </c>
      <c r="M23" s="12"/>
    </row>
    <row r="24" spans="3:16" ht="20.25" customHeight="1" x14ac:dyDescent="0.35">
      <c r="C24" s="6" t="s">
        <v>24</v>
      </c>
      <c r="D24" s="29">
        <v>1</v>
      </c>
      <c r="E24" s="29">
        <v>1</v>
      </c>
      <c r="F24" s="31"/>
      <c r="G24" s="148">
        <f>AVERAGE(D24:F24)</f>
        <v>1</v>
      </c>
      <c r="H24" s="152">
        <v>0.69169999999999998</v>
      </c>
      <c r="I24" s="153">
        <v>0.78820000000000001</v>
      </c>
      <c r="J24" s="146"/>
      <c r="K24" s="9">
        <f t="shared" si="0"/>
        <v>0.78820000000000001</v>
      </c>
      <c r="L24" s="16">
        <f t="shared" si="1"/>
        <v>0.87292000000000003</v>
      </c>
      <c r="M24" s="12"/>
    </row>
    <row r="25" spans="3:16" ht="20.25" customHeight="1" x14ac:dyDescent="0.35">
      <c r="C25" s="6" t="s">
        <v>25</v>
      </c>
      <c r="D25" s="29">
        <v>1</v>
      </c>
      <c r="E25" s="29">
        <v>1</v>
      </c>
      <c r="F25" s="31"/>
      <c r="G25" s="148">
        <f t="shared" si="2"/>
        <v>1</v>
      </c>
      <c r="H25" s="152">
        <v>0.81340000000000001</v>
      </c>
      <c r="I25" s="153">
        <v>0.92390000000000005</v>
      </c>
      <c r="J25" s="146"/>
      <c r="K25" s="9">
        <f t="shared" si="0"/>
        <v>0.92390000000000005</v>
      </c>
      <c r="L25" s="16">
        <f t="shared" si="1"/>
        <v>0.95434000000000008</v>
      </c>
      <c r="M25" s="12"/>
    </row>
    <row r="26" spans="3:16" ht="20.25" customHeight="1" x14ac:dyDescent="0.35">
      <c r="C26" s="6" t="s">
        <v>26</v>
      </c>
      <c r="D26" s="29">
        <v>1</v>
      </c>
      <c r="E26" s="29">
        <v>0.96199999999999997</v>
      </c>
      <c r="F26" s="31"/>
      <c r="G26" s="148">
        <f t="shared" si="2"/>
        <v>0.98099999999999998</v>
      </c>
      <c r="H26" s="152">
        <v>0.82120000000000004</v>
      </c>
      <c r="I26" s="153">
        <v>0.92900000000000005</v>
      </c>
      <c r="J26" s="146"/>
      <c r="K26" s="9">
        <f t="shared" si="0"/>
        <v>0.92900000000000005</v>
      </c>
      <c r="L26" s="16">
        <f t="shared" si="1"/>
        <v>0.94979999999999998</v>
      </c>
      <c r="M26" s="12"/>
    </row>
    <row r="27" spans="3:16" ht="20.25" customHeight="1" x14ac:dyDescent="0.35">
      <c r="C27" s="6" t="s">
        <v>27</v>
      </c>
      <c r="D27" s="29">
        <v>1</v>
      </c>
      <c r="E27" s="29">
        <v>1</v>
      </c>
      <c r="F27" s="31"/>
      <c r="G27" s="148">
        <f t="shared" si="2"/>
        <v>1</v>
      </c>
      <c r="H27" s="152">
        <v>0.83630000000000004</v>
      </c>
      <c r="I27" s="153">
        <v>0.95889999999999997</v>
      </c>
      <c r="J27" s="146"/>
      <c r="K27" s="9">
        <f>+I27</f>
        <v>0.95889999999999997</v>
      </c>
      <c r="L27" s="16">
        <f t="shared" si="1"/>
        <v>0.97533999999999998</v>
      </c>
      <c r="M27" s="12"/>
    </row>
    <row r="28" spans="3:16" ht="20.25" customHeight="1" x14ac:dyDescent="0.35">
      <c r="C28" s="6" t="s">
        <v>28</v>
      </c>
      <c r="D28" s="29">
        <v>1</v>
      </c>
      <c r="E28" s="29">
        <v>1</v>
      </c>
      <c r="F28" s="31"/>
      <c r="G28" s="148">
        <f t="shared" si="2"/>
        <v>1</v>
      </c>
      <c r="H28" s="152">
        <v>0.89490000000000003</v>
      </c>
      <c r="I28" s="153">
        <v>0.94369999999999998</v>
      </c>
      <c r="J28" s="146"/>
      <c r="K28" s="9">
        <f t="shared" si="0"/>
        <v>0.94369999999999998</v>
      </c>
      <c r="L28" s="16">
        <f t="shared" si="1"/>
        <v>0.96621999999999997</v>
      </c>
      <c r="M28" s="12"/>
    </row>
    <row r="29" spans="3:16" ht="20.25" customHeight="1" x14ac:dyDescent="0.35">
      <c r="C29" s="6" t="s">
        <v>29</v>
      </c>
      <c r="D29" s="29">
        <v>1</v>
      </c>
      <c r="E29" s="29">
        <v>1</v>
      </c>
      <c r="F29" s="31"/>
      <c r="G29" s="148">
        <f t="shared" si="2"/>
        <v>1</v>
      </c>
      <c r="H29" s="152">
        <v>0.76639999999999997</v>
      </c>
      <c r="I29" s="153">
        <v>0.85199999999999998</v>
      </c>
      <c r="J29" s="146"/>
      <c r="K29" s="9">
        <f t="shared" si="0"/>
        <v>0.85199999999999998</v>
      </c>
      <c r="L29" s="16">
        <f t="shared" si="1"/>
        <v>0.91120000000000001</v>
      </c>
      <c r="M29" s="12"/>
    </row>
    <row r="30" spans="3:16" ht="20.25" customHeight="1" x14ac:dyDescent="0.35">
      <c r="C30" s="6" t="s">
        <v>30</v>
      </c>
      <c r="D30" s="29">
        <v>0.95</v>
      </c>
      <c r="E30" s="29">
        <v>1</v>
      </c>
      <c r="F30" s="31"/>
      <c r="G30" s="148">
        <f>AVERAGE(D30:F30)</f>
        <v>0.97499999999999998</v>
      </c>
      <c r="H30" s="152">
        <v>0.84719999999999995</v>
      </c>
      <c r="I30" s="153">
        <v>0.91930000000000001</v>
      </c>
      <c r="J30" s="146"/>
      <c r="K30" s="9">
        <f t="shared" si="0"/>
        <v>0.91930000000000001</v>
      </c>
      <c r="L30" s="16">
        <f t="shared" si="1"/>
        <v>0.94157999999999997</v>
      </c>
      <c r="M30" s="12"/>
    </row>
    <row r="31" spans="3:16" ht="20.25" customHeight="1" x14ac:dyDescent="0.35">
      <c r="C31" s="6" t="s">
        <v>31</v>
      </c>
      <c r="D31" s="29">
        <v>1</v>
      </c>
      <c r="E31" s="29">
        <v>1</v>
      </c>
      <c r="F31" s="31"/>
      <c r="G31" s="148">
        <f>AVERAGE(D31:F31)</f>
        <v>1</v>
      </c>
      <c r="H31" s="152">
        <v>0.70550000000000002</v>
      </c>
      <c r="I31" s="153">
        <v>0.84930000000000005</v>
      </c>
      <c r="J31" s="146"/>
      <c r="K31" s="9">
        <f t="shared" si="0"/>
        <v>0.84930000000000005</v>
      </c>
      <c r="L31" s="16">
        <f t="shared" si="1"/>
        <v>0.90958000000000006</v>
      </c>
      <c r="M31" s="12"/>
    </row>
    <row r="32" spans="3:16" ht="20.25" customHeight="1" x14ac:dyDescent="0.35">
      <c r="C32" s="6" t="s">
        <v>32</v>
      </c>
      <c r="D32" s="29">
        <v>1</v>
      </c>
      <c r="E32" s="29">
        <v>1</v>
      </c>
      <c r="F32" s="31"/>
      <c r="G32" s="148">
        <f t="shared" si="2"/>
        <v>1</v>
      </c>
      <c r="H32" s="152">
        <v>0.86019999999999996</v>
      </c>
      <c r="I32" s="153">
        <v>0.96289999999999998</v>
      </c>
      <c r="J32" s="146"/>
      <c r="K32" s="9">
        <f t="shared" si="0"/>
        <v>0.96289999999999998</v>
      </c>
      <c r="L32" s="16">
        <f t="shared" si="1"/>
        <v>0.97773999999999994</v>
      </c>
      <c r="M32" s="12"/>
    </row>
    <row r="33" spans="3:13" ht="20.25" customHeight="1" x14ac:dyDescent="0.35">
      <c r="C33" s="6" t="s">
        <v>33</v>
      </c>
      <c r="D33" s="29">
        <v>1</v>
      </c>
      <c r="E33" s="29">
        <v>1</v>
      </c>
      <c r="F33" s="31"/>
      <c r="G33" s="148">
        <f t="shared" si="2"/>
        <v>1</v>
      </c>
      <c r="H33" s="152">
        <v>0.749</v>
      </c>
      <c r="I33" s="153">
        <v>0.92530000000000001</v>
      </c>
      <c r="J33" s="146"/>
      <c r="K33" s="9">
        <f t="shared" si="0"/>
        <v>0.92530000000000001</v>
      </c>
      <c r="L33" s="16">
        <f t="shared" si="1"/>
        <v>0.95518000000000003</v>
      </c>
      <c r="M33" s="12"/>
    </row>
    <row r="34" spans="3:13" ht="20.25" customHeight="1" x14ac:dyDescent="0.35">
      <c r="C34" s="6" t="s">
        <v>34</v>
      </c>
      <c r="D34" s="29">
        <v>1</v>
      </c>
      <c r="E34" s="29">
        <v>1</v>
      </c>
      <c r="F34" s="31"/>
      <c r="G34" s="148">
        <f t="shared" si="2"/>
        <v>1</v>
      </c>
      <c r="H34" s="152">
        <v>0.83099999999999996</v>
      </c>
      <c r="I34" s="153">
        <v>0.90810000000000002</v>
      </c>
      <c r="J34" s="146"/>
      <c r="K34" s="9">
        <f t="shared" si="0"/>
        <v>0.90810000000000002</v>
      </c>
      <c r="L34" s="16">
        <f t="shared" si="1"/>
        <v>0.94486000000000003</v>
      </c>
      <c r="M34" s="12"/>
    </row>
    <row r="35" spans="3:13" ht="20.25" customHeight="1" x14ac:dyDescent="0.35">
      <c r="C35" s="6" t="s">
        <v>35</v>
      </c>
      <c r="D35" s="29">
        <v>1</v>
      </c>
      <c r="E35" s="29">
        <v>1</v>
      </c>
      <c r="F35" s="31"/>
      <c r="G35" s="148">
        <f t="shared" si="2"/>
        <v>1</v>
      </c>
      <c r="H35" s="152">
        <v>0.9294</v>
      </c>
      <c r="I35" s="153">
        <v>0.96040000000000003</v>
      </c>
      <c r="J35" s="146"/>
      <c r="K35" s="9">
        <f t="shared" si="0"/>
        <v>0.96040000000000003</v>
      </c>
      <c r="L35" s="16">
        <f t="shared" si="1"/>
        <v>0.97624</v>
      </c>
      <c r="M35" s="12"/>
    </row>
    <row r="36" spans="3:13" ht="20.25" customHeight="1" x14ac:dyDescent="0.35">
      <c r="C36" s="6" t="s">
        <v>36</v>
      </c>
      <c r="D36" s="29">
        <v>1</v>
      </c>
      <c r="E36" s="29">
        <v>1</v>
      </c>
      <c r="F36" s="31"/>
      <c r="G36" s="148">
        <f t="shared" si="2"/>
        <v>1</v>
      </c>
      <c r="H36" s="152">
        <v>0.69289999999999996</v>
      </c>
      <c r="I36" s="153">
        <v>0.98129999999999995</v>
      </c>
      <c r="J36" s="146"/>
      <c r="K36" s="9">
        <f t="shared" si="0"/>
        <v>0.98129999999999995</v>
      </c>
      <c r="L36" s="16">
        <f t="shared" si="1"/>
        <v>0.98877999999999999</v>
      </c>
      <c r="M36" s="12"/>
    </row>
    <row r="37" spans="3:13" ht="20.25" customHeight="1" x14ac:dyDescent="0.35">
      <c r="C37" s="6" t="s">
        <v>37</v>
      </c>
      <c r="D37" s="29">
        <v>0.95</v>
      </c>
      <c r="E37" s="29">
        <v>1</v>
      </c>
      <c r="F37" s="31"/>
      <c r="G37" s="148">
        <f t="shared" si="2"/>
        <v>0.97499999999999998</v>
      </c>
      <c r="H37" s="152">
        <v>0.75290000000000001</v>
      </c>
      <c r="I37" s="153">
        <v>0.9153</v>
      </c>
      <c r="J37" s="146"/>
      <c r="K37" s="9">
        <f t="shared" si="0"/>
        <v>0.9153</v>
      </c>
      <c r="L37" s="16">
        <f t="shared" si="1"/>
        <v>0.93918000000000001</v>
      </c>
      <c r="M37" s="12"/>
    </row>
    <row r="38" spans="3:13" ht="20.25" customHeight="1" x14ac:dyDescent="0.35">
      <c r="C38" s="6" t="s">
        <v>38</v>
      </c>
      <c r="D38" s="29">
        <v>1</v>
      </c>
      <c r="E38" s="29">
        <v>1</v>
      </c>
      <c r="F38" s="31"/>
      <c r="G38" s="148">
        <f t="shared" si="2"/>
        <v>1</v>
      </c>
      <c r="H38" s="152">
        <v>0.81689999999999996</v>
      </c>
      <c r="I38" s="153">
        <v>0.87739999999999996</v>
      </c>
      <c r="J38" s="146"/>
      <c r="K38" s="9">
        <f t="shared" si="0"/>
        <v>0.87739999999999996</v>
      </c>
      <c r="L38" s="16">
        <f t="shared" si="1"/>
        <v>0.92643999999999993</v>
      </c>
      <c r="M38" s="12"/>
    </row>
    <row r="39" spans="3:13" ht="20.25" customHeight="1" x14ac:dyDescent="0.35">
      <c r="C39" s="6" t="s">
        <v>39</v>
      </c>
      <c r="D39" s="29">
        <v>1</v>
      </c>
      <c r="E39" s="29">
        <v>1</v>
      </c>
      <c r="F39" s="31"/>
      <c r="G39" s="148">
        <f t="shared" si="2"/>
        <v>1</v>
      </c>
      <c r="H39" s="152">
        <v>0.82740000000000002</v>
      </c>
      <c r="I39" s="153">
        <v>0.91239999999999999</v>
      </c>
      <c r="J39" s="146"/>
      <c r="K39" s="9">
        <f t="shared" si="0"/>
        <v>0.91239999999999999</v>
      </c>
      <c r="L39" s="16">
        <f t="shared" si="1"/>
        <v>0.94743999999999995</v>
      </c>
      <c r="M39" s="12"/>
    </row>
    <row r="40" spans="3:13" ht="20.25" customHeight="1" x14ac:dyDescent="0.35">
      <c r="C40" s="6" t="s">
        <v>40</v>
      </c>
      <c r="D40" s="29">
        <v>1</v>
      </c>
      <c r="E40" s="29">
        <v>0.97499999999999998</v>
      </c>
      <c r="F40" s="31"/>
      <c r="G40" s="148">
        <f t="shared" si="2"/>
        <v>0.98750000000000004</v>
      </c>
      <c r="H40" s="152">
        <v>0.79769999999999996</v>
      </c>
      <c r="I40" s="153">
        <v>0.90849999999999997</v>
      </c>
      <c r="J40" s="146"/>
      <c r="K40" s="9">
        <f t="shared" si="0"/>
        <v>0.90849999999999997</v>
      </c>
      <c r="L40" s="16">
        <f t="shared" si="1"/>
        <v>0.94009999999999994</v>
      </c>
      <c r="M40" s="12"/>
    </row>
    <row r="41" spans="3:13" ht="20.25" customHeight="1" x14ac:dyDescent="0.35">
      <c r="C41" s="6" t="s">
        <v>41</v>
      </c>
      <c r="D41" s="29">
        <v>1</v>
      </c>
      <c r="E41" s="29">
        <v>1</v>
      </c>
      <c r="F41" s="31"/>
      <c r="G41" s="148">
        <f t="shared" si="2"/>
        <v>1</v>
      </c>
      <c r="H41" s="152">
        <v>0.9325</v>
      </c>
      <c r="I41" s="153">
        <v>0.89019999999999999</v>
      </c>
      <c r="J41" s="146"/>
      <c r="K41" s="9">
        <f t="shared" si="0"/>
        <v>0.89019999999999999</v>
      </c>
      <c r="L41" s="16">
        <f t="shared" si="1"/>
        <v>0.93411999999999995</v>
      </c>
      <c r="M41" s="12"/>
    </row>
    <row r="42" spans="3:13" ht="20.25" customHeight="1" x14ac:dyDescent="0.35">
      <c r="C42" s="7" t="s">
        <v>42</v>
      </c>
      <c r="D42" s="29">
        <v>1</v>
      </c>
      <c r="E42" s="30">
        <v>1</v>
      </c>
      <c r="F42" s="30"/>
      <c r="G42" s="149">
        <f>AVERAGE(D42:F42)</f>
        <v>1</v>
      </c>
      <c r="H42" s="150">
        <v>0.77290000000000003</v>
      </c>
      <c r="I42" s="151">
        <v>0.9123</v>
      </c>
      <c r="J42" s="146"/>
      <c r="K42" s="9">
        <f t="shared" si="0"/>
        <v>0.9123</v>
      </c>
      <c r="L42" s="16">
        <f t="shared" si="1"/>
        <v>0.94738</v>
      </c>
      <c r="M42" s="12"/>
    </row>
    <row r="43" spans="3:13" ht="20.25" customHeight="1" x14ac:dyDescent="0.35">
      <c r="C43" s="11"/>
      <c r="D43" s="1"/>
      <c r="E43" s="1"/>
      <c r="F43" s="1"/>
      <c r="G43" s="13"/>
      <c r="H43" s="1"/>
      <c r="I43" s="1"/>
      <c r="J43" s="1"/>
      <c r="K43" s="13"/>
      <c r="L43" s="13"/>
    </row>
    <row r="44" spans="3:13" ht="87.75" customHeight="1" x14ac:dyDescent="0.35">
      <c r="C44" s="19" t="s">
        <v>43</v>
      </c>
      <c r="D44" s="18" t="s">
        <v>5</v>
      </c>
      <c r="E44" s="18" t="s">
        <v>6</v>
      </c>
      <c r="F44" s="18" t="s">
        <v>7</v>
      </c>
      <c r="G44" s="18" t="s">
        <v>8</v>
      </c>
      <c r="H44" s="18" t="s">
        <v>5</v>
      </c>
      <c r="I44" s="18" t="s">
        <v>6</v>
      </c>
      <c r="J44" s="18" t="s">
        <v>7</v>
      </c>
      <c r="K44" s="18" t="s">
        <v>9</v>
      </c>
      <c r="L44" s="26" t="s">
        <v>44</v>
      </c>
      <c r="M44" s="10" t="s">
        <v>4</v>
      </c>
    </row>
    <row r="45" spans="3:13" ht="27" customHeight="1" x14ac:dyDescent="0.35">
      <c r="C45" s="6" t="s">
        <v>45</v>
      </c>
      <c r="D45" s="154" t="s">
        <v>46</v>
      </c>
      <c r="E45" s="155"/>
      <c r="F45" s="155"/>
      <c r="G45" s="156"/>
      <c r="H45" s="5">
        <v>1</v>
      </c>
      <c r="I45" s="5">
        <v>1</v>
      </c>
      <c r="J45" s="5"/>
      <c r="K45" s="9">
        <f>+I45</f>
        <v>1</v>
      </c>
      <c r="L45" s="16">
        <f>K45</f>
        <v>1</v>
      </c>
      <c r="M45" s="14"/>
    </row>
    <row r="46" spans="3:13" ht="27" customHeight="1" x14ac:dyDescent="0.35">
      <c r="C46" s="6" t="s">
        <v>47</v>
      </c>
      <c r="D46" s="157"/>
      <c r="E46" s="158"/>
      <c r="F46" s="158"/>
      <c r="G46" s="159"/>
      <c r="H46" s="5">
        <v>0.38800000000000001</v>
      </c>
      <c r="I46" s="5" t="s">
        <v>48</v>
      </c>
      <c r="J46" s="5"/>
      <c r="K46" s="9" t="str">
        <f t="shared" ref="K46:K53" si="3">+I46</f>
        <v>74.98%</v>
      </c>
      <c r="L46" s="16" t="str">
        <f t="shared" ref="L46:L53" si="4">K46</f>
        <v>74.98%</v>
      </c>
      <c r="M46" s="14"/>
    </row>
    <row r="47" spans="3:13" ht="27" customHeight="1" x14ac:dyDescent="0.35">
      <c r="C47" s="6" t="s">
        <v>49</v>
      </c>
      <c r="D47" s="157"/>
      <c r="E47" s="158"/>
      <c r="F47" s="158"/>
      <c r="G47" s="159"/>
      <c r="H47" s="5">
        <v>0.21249999999999999</v>
      </c>
      <c r="I47" s="5" t="s">
        <v>50</v>
      </c>
      <c r="J47" s="5"/>
      <c r="K47" s="9" t="str">
        <f t="shared" si="3"/>
        <v>67.91%</v>
      </c>
      <c r="L47" s="16" t="str">
        <f t="shared" si="4"/>
        <v>67.91%</v>
      </c>
      <c r="M47" s="14"/>
    </row>
    <row r="48" spans="3:13" ht="27" customHeight="1" x14ac:dyDescent="0.35">
      <c r="C48" s="6" t="s">
        <v>51</v>
      </c>
      <c r="D48" s="157"/>
      <c r="E48" s="158"/>
      <c r="F48" s="158"/>
      <c r="G48" s="159"/>
      <c r="H48" s="5">
        <v>0.37940000000000002</v>
      </c>
      <c r="I48" s="5" t="s">
        <v>52</v>
      </c>
      <c r="J48" s="5"/>
      <c r="K48" s="9" t="str">
        <f t="shared" si="3"/>
        <v>73.64%</v>
      </c>
      <c r="L48" s="16" t="str">
        <f t="shared" si="4"/>
        <v>73.64%</v>
      </c>
      <c r="M48" s="14"/>
    </row>
    <row r="49" spans="3:14" ht="27" customHeight="1" x14ac:dyDescent="0.35">
      <c r="C49" s="6" t="s">
        <v>53</v>
      </c>
      <c r="D49" s="157"/>
      <c r="E49" s="158"/>
      <c r="F49" s="158"/>
      <c r="G49" s="159"/>
      <c r="H49" s="5">
        <v>0.501</v>
      </c>
      <c r="I49" s="5" t="s">
        <v>54</v>
      </c>
      <c r="J49" s="5"/>
      <c r="K49" s="9" t="str">
        <f t="shared" si="3"/>
        <v>77.75%</v>
      </c>
      <c r="L49" s="16" t="str">
        <f t="shared" si="4"/>
        <v>77.75%</v>
      </c>
      <c r="M49" s="14"/>
    </row>
    <row r="50" spans="3:14" ht="27" customHeight="1" x14ac:dyDescent="0.35">
      <c r="C50" s="6" t="s">
        <v>55</v>
      </c>
      <c r="D50" s="157"/>
      <c r="E50" s="158"/>
      <c r="F50" s="158"/>
      <c r="G50" s="159"/>
      <c r="H50" s="5">
        <v>0.4108</v>
      </c>
      <c r="I50" s="5" t="s">
        <v>56</v>
      </c>
      <c r="J50" s="5"/>
      <c r="K50" s="9" t="str">
        <f t="shared" si="3"/>
        <v>51.17%</v>
      </c>
      <c r="L50" s="16" t="str">
        <f t="shared" si="4"/>
        <v>51.17%</v>
      </c>
      <c r="M50" s="14"/>
      <c r="N50" s="62"/>
    </row>
    <row r="51" spans="3:14" ht="27" customHeight="1" x14ac:dyDescent="0.35">
      <c r="C51" s="6" t="s">
        <v>57</v>
      </c>
      <c r="D51" s="157"/>
      <c r="E51" s="158"/>
      <c r="F51" s="158"/>
      <c r="G51" s="159"/>
      <c r="H51" s="5">
        <v>0</v>
      </c>
      <c r="I51" s="5" t="s">
        <v>58</v>
      </c>
      <c r="J51" s="5"/>
      <c r="K51" s="9" t="str">
        <f t="shared" si="3"/>
        <v>10.13%</v>
      </c>
      <c r="L51" s="16" t="str">
        <f t="shared" si="4"/>
        <v>10.13%</v>
      </c>
      <c r="M51" s="14"/>
      <c r="N51" s="62"/>
    </row>
    <row r="52" spans="3:14" ht="27" customHeight="1" x14ac:dyDescent="0.35">
      <c r="C52" s="6" t="s">
        <v>59</v>
      </c>
      <c r="D52" s="157"/>
      <c r="E52" s="158"/>
      <c r="F52" s="158"/>
      <c r="G52" s="159"/>
      <c r="H52" s="5">
        <v>0.33329999999999999</v>
      </c>
      <c r="I52" s="5" t="s">
        <v>60</v>
      </c>
      <c r="J52" s="5"/>
      <c r="K52" s="9" t="str">
        <f t="shared" si="3"/>
        <v>33.33%</v>
      </c>
      <c r="L52" s="16" t="str">
        <f t="shared" si="4"/>
        <v>33.33%</v>
      </c>
      <c r="M52" s="14"/>
    </row>
    <row r="53" spans="3:14" ht="27" customHeight="1" thickBot="1" x14ac:dyDescent="0.4">
      <c r="C53" s="7" t="s">
        <v>61</v>
      </c>
      <c r="D53" s="160"/>
      <c r="E53" s="161"/>
      <c r="F53" s="161"/>
      <c r="G53" s="162"/>
      <c r="H53" s="8">
        <v>0</v>
      </c>
      <c r="I53" s="8" t="s">
        <v>62</v>
      </c>
      <c r="J53" s="8"/>
      <c r="K53" s="9" t="str">
        <f t="shared" si="3"/>
        <v>55.83%</v>
      </c>
      <c r="L53" s="17" t="str">
        <f t="shared" si="4"/>
        <v>55.83%</v>
      </c>
      <c r="M53" s="14"/>
    </row>
    <row r="54" spans="3:14" x14ac:dyDescent="0.35"/>
    <row r="55" spans="3:14" x14ac:dyDescent="0.35"/>
  </sheetData>
  <sortState xmlns:xlrd2="http://schemas.microsoft.com/office/spreadsheetml/2017/richdata2" ref="C11:M42">
    <sortCondition descending="1" ref="L11"/>
  </sortState>
  <mergeCells count="6">
    <mergeCell ref="D45:G53"/>
    <mergeCell ref="C9:C10"/>
    <mergeCell ref="D9:G9"/>
    <mergeCell ref="H9:L9"/>
    <mergeCell ref="D4:M7"/>
    <mergeCell ref="M9:M10"/>
  </mergeCells>
  <pageMargins left="0.7" right="0.7" top="0.75" bottom="0.75" header="0.3" footer="0.3"/>
  <pageSetup scale="40" orientation="portrait" r:id="rId1"/>
  <rowBreaks count="1" manualBreakCount="1">
    <brk id="43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6C386-46C3-434F-A9CA-59E183108FFC}">
  <dimension ref="A1:R42"/>
  <sheetViews>
    <sheetView showGridLines="0" topLeftCell="A8" zoomScale="140" zoomScaleNormal="140" zoomScaleSheetLayoutView="100" workbookViewId="0">
      <pane ySplit="1" topLeftCell="A9" activePane="bottomLeft" state="frozen"/>
      <selection activeCell="A8" sqref="A8"/>
      <selection pane="bottomLeft" activeCell="L1" sqref="L1:L1048576"/>
    </sheetView>
  </sheetViews>
  <sheetFormatPr baseColWidth="10" defaultColWidth="0" defaultRowHeight="12.65" customHeight="1" zeroHeight="1" x14ac:dyDescent="0.25"/>
  <cols>
    <col min="1" max="1" width="4.1796875" style="32" customWidth="1"/>
    <col min="2" max="2" width="4.453125" style="32" customWidth="1"/>
    <col min="3" max="3" width="28.54296875" style="32" bestFit="1" customWidth="1"/>
    <col min="4" max="4" width="14.26953125" style="32" customWidth="1"/>
    <col min="5" max="5" width="13.26953125" style="32" customWidth="1"/>
    <col min="6" max="6" width="15.54296875" style="32" customWidth="1"/>
    <col min="7" max="7" width="15.26953125" style="32" customWidth="1"/>
    <col min="8" max="8" width="14.7265625" style="32" customWidth="1"/>
    <col min="9" max="15" width="17.81640625" style="32" customWidth="1"/>
    <col min="16" max="16" width="15.26953125" style="32" customWidth="1"/>
    <col min="17" max="17" width="5.26953125" style="32" customWidth="1"/>
    <col min="18" max="18" width="3.54296875" style="32" customWidth="1"/>
    <col min="19" max="16384" width="3.54296875" style="32" hidden="1"/>
  </cols>
  <sheetData>
    <row r="1" spans="2:17" ht="13" thickBot="1" x14ac:dyDescent="0.3"/>
    <row r="2" spans="2:17" ht="12.5" x14ac:dyDescent="0.25">
      <c r="B2" s="140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4"/>
    </row>
    <row r="3" spans="2:17" customFormat="1" ht="15" customHeight="1" x14ac:dyDescent="0.35">
      <c r="B3" s="141"/>
      <c r="D3" s="167" t="s">
        <v>63</v>
      </c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35"/>
    </row>
    <row r="4" spans="2:17" customFormat="1" ht="15" customHeight="1" x14ac:dyDescent="0.35">
      <c r="B4" s="141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35"/>
    </row>
    <row r="5" spans="2:17" customFormat="1" ht="15" customHeight="1" x14ac:dyDescent="0.35">
      <c r="B5" s="141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35"/>
    </row>
    <row r="6" spans="2:17" customFormat="1" ht="50.25" customHeight="1" x14ac:dyDescent="0.35">
      <c r="B6" s="141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35"/>
    </row>
    <row r="7" spans="2:17" ht="13" thickBot="1" x14ac:dyDescent="0.3">
      <c r="B7" s="142"/>
      <c r="Q7" s="36"/>
    </row>
    <row r="8" spans="2:17" ht="74" thickBot="1" x14ac:dyDescent="0.3">
      <c r="B8" s="142"/>
      <c r="C8" s="37" t="s">
        <v>64</v>
      </c>
      <c r="D8" s="38" t="s">
        <v>65</v>
      </c>
      <c r="E8" s="38" t="s">
        <v>66</v>
      </c>
      <c r="F8" s="39" t="s">
        <v>67</v>
      </c>
      <c r="G8" s="38" t="s">
        <v>68</v>
      </c>
      <c r="H8" s="40" t="s">
        <v>69</v>
      </c>
      <c r="I8" s="39" t="s">
        <v>70</v>
      </c>
      <c r="J8" s="41" t="s">
        <v>71</v>
      </c>
      <c r="K8" s="40" t="s">
        <v>69</v>
      </c>
      <c r="L8" s="42" t="s">
        <v>70</v>
      </c>
      <c r="M8" s="41" t="s">
        <v>72</v>
      </c>
      <c r="N8" s="40" t="s">
        <v>69</v>
      </c>
      <c r="O8" s="43" t="s">
        <v>70</v>
      </c>
      <c r="P8" s="44" t="s">
        <v>73</v>
      </c>
      <c r="Q8" s="36"/>
    </row>
    <row r="9" spans="2:17" ht="13.5" thickBot="1" x14ac:dyDescent="0.3">
      <c r="B9" s="142"/>
      <c r="C9" s="45" t="s">
        <v>74</v>
      </c>
      <c r="D9" s="144">
        <v>0.93659999999999999</v>
      </c>
      <c r="E9" s="144">
        <v>0.99299999999999999</v>
      </c>
      <c r="F9" s="46">
        <f>AVERAGE(D9,E9)</f>
        <v>0.96479999999999999</v>
      </c>
      <c r="G9" s="47">
        <v>0</v>
      </c>
      <c r="H9" s="48">
        <v>2.5000000000000001E-3</v>
      </c>
      <c r="I9" s="49">
        <f t="shared" ref="I9:I40" si="0">G9*H9</f>
        <v>0</v>
      </c>
      <c r="J9" s="47">
        <v>0</v>
      </c>
      <c r="K9" s="49">
        <v>1.5E-3</v>
      </c>
      <c r="L9" s="49">
        <f>K9*J9</f>
        <v>0</v>
      </c>
      <c r="M9" s="47">
        <v>0</v>
      </c>
      <c r="N9" s="49">
        <v>1E-3</v>
      </c>
      <c r="O9" s="49">
        <f>M9*N9</f>
        <v>0</v>
      </c>
      <c r="P9" s="46">
        <f>F9-I9-L9-O9</f>
        <v>0.96479999999999999</v>
      </c>
      <c r="Q9" s="36"/>
    </row>
    <row r="10" spans="2:17" ht="13" x14ac:dyDescent="0.25">
      <c r="B10" s="142"/>
      <c r="C10" s="45" t="s">
        <v>75</v>
      </c>
      <c r="D10" s="145">
        <v>0.86570000000000003</v>
      </c>
      <c r="E10" s="145">
        <v>0.89829999999999999</v>
      </c>
      <c r="F10" s="50">
        <f>AVERAGE(D10,E10)</f>
        <v>0.88200000000000001</v>
      </c>
      <c r="G10" s="51">
        <v>0</v>
      </c>
      <c r="H10" s="52">
        <v>2.5000000000000001E-3</v>
      </c>
      <c r="I10" s="53">
        <f t="shared" si="0"/>
        <v>0</v>
      </c>
      <c r="J10" s="51">
        <v>0</v>
      </c>
      <c r="K10" s="53">
        <v>1.5E-3</v>
      </c>
      <c r="L10" s="53">
        <f t="shared" ref="L10:L40" si="1">K10*J10</f>
        <v>0</v>
      </c>
      <c r="M10" s="51">
        <v>1</v>
      </c>
      <c r="N10" s="49">
        <v>1E-3</v>
      </c>
      <c r="O10" s="49">
        <f t="shared" ref="O10:O40" si="2">M10*N10</f>
        <v>1E-3</v>
      </c>
      <c r="P10" s="46">
        <f>F10-I10-L10-O10</f>
        <v>0.88100000000000001</v>
      </c>
      <c r="Q10" s="36"/>
    </row>
    <row r="11" spans="2:17" ht="13.5" thickBot="1" x14ac:dyDescent="0.3">
      <c r="B11" s="142"/>
      <c r="C11" s="45" t="s">
        <v>76</v>
      </c>
      <c r="D11" s="145">
        <v>0.97940000000000005</v>
      </c>
      <c r="E11" s="145">
        <v>0.83199999999999996</v>
      </c>
      <c r="F11" s="50">
        <f>AVERAGE(D11,E11)</f>
        <v>0.90569999999999995</v>
      </c>
      <c r="G11" s="51">
        <v>0</v>
      </c>
      <c r="H11" s="52">
        <v>2.5000000000000001E-3</v>
      </c>
      <c r="I11" s="53">
        <f>G11*H11</f>
        <v>0</v>
      </c>
      <c r="J11" s="51">
        <v>0</v>
      </c>
      <c r="K11" s="53">
        <v>1.5E-3</v>
      </c>
      <c r="L11" s="53">
        <f>K11*J11</f>
        <v>0</v>
      </c>
      <c r="M11" s="51">
        <v>1</v>
      </c>
      <c r="N11" s="49">
        <v>1E-3</v>
      </c>
      <c r="O11" s="49">
        <f t="shared" si="2"/>
        <v>1E-3</v>
      </c>
      <c r="P11" s="46">
        <f t="shared" ref="P11:P40" si="3">F11-I11-L11-O11</f>
        <v>0.90469999999999995</v>
      </c>
      <c r="Q11" s="36"/>
    </row>
    <row r="12" spans="2:17" ht="13.5" thickBot="1" x14ac:dyDescent="0.3">
      <c r="B12" s="142"/>
      <c r="C12" s="45" t="s">
        <v>77</v>
      </c>
      <c r="D12" s="145">
        <v>0.8397</v>
      </c>
      <c r="E12" s="145">
        <v>0.93300000000000005</v>
      </c>
      <c r="F12" s="50">
        <f t="shared" ref="F12:F39" si="4">AVERAGE(D12,E12)</f>
        <v>0.88634999999999997</v>
      </c>
      <c r="G12" s="51">
        <v>0</v>
      </c>
      <c r="H12" s="52">
        <v>2.5000000000000001E-3</v>
      </c>
      <c r="I12" s="53">
        <f t="shared" si="0"/>
        <v>0</v>
      </c>
      <c r="J12" s="51">
        <v>0</v>
      </c>
      <c r="K12" s="53">
        <v>1.5E-3</v>
      </c>
      <c r="L12" s="53">
        <f t="shared" si="1"/>
        <v>0</v>
      </c>
      <c r="M12" s="51">
        <v>14</v>
      </c>
      <c r="N12" s="49">
        <v>1E-3</v>
      </c>
      <c r="O12" s="49">
        <f t="shared" si="2"/>
        <v>1.4E-2</v>
      </c>
      <c r="P12" s="46">
        <f t="shared" si="3"/>
        <v>0.87234999999999996</v>
      </c>
      <c r="Q12" s="36"/>
    </row>
    <row r="13" spans="2:17" ht="13.5" thickBot="1" x14ac:dyDescent="0.3">
      <c r="B13" s="142"/>
      <c r="C13" s="45" t="s">
        <v>78</v>
      </c>
      <c r="D13" s="145">
        <v>0.9244</v>
      </c>
      <c r="E13" s="145">
        <v>0.76419999999999999</v>
      </c>
      <c r="F13" s="50">
        <f t="shared" si="4"/>
        <v>0.84430000000000005</v>
      </c>
      <c r="G13" s="51">
        <v>0</v>
      </c>
      <c r="H13" s="52">
        <v>2.5000000000000001E-3</v>
      </c>
      <c r="I13" s="53">
        <f t="shared" si="0"/>
        <v>0</v>
      </c>
      <c r="J13" s="51">
        <v>0</v>
      </c>
      <c r="K13" s="53">
        <v>1.5E-3</v>
      </c>
      <c r="L13" s="53">
        <f t="shared" si="1"/>
        <v>0</v>
      </c>
      <c r="M13" s="51">
        <v>0</v>
      </c>
      <c r="N13" s="49">
        <v>1E-3</v>
      </c>
      <c r="O13" s="49">
        <f t="shared" si="2"/>
        <v>0</v>
      </c>
      <c r="P13" s="46">
        <f t="shared" si="3"/>
        <v>0.84430000000000005</v>
      </c>
      <c r="Q13" s="36"/>
    </row>
    <row r="14" spans="2:17" ht="13.5" thickBot="1" x14ac:dyDescent="0.3">
      <c r="B14" s="142"/>
      <c r="C14" s="45" t="s">
        <v>79</v>
      </c>
      <c r="D14" s="145">
        <v>0.97</v>
      </c>
      <c r="E14" s="145">
        <v>0.9657</v>
      </c>
      <c r="F14" s="50">
        <f>AVERAGE(D14,E14)</f>
        <v>0.96784999999999999</v>
      </c>
      <c r="G14" s="51">
        <v>0</v>
      </c>
      <c r="H14" s="52">
        <v>2.5000000000000001E-3</v>
      </c>
      <c r="I14" s="53">
        <f t="shared" si="0"/>
        <v>0</v>
      </c>
      <c r="J14" s="51">
        <v>0</v>
      </c>
      <c r="K14" s="53">
        <v>1.5E-3</v>
      </c>
      <c r="L14" s="53">
        <f t="shared" si="1"/>
        <v>0</v>
      </c>
      <c r="M14" s="51">
        <v>0</v>
      </c>
      <c r="N14" s="49">
        <v>1E-3</v>
      </c>
      <c r="O14" s="49">
        <f t="shared" si="2"/>
        <v>0</v>
      </c>
      <c r="P14" s="46">
        <f t="shared" si="3"/>
        <v>0.96784999999999999</v>
      </c>
      <c r="Q14" s="36"/>
    </row>
    <row r="15" spans="2:17" ht="13.5" thickBot="1" x14ac:dyDescent="0.3">
      <c r="B15" s="142"/>
      <c r="C15" s="45" t="s">
        <v>80</v>
      </c>
      <c r="D15" s="145">
        <v>0.88539999999999996</v>
      </c>
      <c r="E15" s="145">
        <v>0.98160000000000003</v>
      </c>
      <c r="F15" s="50">
        <f t="shared" si="4"/>
        <v>0.9335</v>
      </c>
      <c r="G15" s="51">
        <v>0</v>
      </c>
      <c r="H15" s="52">
        <v>2.5000000000000001E-3</v>
      </c>
      <c r="I15" s="53">
        <f t="shared" si="0"/>
        <v>0</v>
      </c>
      <c r="J15" s="51">
        <v>0</v>
      </c>
      <c r="K15" s="53">
        <v>1.5E-3</v>
      </c>
      <c r="L15" s="53">
        <f t="shared" si="1"/>
        <v>0</v>
      </c>
      <c r="M15" s="51">
        <v>1</v>
      </c>
      <c r="N15" s="49">
        <v>1E-3</v>
      </c>
      <c r="O15" s="49">
        <f t="shared" si="2"/>
        <v>1E-3</v>
      </c>
      <c r="P15" s="46">
        <f t="shared" si="3"/>
        <v>0.9325</v>
      </c>
      <c r="Q15" s="36"/>
    </row>
    <row r="16" spans="2:17" ht="13.5" thickBot="1" x14ac:dyDescent="0.3">
      <c r="B16" s="142"/>
      <c r="C16" s="45" t="s">
        <v>81</v>
      </c>
      <c r="D16" s="145">
        <v>0.94920000000000004</v>
      </c>
      <c r="E16" s="145">
        <v>0.98529999999999995</v>
      </c>
      <c r="F16" s="50">
        <f t="shared" si="4"/>
        <v>0.96724999999999994</v>
      </c>
      <c r="G16" s="51">
        <v>0</v>
      </c>
      <c r="H16" s="52">
        <v>2.5000000000000001E-3</v>
      </c>
      <c r="I16" s="53">
        <f t="shared" si="0"/>
        <v>0</v>
      </c>
      <c r="J16" s="51">
        <v>0</v>
      </c>
      <c r="K16" s="53">
        <v>1.5E-3</v>
      </c>
      <c r="L16" s="53">
        <f t="shared" si="1"/>
        <v>0</v>
      </c>
      <c r="M16" s="51">
        <v>4</v>
      </c>
      <c r="N16" s="49">
        <v>1E-3</v>
      </c>
      <c r="O16" s="49">
        <f t="shared" si="2"/>
        <v>4.0000000000000001E-3</v>
      </c>
      <c r="P16" s="46">
        <f t="shared" si="3"/>
        <v>0.96324999999999994</v>
      </c>
      <c r="Q16" s="36"/>
    </row>
    <row r="17" spans="2:17" ht="13.5" thickBot="1" x14ac:dyDescent="0.3">
      <c r="B17" s="142"/>
      <c r="C17" s="45" t="s">
        <v>82</v>
      </c>
      <c r="D17" s="145">
        <v>0.90549999999999997</v>
      </c>
      <c r="E17" s="145">
        <v>0.94489999999999996</v>
      </c>
      <c r="F17" s="50">
        <f>AVERAGE(D17,E17)</f>
        <v>0.92520000000000002</v>
      </c>
      <c r="G17" s="51">
        <v>1</v>
      </c>
      <c r="H17" s="52">
        <v>2.5000000000000001E-3</v>
      </c>
      <c r="I17" s="53">
        <f t="shared" si="0"/>
        <v>2.5000000000000001E-3</v>
      </c>
      <c r="J17" s="51">
        <v>0</v>
      </c>
      <c r="K17" s="53">
        <v>1.5E-3</v>
      </c>
      <c r="L17" s="53">
        <f t="shared" si="1"/>
        <v>0</v>
      </c>
      <c r="M17" s="51">
        <v>2</v>
      </c>
      <c r="N17" s="49">
        <v>1E-3</v>
      </c>
      <c r="O17" s="49">
        <f t="shared" si="2"/>
        <v>2E-3</v>
      </c>
      <c r="P17" s="46">
        <f t="shared" si="3"/>
        <v>0.92070000000000007</v>
      </c>
      <c r="Q17" s="36"/>
    </row>
    <row r="18" spans="2:17" ht="13.5" thickBot="1" x14ac:dyDescent="0.3">
      <c r="B18" s="142"/>
      <c r="C18" s="45" t="s">
        <v>83</v>
      </c>
      <c r="D18" s="145">
        <v>0.91949999999999998</v>
      </c>
      <c r="E18" s="145">
        <v>0.92830000000000001</v>
      </c>
      <c r="F18" s="50">
        <f>AVERAGE(D18,E18)</f>
        <v>0.92389999999999994</v>
      </c>
      <c r="G18" s="51">
        <v>0</v>
      </c>
      <c r="H18" s="52">
        <v>2.5000000000000001E-3</v>
      </c>
      <c r="I18" s="53">
        <f t="shared" si="0"/>
        <v>0</v>
      </c>
      <c r="J18" s="51">
        <v>0</v>
      </c>
      <c r="K18" s="53">
        <v>1.5E-3</v>
      </c>
      <c r="L18" s="53">
        <f t="shared" si="1"/>
        <v>0</v>
      </c>
      <c r="M18" s="51">
        <v>2</v>
      </c>
      <c r="N18" s="49">
        <v>1E-3</v>
      </c>
      <c r="O18" s="49">
        <f>M18*N18</f>
        <v>2E-3</v>
      </c>
      <c r="P18" s="46">
        <f>F18-I18-L18-O18</f>
        <v>0.92189999999999994</v>
      </c>
      <c r="Q18" s="36"/>
    </row>
    <row r="19" spans="2:17" ht="13.5" thickBot="1" x14ac:dyDescent="0.3">
      <c r="B19" s="142"/>
      <c r="C19" s="45" t="s">
        <v>84</v>
      </c>
      <c r="D19" s="145">
        <v>0.72660000000000002</v>
      </c>
      <c r="E19" s="145">
        <v>0.91710000000000003</v>
      </c>
      <c r="F19" s="50">
        <f t="shared" si="4"/>
        <v>0.82184999999999997</v>
      </c>
      <c r="G19" s="51">
        <v>0</v>
      </c>
      <c r="H19" s="52">
        <v>2.5000000000000001E-3</v>
      </c>
      <c r="I19" s="53">
        <f t="shared" si="0"/>
        <v>0</v>
      </c>
      <c r="J19" s="51">
        <v>0</v>
      </c>
      <c r="K19" s="53">
        <v>1.5E-3</v>
      </c>
      <c r="L19" s="53">
        <f t="shared" si="1"/>
        <v>0</v>
      </c>
      <c r="M19" s="51">
        <v>1</v>
      </c>
      <c r="N19" s="49">
        <v>1E-3</v>
      </c>
      <c r="O19" s="49">
        <f t="shared" si="2"/>
        <v>1E-3</v>
      </c>
      <c r="P19" s="46">
        <f t="shared" si="3"/>
        <v>0.82084999999999997</v>
      </c>
      <c r="Q19" s="36"/>
    </row>
    <row r="20" spans="2:17" ht="13.5" thickBot="1" x14ac:dyDescent="0.3">
      <c r="B20" s="142"/>
      <c r="C20" s="45" t="s">
        <v>85</v>
      </c>
      <c r="D20" s="145">
        <v>0.95650000000000002</v>
      </c>
      <c r="E20" s="145">
        <v>0.91849999999999998</v>
      </c>
      <c r="F20" s="50">
        <f t="shared" si="4"/>
        <v>0.9375</v>
      </c>
      <c r="G20" s="51">
        <v>0</v>
      </c>
      <c r="H20" s="52">
        <v>2.5000000000000001E-3</v>
      </c>
      <c r="I20" s="53">
        <f t="shared" si="0"/>
        <v>0</v>
      </c>
      <c r="J20" s="51">
        <v>0</v>
      </c>
      <c r="K20" s="53">
        <v>1.5E-3</v>
      </c>
      <c r="L20" s="53">
        <f t="shared" si="1"/>
        <v>0</v>
      </c>
      <c r="M20" s="51">
        <v>0</v>
      </c>
      <c r="N20" s="49">
        <v>1E-3</v>
      </c>
      <c r="O20" s="49">
        <f t="shared" si="2"/>
        <v>0</v>
      </c>
      <c r="P20" s="46">
        <f>F20-I20-L20-O20</f>
        <v>0.9375</v>
      </c>
      <c r="Q20" s="36"/>
    </row>
    <row r="21" spans="2:17" ht="13.5" thickBot="1" x14ac:dyDescent="0.3">
      <c r="B21" s="142"/>
      <c r="C21" s="45" t="s">
        <v>86</v>
      </c>
      <c r="D21" s="145">
        <v>0.96930000000000005</v>
      </c>
      <c r="E21" s="145">
        <v>0.78100000000000003</v>
      </c>
      <c r="F21" s="50">
        <f t="shared" si="4"/>
        <v>0.87515000000000009</v>
      </c>
      <c r="G21" s="51">
        <v>0</v>
      </c>
      <c r="H21" s="52">
        <v>2.5000000000000001E-3</v>
      </c>
      <c r="I21" s="53">
        <f t="shared" si="0"/>
        <v>0</v>
      </c>
      <c r="J21" s="51">
        <v>0</v>
      </c>
      <c r="K21" s="53">
        <v>1.5E-3</v>
      </c>
      <c r="L21" s="53">
        <f t="shared" si="1"/>
        <v>0</v>
      </c>
      <c r="M21" s="51">
        <v>1</v>
      </c>
      <c r="N21" s="49">
        <v>1E-3</v>
      </c>
      <c r="O21" s="49">
        <f t="shared" si="2"/>
        <v>1E-3</v>
      </c>
      <c r="P21" s="46">
        <f t="shared" si="3"/>
        <v>0.87415000000000009</v>
      </c>
      <c r="Q21" s="36"/>
    </row>
    <row r="22" spans="2:17" ht="13.5" thickBot="1" x14ac:dyDescent="0.3">
      <c r="B22" s="142"/>
      <c r="C22" s="45" t="s">
        <v>87</v>
      </c>
      <c r="D22" s="145">
        <v>0.80100000000000005</v>
      </c>
      <c r="E22" s="145">
        <v>0.84630000000000005</v>
      </c>
      <c r="F22" s="50">
        <f t="shared" si="4"/>
        <v>0.82364999999999999</v>
      </c>
      <c r="G22" s="51">
        <v>1</v>
      </c>
      <c r="H22" s="52">
        <v>2.5000000000000001E-3</v>
      </c>
      <c r="I22" s="53">
        <f t="shared" si="0"/>
        <v>2.5000000000000001E-3</v>
      </c>
      <c r="J22" s="51">
        <v>0</v>
      </c>
      <c r="K22" s="53">
        <v>1.5E-3</v>
      </c>
      <c r="L22" s="53">
        <f t="shared" si="1"/>
        <v>0</v>
      </c>
      <c r="M22" s="51">
        <v>33</v>
      </c>
      <c r="N22" s="49">
        <v>1E-3</v>
      </c>
      <c r="O22" s="49">
        <f t="shared" si="2"/>
        <v>3.3000000000000002E-2</v>
      </c>
      <c r="P22" s="46">
        <f t="shared" si="3"/>
        <v>0.78815000000000002</v>
      </c>
      <c r="Q22" s="36"/>
    </row>
    <row r="23" spans="2:17" ht="13.5" thickBot="1" x14ac:dyDescent="0.3">
      <c r="B23" s="142"/>
      <c r="C23" s="45" t="s">
        <v>88</v>
      </c>
      <c r="D23" s="145">
        <v>0.85109999999999997</v>
      </c>
      <c r="E23" s="145">
        <v>0.99670000000000003</v>
      </c>
      <c r="F23" s="50">
        <f t="shared" si="4"/>
        <v>0.92389999999999994</v>
      </c>
      <c r="G23" s="51">
        <v>0</v>
      </c>
      <c r="H23" s="52">
        <v>2.5000000000000001E-3</v>
      </c>
      <c r="I23" s="53">
        <f t="shared" si="0"/>
        <v>0</v>
      </c>
      <c r="J23" s="51">
        <v>0</v>
      </c>
      <c r="K23" s="53">
        <v>1.5E-3</v>
      </c>
      <c r="L23" s="53">
        <f t="shared" si="1"/>
        <v>0</v>
      </c>
      <c r="M23" s="51">
        <v>0</v>
      </c>
      <c r="N23" s="49">
        <v>1E-3</v>
      </c>
      <c r="O23" s="49">
        <f t="shared" si="2"/>
        <v>0</v>
      </c>
      <c r="P23" s="46">
        <f t="shared" si="3"/>
        <v>0.92389999999999994</v>
      </c>
      <c r="Q23" s="36"/>
    </row>
    <row r="24" spans="2:17" ht="13.5" thickBot="1" x14ac:dyDescent="0.3">
      <c r="B24" s="142"/>
      <c r="C24" s="45" t="s">
        <v>89</v>
      </c>
      <c r="D24" s="145">
        <v>0.97260000000000002</v>
      </c>
      <c r="E24" s="145">
        <v>0.89129999999999998</v>
      </c>
      <c r="F24" s="50">
        <f t="shared" si="4"/>
        <v>0.93195000000000006</v>
      </c>
      <c r="G24" s="51">
        <v>0</v>
      </c>
      <c r="H24" s="52">
        <v>2.5000000000000001E-3</v>
      </c>
      <c r="I24" s="53">
        <f t="shared" si="0"/>
        <v>0</v>
      </c>
      <c r="J24" s="51">
        <v>0</v>
      </c>
      <c r="K24" s="53">
        <v>1.5E-3</v>
      </c>
      <c r="L24" s="53">
        <f t="shared" si="1"/>
        <v>0</v>
      </c>
      <c r="M24" s="51">
        <v>3</v>
      </c>
      <c r="N24" s="49">
        <v>1E-3</v>
      </c>
      <c r="O24" s="49">
        <f t="shared" si="2"/>
        <v>3.0000000000000001E-3</v>
      </c>
      <c r="P24" s="46">
        <f t="shared" si="3"/>
        <v>0.92895000000000005</v>
      </c>
      <c r="Q24" s="36"/>
    </row>
    <row r="25" spans="2:17" ht="13.5" thickBot="1" x14ac:dyDescent="0.3">
      <c r="B25" s="142"/>
      <c r="C25" s="45" t="s">
        <v>90</v>
      </c>
      <c r="D25" s="145">
        <v>0.98850000000000005</v>
      </c>
      <c r="E25" s="145">
        <v>0.92930000000000001</v>
      </c>
      <c r="F25" s="50">
        <f t="shared" si="4"/>
        <v>0.95890000000000009</v>
      </c>
      <c r="G25" s="51">
        <v>0</v>
      </c>
      <c r="H25" s="52">
        <v>2.5000000000000001E-3</v>
      </c>
      <c r="I25" s="53">
        <f t="shared" si="0"/>
        <v>0</v>
      </c>
      <c r="J25" s="51">
        <v>0</v>
      </c>
      <c r="K25" s="53">
        <v>1.5E-3</v>
      </c>
      <c r="L25" s="53">
        <f t="shared" si="1"/>
        <v>0</v>
      </c>
      <c r="M25" s="51">
        <v>0</v>
      </c>
      <c r="N25" s="49">
        <v>1E-3</v>
      </c>
      <c r="O25" s="49">
        <f t="shared" si="2"/>
        <v>0</v>
      </c>
      <c r="P25" s="46">
        <f t="shared" si="3"/>
        <v>0.95890000000000009</v>
      </c>
      <c r="Q25" s="36"/>
    </row>
    <row r="26" spans="2:17" ht="12.75" customHeight="1" thickBot="1" x14ac:dyDescent="0.3">
      <c r="B26" s="142"/>
      <c r="C26" s="45" t="s">
        <v>91</v>
      </c>
      <c r="D26" s="145">
        <v>0.99070000000000003</v>
      </c>
      <c r="E26" s="145">
        <v>0.90069999999999995</v>
      </c>
      <c r="F26" s="50">
        <f t="shared" si="4"/>
        <v>0.94569999999999999</v>
      </c>
      <c r="G26" s="51">
        <v>0</v>
      </c>
      <c r="H26" s="52">
        <v>2.5000000000000001E-3</v>
      </c>
      <c r="I26" s="53">
        <f t="shared" si="0"/>
        <v>0</v>
      </c>
      <c r="J26" s="51">
        <v>0</v>
      </c>
      <c r="K26" s="53">
        <v>1.5E-3</v>
      </c>
      <c r="L26" s="53">
        <f t="shared" si="1"/>
        <v>0</v>
      </c>
      <c r="M26" s="51">
        <v>2</v>
      </c>
      <c r="N26" s="49">
        <v>1E-3</v>
      </c>
      <c r="O26" s="49">
        <f t="shared" si="2"/>
        <v>2E-3</v>
      </c>
      <c r="P26" s="46">
        <f t="shared" si="3"/>
        <v>0.94369999999999998</v>
      </c>
      <c r="Q26" s="36"/>
    </row>
    <row r="27" spans="2:17" ht="13.5" thickBot="1" x14ac:dyDescent="0.3">
      <c r="B27" s="142"/>
      <c r="C27" s="45" t="s">
        <v>92</v>
      </c>
      <c r="D27" s="145">
        <v>0.93110000000000004</v>
      </c>
      <c r="E27" s="145">
        <v>0.77690000000000003</v>
      </c>
      <c r="F27" s="50">
        <f>AVERAGE(D27,E27)</f>
        <v>0.85400000000000009</v>
      </c>
      <c r="G27" s="51">
        <v>0</v>
      </c>
      <c r="H27" s="52">
        <v>2.5000000000000001E-3</v>
      </c>
      <c r="I27" s="53">
        <f t="shared" si="0"/>
        <v>0</v>
      </c>
      <c r="J27" s="51">
        <v>0</v>
      </c>
      <c r="K27" s="53">
        <v>1.5E-3</v>
      </c>
      <c r="L27" s="53">
        <f t="shared" si="1"/>
        <v>0</v>
      </c>
      <c r="M27" s="51">
        <v>2</v>
      </c>
      <c r="N27" s="49">
        <v>1E-3</v>
      </c>
      <c r="O27" s="49">
        <f t="shared" si="2"/>
        <v>2E-3</v>
      </c>
      <c r="P27" s="46">
        <f t="shared" si="3"/>
        <v>0.85200000000000009</v>
      </c>
      <c r="Q27" s="36"/>
    </row>
    <row r="28" spans="2:17" ht="13.5" thickBot="1" x14ac:dyDescent="0.3">
      <c r="B28" s="142"/>
      <c r="C28" s="45" t="s">
        <v>93</v>
      </c>
      <c r="D28" s="145">
        <v>0.8891</v>
      </c>
      <c r="E28" s="145">
        <v>0.94940000000000002</v>
      </c>
      <c r="F28" s="50">
        <f t="shared" si="4"/>
        <v>0.91925000000000001</v>
      </c>
      <c r="G28" s="51">
        <v>0</v>
      </c>
      <c r="H28" s="52">
        <v>2.5000000000000001E-3</v>
      </c>
      <c r="I28" s="53">
        <f t="shared" si="0"/>
        <v>0</v>
      </c>
      <c r="J28" s="51">
        <v>0</v>
      </c>
      <c r="K28" s="53">
        <v>1.5E-3</v>
      </c>
      <c r="L28" s="53">
        <f t="shared" si="1"/>
        <v>0</v>
      </c>
      <c r="M28" s="51">
        <v>0</v>
      </c>
      <c r="N28" s="49">
        <v>1E-3</v>
      </c>
      <c r="O28" s="49">
        <f t="shared" si="2"/>
        <v>0</v>
      </c>
      <c r="P28" s="46">
        <f t="shared" si="3"/>
        <v>0.91925000000000001</v>
      </c>
      <c r="Q28" s="36"/>
    </row>
    <row r="29" spans="2:17" ht="13.5" thickBot="1" x14ac:dyDescent="0.3">
      <c r="B29" s="142"/>
      <c r="C29" s="45" t="s">
        <v>94</v>
      </c>
      <c r="D29" s="145">
        <v>0.79290000000000005</v>
      </c>
      <c r="E29" s="145">
        <v>0.93769999999999998</v>
      </c>
      <c r="F29" s="50">
        <f>AVERAGE(D29,E29)</f>
        <v>0.86529999999999996</v>
      </c>
      <c r="G29" s="51">
        <v>0</v>
      </c>
      <c r="H29" s="52">
        <v>2.5000000000000001E-3</v>
      </c>
      <c r="I29" s="53">
        <f t="shared" si="0"/>
        <v>0</v>
      </c>
      <c r="J29" s="51">
        <v>0</v>
      </c>
      <c r="K29" s="53">
        <v>1.5E-3</v>
      </c>
      <c r="L29" s="53">
        <f t="shared" si="1"/>
        <v>0</v>
      </c>
      <c r="M29" s="51">
        <v>16</v>
      </c>
      <c r="N29" s="49">
        <v>1E-3</v>
      </c>
      <c r="O29" s="49">
        <f t="shared" si="2"/>
        <v>1.6E-2</v>
      </c>
      <c r="P29" s="46">
        <f t="shared" si="3"/>
        <v>0.84929999999999994</v>
      </c>
      <c r="Q29" s="36"/>
    </row>
    <row r="30" spans="2:17" ht="13.5" thickBot="1" x14ac:dyDescent="0.3">
      <c r="B30" s="142"/>
      <c r="C30" s="45" t="s">
        <v>95</v>
      </c>
      <c r="D30" s="145">
        <v>0.96379999999999999</v>
      </c>
      <c r="E30" s="145">
        <v>0.96399999999999997</v>
      </c>
      <c r="F30" s="50">
        <f t="shared" si="4"/>
        <v>0.96389999999999998</v>
      </c>
      <c r="G30" s="51">
        <v>0</v>
      </c>
      <c r="H30" s="52">
        <v>2.5000000000000001E-3</v>
      </c>
      <c r="I30" s="53">
        <f t="shared" si="0"/>
        <v>0</v>
      </c>
      <c r="J30" s="51">
        <v>0</v>
      </c>
      <c r="K30" s="53">
        <v>1.5E-3</v>
      </c>
      <c r="L30" s="53">
        <f t="shared" si="1"/>
        <v>0</v>
      </c>
      <c r="M30" s="51">
        <v>1</v>
      </c>
      <c r="N30" s="49">
        <v>1E-3</v>
      </c>
      <c r="O30" s="49">
        <f t="shared" si="2"/>
        <v>1E-3</v>
      </c>
      <c r="P30" s="46">
        <f t="shared" si="3"/>
        <v>0.96289999999999998</v>
      </c>
      <c r="Q30" s="36"/>
    </row>
    <row r="31" spans="2:17" ht="13.5" thickBot="1" x14ac:dyDescent="0.3">
      <c r="B31" s="142"/>
      <c r="C31" s="45" t="s">
        <v>96</v>
      </c>
      <c r="D31" s="145">
        <v>0.91220000000000001</v>
      </c>
      <c r="E31" s="145">
        <v>0.94040000000000001</v>
      </c>
      <c r="F31" s="50">
        <f t="shared" si="4"/>
        <v>0.92630000000000001</v>
      </c>
      <c r="G31" s="51">
        <v>0</v>
      </c>
      <c r="H31" s="52">
        <v>2.5000000000000001E-3</v>
      </c>
      <c r="I31" s="53">
        <f t="shared" si="0"/>
        <v>0</v>
      </c>
      <c r="J31" s="51">
        <v>0</v>
      </c>
      <c r="K31" s="53">
        <v>1.5E-3</v>
      </c>
      <c r="L31" s="53">
        <f t="shared" si="1"/>
        <v>0</v>
      </c>
      <c r="M31" s="51">
        <v>1</v>
      </c>
      <c r="N31" s="49">
        <v>1E-3</v>
      </c>
      <c r="O31" s="49">
        <f t="shared" si="2"/>
        <v>1E-3</v>
      </c>
      <c r="P31" s="46">
        <f t="shared" si="3"/>
        <v>0.92530000000000001</v>
      </c>
      <c r="Q31" s="36"/>
    </row>
    <row r="32" spans="2:17" ht="13.5" thickBot="1" x14ac:dyDescent="0.3">
      <c r="B32" s="142"/>
      <c r="C32" s="45" t="s">
        <v>97</v>
      </c>
      <c r="D32" s="145">
        <v>0.90139999999999998</v>
      </c>
      <c r="E32" s="145">
        <v>0.91679999999999995</v>
      </c>
      <c r="F32" s="50">
        <f t="shared" si="4"/>
        <v>0.90910000000000002</v>
      </c>
      <c r="G32" s="51">
        <v>0</v>
      </c>
      <c r="H32" s="52">
        <v>2.5000000000000001E-3</v>
      </c>
      <c r="I32" s="53">
        <f t="shared" si="0"/>
        <v>0</v>
      </c>
      <c r="J32" s="51">
        <v>0</v>
      </c>
      <c r="K32" s="53">
        <v>1.5E-3</v>
      </c>
      <c r="L32" s="53">
        <f t="shared" si="1"/>
        <v>0</v>
      </c>
      <c r="M32" s="51">
        <v>1</v>
      </c>
      <c r="N32" s="49">
        <v>1E-3</v>
      </c>
      <c r="O32" s="49">
        <f t="shared" si="2"/>
        <v>1E-3</v>
      </c>
      <c r="P32" s="46">
        <f t="shared" si="3"/>
        <v>0.90810000000000002</v>
      </c>
      <c r="Q32" s="36"/>
    </row>
    <row r="33" spans="2:17" ht="13.5" thickBot="1" x14ac:dyDescent="0.3">
      <c r="B33" s="142"/>
      <c r="C33" s="45" t="s">
        <v>98</v>
      </c>
      <c r="D33" s="145">
        <v>0.98980000000000001</v>
      </c>
      <c r="E33" s="145">
        <v>0.93300000000000005</v>
      </c>
      <c r="F33" s="50">
        <f t="shared" si="4"/>
        <v>0.96140000000000003</v>
      </c>
      <c r="G33" s="51">
        <v>0</v>
      </c>
      <c r="H33" s="52">
        <v>2.5000000000000001E-3</v>
      </c>
      <c r="I33" s="53">
        <f t="shared" si="0"/>
        <v>0</v>
      </c>
      <c r="J33" s="51">
        <v>0</v>
      </c>
      <c r="K33" s="53">
        <v>1.5E-3</v>
      </c>
      <c r="L33" s="53">
        <f t="shared" si="1"/>
        <v>0</v>
      </c>
      <c r="M33" s="51">
        <v>1</v>
      </c>
      <c r="N33" s="49">
        <v>1E-3</v>
      </c>
      <c r="O33" s="49">
        <f t="shared" si="2"/>
        <v>1E-3</v>
      </c>
      <c r="P33" s="46">
        <f t="shared" si="3"/>
        <v>0.96040000000000003</v>
      </c>
      <c r="Q33" s="36"/>
    </row>
    <row r="34" spans="2:17" ht="13.5" thickBot="1" x14ac:dyDescent="0.3">
      <c r="B34" s="142"/>
      <c r="C34" s="45" t="s">
        <v>99</v>
      </c>
      <c r="D34" s="145">
        <v>1</v>
      </c>
      <c r="E34" s="145">
        <v>0.96660000000000001</v>
      </c>
      <c r="F34" s="50">
        <f t="shared" si="4"/>
        <v>0.98330000000000006</v>
      </c>
      <c r="G34" s="51">
        <v>0</v>
      </c>
      <c r="H34" s="52">
        <v>2.5000000000000001E-3</v>
      </c>
      <c r="I34" s="53">
        <f t="shared" si="0"/>
        <v>0</v>
      </c>
      <c r="J34" s="51">
        <v>0</v>
      </c>
      <c r="K34" s="53">
        <v>1.5E-3</v>
      </c>
      <c r="L34" s="53">
        <f t="shared" si="1"/>
        <v>0</v>
      </c>
      <c r="M34" s="51">
        <v>2</v>
      </c>
      <c r="N34" s="49">
        <v>1E-3</v>
      </c>
      <c r="O34" s="49">
        <f t="shared" si="2"/>
        <v>2E-3</v>
      </c>
      <c r="P34" s="46">
        <f t="shared" si="3"/>
        <v>0.98130000000000006</v>
      </c>
      <c r="Q34" s="36"/>
    </row>
    <row r="35" spans="2:17" ht="13.5" thickBot="1" x14ac:dyDescent="0.3">
      <c r="B35" s="142"/>
      <c r="C35" s="45" t="s">
        <v>100</v>
      </c>
      <c r="D35" s="145">
        <v>0.9123</v>
      </c>
      <c r="E35" s="145">
        <v>0.93220000000000003</v>
      </c>
      <c r="F35" s="50">
        <f t="shared" si="4"/>
        <v>0.92225000000000001</v>
      </c>
      <c r="G35" s="51">
        <v>0</v>
      </c>
      <c r="H35" s="52">
        <v>2.5000000000000001E-3</v>
      </c>
      <c r="I35" s="53">
        <f t="shared" si="0"/>
        <v>0</v>
      </c>
      <c r="J35" s="51">
        <v>0</v>
      </c>
      <c r="K35" s="53">
        <v>1.5E-3</v>
      </c>
      <c r="L35" s="53">
        <f t="shared" si="1"/>
        <v>0</v>
      </c>
      <c r="M35" s="51">
        <v>7</v>
      </c>
      <c r="N35" s="49">
        <v>1E-3</v>
      </c>
      <c r="O35" s="49">
        <f t="shared" si="2"/>
        <v>7.0000000000000001E-3</v>
      </c>
      <c r="P35" s="46">
        <f t="shared" si="3"/>
        <v>0.91525000000000001</v>
      </c>
      <c r="Q35" s="36"/>
    </row>
    <row r="36" spans="2:17" ht="13.5" thickBot="1" x14ac:dyDescent="0.3">
      <c r="B36" s="142"/>
      <c r="C36" s="45" t="s">
        <v>101</v>
      </c>
      <c r="D36" s="145">
        <v>0.92749999999999999</v>
      </c>
      <c r="E36" s="145">
        <v>0.83320000000000005</v>
      </c>
      <c r="F36" s="50">
        <f t="shared" si="4"/>
        <v>0.88034999999999997</v>
      </c>
      <c r="G36" s="51">
        <v>0</v>
      </c>
      <c r="H36" s="52">
        <v>2.5000000000000001E-3</v>
      </c>
      <c r="I36" s="53">
        <f t="shared" si="0"/>
        <v>0</v>
      </c>
      <c r="J36" s="51">
        <v>0</v>
      </c>
      <c r="K36" s="53">
        <v>1.5E-3</v>
      </c>
      <c r="L36" s="53">
        <f t="shared" si="1"/>
        <v>0</v>
      </c>
      <c r="M36" s="51">
        <v>3</v>
      </c>
      <c r="N36" s="49">
        <v>1E-3</v>
      </c>
      <c r="O36" s="49">
        <f t="shared" si="2"/>
        <v>3.0000000000000001E-3</v>
      </c>
      <c r="P36" s="46">
        <f t="shared" si="3"/>
        <v>0.87734999999999996</v>
      </c>
      <c r="Q36" s="36"/>
    </row>
    <row r="37" spans="2:17" ht="13.5" thickBot="1" x14ac:dyDescent="0.3">
      <c r="B37" s="142"/>
      <c r="C37" s="45" t="s">
        <v>102</v>
      </c>
      <c r="D37" s="145">
        <v>0.93769999999999998</v>
      </c>
      <c r="E37" s="145">
        <v>0.89100000000000001</v>
      </c>
      <c r="F37" s="50">
        <f t="shared" si="4"/>
        <v>0.91435</v>
      </c>
      <c r="G37" s="51">
        <v>0</v>
      </c>
      <c r="H37" s="52">
        <v>2.5000000000000001E-3</v>
      </c>
      <c r="I37" s="53">
        <f t="shared" si="0"/>
        <v>0</v>
      </c>
      <c r="J37" s="51">
        <v>0</v>
      </c>
      <c r="K37" s="53">
        <v>1.5E-3</v>
      </c>
      <c r="L37" s="53">
        <f t="shared" si="1"/>
        <v>0</v>
      </c>
      <c r="M37" s="51">
        <v>2</v>
      </c>
      <c r="N37" s="49">
        <v>1E-3</v>
      </c>
      <c r="O37" s="49">
        <f t="shared" si="2"/>
        <v>2E-3</v>
      </c>
      <c r="P37" s="46">
        <f>F37-I37-L37-O37</f>
        <v>0.91234999999999999</v>
      </c>
      <c r="Q37" s="36"/>
    </row>
    <row r="38" spans="2:17" ht="13.5" thickBot="1" x14ac:dyDescent="0.3">
      <c r="B38" s="142"/>
      <c r="C38" s="45" t="s">
        <v>103</v>
      </c>
      <c r="D38" s="145">
        <v>0.87909999999999999</v>
      </c>
      <c r="E38" s="145">
        <v>0.94589999999999996</v>
      </c>
      <c r="F38" s="50">
        <f t="shared" si="4"/>
        <v>0.91249999999999998</v>
      </c>
      <c r="G38" s="51">
        <v>0</v>
      </c>
      <c r="H38" s="52">
        <v>2.5000000000000001E-3</v>
      </c>
      <c r="I38" s="53">
        <f t="shared" si="0"/>
        <v>0</v>
      </c>
      <c r="J38" s="51">
        <v>0</v>
      </c>
      <c r="K38" s="53">
        <v>1.5E-3</v>
      </c>
      <c r="L38" s="53">
        <f t="shared" si="1"/>
        <v>0</v>
      </c>
      <c r="M38" s="51">
        <v>4</v>
      </c>
      <c r="N38" s="49">
        <v>1E-3</v>
      </c>
      <c r="O38" s="49">
        <f t="shared" si="2"/>
        <v>4.0000000000000001E-3</v>
      </c>
      <c r="P38" s="46">
        <f t="shared" si="3"/>
        <v>0.90849999999999997</v>
      </c>
      <c r="Q38" s="36"/>
    </row>
    <row r="39" spans="2:17" ht="13.5" thickBot="1" x14ac:dyDescent="0.3">
      <c r="B39" s="142"/>
      <c r="C39" s="45" t="s">
        <v>104</v>
      </c>
      <c r="D39" s="145">
        <v>1</v>
      </c>
      <c r="E39" s="145">
        <v>0.78439999999999999</v>
      </c>
      <c r="F39" s="50">
        <f t="shared" si="4"/>
        <v>0.89219999999999999</v>
      </c>
      <c r="G39" s="51">
        <v>0</v>
      </c>
      <c r="H39" s="52">
        <v>2.5000000000000001E-3</v>
      </c>
      <c r="I39" s="53">
        <f t="shared" si="0"/>
        <v>0</v>
      </c>
      <c r="J39" s="51">
        <v>0</v>
      </c>
      <c r="K39" s="53">
        <v>1.5E-3</v>
      </c>
      <c r="L39" s="53">
        <f t="shared" si="1"/>
        <v>0</v>
      </c>
      <c r="M39" s="51">
        <v>2</v>
      </c>
      <c r="N39" s="49">
        <v>1E-3</v>
      </c>
      <c r="O39" s="49">
        <f t="shared" si="2"/>
        <v>2E-3</v>
      </c>
      <c r="P39" s="46">
        <f t="shared" si="3"/>
        <v>0.89019999999999999</v>
      </c>
      <c r="Q39" s="36"/>
    </row>
    <row r="40" spans="2:17" ht="13.5" thickBot="1" x14ac:dyDescent="0.3">
      <c r="B40" s="142"/>
      <c r="C40" s="54" t="s">
        <v>105</v>
      </c>
      <c r="D40" s="55">
        <v>0.87670000000000003</v>
      </c>
      <c r="E40" s="55">
        <v>0.95179999999999998</v>
      </c>
      <c r="F40" s="56">
        <f>AVERAGE(D40,E40)</f>
        <v>0.91425000000000001</v>
      </c>
      <c r="G40" s="57">
        <v>0</v>
      </c>
      <c r="H40" s="58">
        <v>2.5000000000000001E-3</v>
      </c>
      <c r="I40" s="59">
        <f t="shared" si="0"/>
        <v>0</v>
      </c>
      <c r="J40" s="57">
        <v>0</v>
      </c>
      <c r="K40" s="59">
        <v>1.5E-3</v>
      </c>
      <c r="L40" s="59">
        <f t="shared" si="1"/>
        <v>0</v>
      </c>
      <c r="M40" s="57">
        <v>2</v>
      </c>
      <c r="N40" s="49">
        <v>1E-3</v>
      </c>
      <c r="O40" s="49">
        <f t="shared" si="2"/>
        <v>2E-3</v>
      </c>
      <c r="P40" s="46">
        <f t="shared" si="3"/>
        <v>0.91225000000000001</v>
      </c>
      <c r="Q40" s="36"/>
    </row>
    <row r="41" spans="2:17" ht="16.5" customHeight="1" thickBot="1" x14ac:dyDescent="0.3">
      <c r="B41" s="143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1"/>
    </row>
    <row r="42" spans="2:17" ht="12.5" x14ac:dyDescent="0.25"/>
  </sheetData>
  <mergeCells count="1">
    <mergeCell ref="D3:P6"/>
  </mergeCells>
  <pageMargins left="0.7" right="0.7" top="0.75" bottom="0.75" header="0.3" footer="0.3"/>
  <pageSetup scal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workbookViewId="0">
      <pane ySplit="1" topLeftCell="A2" activePane="bottomLeft" state="frozen"/>
      <selection pane="bottomLeft" activeCell="B3" sqref="B3"/>
    </sheetView>
  </sheetViews>
  <sheetFormatPr baseColWidth="10" defaultColWidth="11.453125" defaultRowHeight="14.5" x14ac:dyDescent="0.35"/>
  <cols>
    <col min="1" max="1" width="40.7265625" customWidth="1"/>
    <col min="2" max="2" width="9.81640625" customWidth="1"/>
    <col min="3" max="3" width="14.7265625" customWidth="1"/>
    <col min="4" max="4" width="11.26953125" customWidth="1"/>
    <col min="5" max="5" width="67.81640625" customWidth="1"/>
  </cols>
  <sheetData>
    <row r="1" spans="1:5" x14ac:dyDescent="0.35">
      <c r="A1" s="20" t="s">
        <v>106</v>
      </c>
      <c r="B1" s="20" t="s">
        <v>107</v>
      </c>
      <c r="C1" s="20" t="s">
        <v>108</v>
      </c>
      <c r="D1" s="20" t="s">
        <v>109</v>
      </c>
      <c r="E1" s="20" t="s">
        <v>110</v>
      </c>
    </row>
    <row r="2" spans="1:5" x14ac:dyDescent="0.35">
      <c r="A2" s="27" t="s">
        <v>111</v>
      </c>
      <c r="B2" s="63">
        <v>1</v>
      </c>
      <c r="C2" s="63">
        <v>1</v>
      </c>
      <c r="D2" s="21">
        <f>AVERAGE(B2:C2)</f>
        <v>1</v>
      </c>
      <c r="E2" s="22"/>
    </row>
    <row r="3" spans="1:5" x14ac:dyDescent="0.35">
      <c r="A3" s="27" t="s">
        <v>112</v>
      </c>
      <c r="B3" s="63">
        <v>1</v>
      </c>
      <c r="C3" s="63">
        <v>1</v>
      </c>
      <c r="D3" s="21">
        <f t="shared" ref="D3:D33" si="0">AVERAGE(B3:C3)</f>
        <v>1</v>
      </c>
      <c r="E3" s="22"/>
    </row>
    <row r="4" spans="1:5" ht="15.75" customHeight="1" x14ac:dyDescent="0.35">
      <c r="A4" s="27" t="s">
        <v>113</v>
      </c>
      <c r="B4" s="63">
        <v>1</v>
      </c>
      <c r="C4" s="63">
        <v>0.95</v>
      </c>
      <c r="D4" s="21">
        <f t="shared" si="0"/>
        <v>0.97499999999999998</v>
      </c>
      <c r="E4" s="22" t="s">
        <v>114</v>
      </c>
    </row>
    <row r="5" spans="1:5" x14ac:dyDescent="0.35">
      <c r="A5" s="28" t="s">
        <v>115</v>
      </c>
      <c r="B5" s="63">
        <v>1</v>
      </c>
      <c r="C5" s="63">
        <v>1</v>
      </c>
      <c r="D5" s="21">
        <f t="shared" si="0"/>
        <v>1</v>
      </c>
      <c r="E5" s="22"/>
    </row>
    <row r="6" spans="1:5" x14ac:dyDescent="0.35">
      <c r="A6" s="27" t="s">
        <v>116</v>
      </c>
      <c r="B6" s="63">
        <v>1</v>
      </c>
      <c r="C6" s="63">
        <v>1</v>
      </c>
      <c r="D6" s="21">
        <f t="shared" si="0"/>
        <v>1</v>
      </c>
      <c r="E6" s="22"/>
    </row>
    <row r="7" spans="1:5" x14ac:dyDescent="0.35">
      <c r="A7" s="27" t="s">
        <v>117</v>
      </c>
      <c r="B7" s="63">
        <v>0.97499999999999998</v>
      </c>
      <c r="C7" s="63">
        <v>1</v>
      </c>
      <c r="D7" s="21">
        <f t="shared" si="0"/>
        <v>0.98750000000000004</v>
      </c>
      <c r="E7" s="22" t="s">
        <v>118</v>
      </c>
    </row>
    <row r="8" spans="1:5" x14ac:dyDescent="0.35">
      <c r="A8" s="27" t="s">
        <v>119</v>
      </c>
      <c r="B8" s="63">
        <v>1</v>
      </c>
      <c r="C8" s="63">
        <v>1</v>
      </c>
      <c r="D8" s="21">
        <f t="shared" si="0"/>
        <v>1</v>
      </c>
      <c r="E8" s="22"/>
    </row>
    <row r="9" spans="1:5" ht="15.75" customHeight="1" x14ac:dyDescent="0.35">
      <c r="A9" s="27" t="s">
        <v>120</v>
      </c>
      <c r="B9" s="63">
        <v>1</v>
      </c>
      <c r="C9" s="63">
        <v>1</v>
      </c>
      <c r="D9" s="21">
        <f t="shared" si="0"/>
        <v>1</v>
      </c>
      <c r="E9" s="23"/>
    </row>
    <row r="10" spans="1:5" x14ac:dyDescent="0.35">
      <c r="A10" s="27" t="s">
        <v>121</v>
      </c>
      <c r="B10" s="63">
        <v>0.97499999999999998</v>
      </c>
      <c r="C10" s="63">
        <v>1</v>
      </c>
      <c r="D10" s="21">
        <f t="shared" si="0"/>
        <v>0.98750000000000004</v>
      </c>
      <c r="E10" s="22" t="s">
        <v>122</v>
      </c>
    </row>
    <row r="11" spans="1:5" x14ac:dyDescent="0.35">
      <c r="A11" s="27" t="s">
        <v>123</v>
      </c>
      <c r="B11" s="63">
        <v>1</v>
      </c>
      <c r="C11" s="63">
        <v>1</v>
      </c>
      <c r="D11" s="21">
        <f t="shared" si="0"/>
        <v>1</v>
      </c>
      <c r="E11" s="22"/>
    </row>
    <row r="12" spans="1:5" x14ac:dyDescent="0.35">
      <c r="A12" s="27" t="s">
        <v>124</v>
      </c>
      <c r="B12" s="63">
        <v>1</v>
      </c>
      <c r="C12" s="63">
        <v>1</v>
      </c>
      <c r="D12" s="21">
        <f t="shared" si="0"/>
        <v>1</v>
      </c>
      <c r="E12" s="22"/>
    </row>
    <row r="13" spans="1:5" x14ac:dyDescent="0.35">
      <c r="A13" s="27" t="s">
        <v>125</v>
      </c>
      <c r="B13" s="63">
        <v>0.95</v>
      </c>
      <c r="C13" s="63">
        <v>1</v>
      </c>
      <c r="D13" s="21">
        <f t="shared" si="0"/>
        <v>0.97499999999999998</v>
      </c>
      <c r="E13" s="22" t="s">
        <v>126</v>
      </c>
    </row>
    <row r="14" spans="1:5" x14ac:dyDescent="0.35">
      <c r="A14" s="27" t="s">
        <v>127</v>
      </c>
      <c r="B14" s="63">
        <v>1</v>
      </c>
      <c r="C14" s="63">
        <v>1</v>
      </c>
      <c r="D14" s="21">
        <f t="shared" si="0"/>
        <v>1</v>
      </c>
      <c r="E14" s="22"/>
    </row>
    <row r="15" spans="1:5" x14ac:dyDescent="0.35">
      <c r="A15" s="27" t="s">
        <v>128</v>
      </c>
      <c r="B15" s="63">
        <v>1</v>
      </c>
      <c r="C15" s="63">
        <v>1</v>
      </c>
      <c r="D15" s="21">
        <f t="shared" si="0"/>
        <v>1</v>
      </c>
      <c r="E15" s="22"/>
    </row>
    <row r="16" spans="1:5" x14ac:dyDescent="0.35">
      <c r="A16" s="27" t="s">
        <v>129</v>
      </c>
      <c r="B16" s="63">
        <v>1</v>
      </c>
      <c r="C16" s="63">
        <v>1</v>
      </c>
      <c r="D16" s="21">
        <f>AVERAGE(B16:C16)</f>
        <v>1</v>
      </c>
      <c r="E16" s="23"/>
    </row>
    <row r="17" spans="1:5" x14ac:dyDescent="0.35">
      <c r="A17" s="27" t="s">
        <v>130</v>
      </c>
      <c r="B17" s="63">
        <v>0.97499999999999998</v>
      </c>
      <c r="C17" s="63">
        <v>0.95</v>
      </c>
      <c r="D17" s="21">
        <f t="shared" si="0"/>
        <v>0.96249999999999991</v>
      </c>
      <c r="E17" s="22" t="s">
        <v>131</v>
      </c>
    </row>
    <row r="18" spans="1:5" ht="16.5" customHeight="1" x14ac:dyDescent="0.35">
      <c r="A18" s="27" t="s">
        <v>132</v>
      </c>
      <c r="B18" s="63">
        <v>1</v>
      </c>
      <c r="C18" s="63">
        <v>1</v>
      </c>
      <c r="D18" s="21">
        <f t="shared" si="0"/>
        <v>1</v>
      </c>
      <c r="E18" s="22"/>
    </row>
    <row r="19" spans="1:5" x14ac:dyDescent="0.35">
      <c r="A19" s="27" t="s">
        <v>133</v>
      </c>
      <c r="B19" s="63">
        <v>1</v>
      </c>
      <c r="C19" s="63">
        <v>1</v>
      </c>
      <c r="D19" s="21">
        <f t="shared" si="0"/>
        <v>1</v>
      </c>
      <c r="E19" s="22"/>
    </row>
    <row r="20" spans="1:5" x14ac:dyDescent="0.35">
      <c r="A20" s="27" t="s">
        <v>134</v>
      </c>
      <c r="B20" s="63">
        <v>1</v>
      </c>
      <c r="C20" s="63">
        <v>1</v>
      </c>
      <c r="D20" s="21">
        <f t="shared" si="0"/>
        <v>1</v>
      </c>
      <c r="E20" s="22"/>
    </row>
    <row r="21" spans="1:5" x14ac:dyDescent="0.35">
      <c r="A21" s="27" t="s">
        <v>135</v>
      </c>
      <c r="B21" s="63">
        <v>1</v>
      </c>
      <c r="C21" s="63">
        <v>1</v>
      </c>
      <c r="D21" s="21">
        <f t="shared" si="0"/>
        <v>1</v>
      </c>
      <c r="E21" s="22"/>
    </row>
    <row r="22" spans="1:5" x14ac:dyDescent="0.35">
      <c r="A22" s="27" t="s">
        <v>136</v>
      </c>
      <c r="B22" s="63">
        <v>1</v>
      </c>
      <c r="C22" s="63">
        <v>1</v>
      </c>
      <c r="D22" s="21">
        <f t="shared" si="0"/>
        <v>1</v>
      </c>
      <c r="E22" s="22"/>
    </row>
    <row r="23" spans="1:5" x14ac:dyDescent="0.35">
      <c r="A23" s="27" t="s">
        <v>137</v>
      </c>
      <c r="B23" s="63">
        <v>1</v>
      </c>
      <c r="C23" s="63">
        <v>1</v>
      </c>
      <c r="D23" s="21">
        <f t="shared" si="0"/>
        <v>1</v>
      </c>
      <c r="E23" s="22"/>
    </row>
    <row r="24" spans="1:5" x14ac:dyDescent="0.35">
      <c r="A24" s="27" t="s">
        <v>138</v>
      </c>
      <c r="B24" s="63">
        <v>1</v>
      </c>
      <c r="C24" s="63">
        <v>1</v>
      </c>
      <c r="D24" s="21">
        <f t="shared" si="0"/>
        <v>1</v>
      </c>
      <c r="E24" s="24"/>
    </row>
    <row r="25" spans="1:5" x14ac:dyDescent="0.35">
      <c r="A25" s="27" t="s">
        <v>139</v>
      </c>
      <c r="B25" s="63">
        <v>1</v>
      </c>
      <c r="C25" s="63">
        <v>1</v>
      </c>
      <c r="D25" s="21">
        <f t="shared" si="0"/>
        <v>1</v>
      </c>
      <c r="E25" s="22"/>
    </row>
    <row r="26" spans="1:5" x14ac:dyDescent="0.35">
      <c r="A26" s="27" t="s">
        <v>140</v>
      </c>
      <c r="B26" s="63">
        <v>1</v>
      </c>
      <c r="C26" s="63">
        <v>1</v>
      </c>
      <c r="D26" s="21">
        <f t="shared" si="0"/>
        <v>1</v>
      </c>
      <c r="E26" s="22"/>
    </row>
    <row r="27" spans="1:5" x14ac:dyDescent="0.35">
      <c r="A27" s="27" t="s">
        <v>141</v>
      </c>
      <c r="B27" s="63">
        <v>1</v>
      </c>
      <c r="C27" s="63">
        <v>1</v>
      </c>
      <c r="D27" s="21">
        <f t="shared" si="0"/>
        <v>1</v>
      </c>
      <c r="E27" s="22"/>
    </row>
    <row r="28" spans="1:5" x14ac:dyDescent="0.35">
      <c r="A28" s="27" t="s">
        <v>142</v>
      </c>
      <c r="B28" s="63">
        <v>1</v>
      </c>
      <c r="C28" s="63">
        <v>1</v>
      </c>
      <c r="D28" s="21">
        <f t="shared" si="0"/>
        <v>1</v>
      </c>
      <c r="E28" s="22"/>
    </row>
    <row r="29" spans="1:5" x14ac:dyDescent="0.35">
      <c r="A29" s="27" t="s">
        <v>143</v>
      </c>
      <c r="B29" s="63">
        <v>1</v>
      </c>
      <c r="C29" s="63">
        <v>1</v>
      </c>
      <c r="D29" s="21">
        <f t="shared" si="0"/>
        <v>1</v>
      </c>
      <c r="E29" s="22"/>
    </row>
    <row r="30" spans="1:5" x14ac:dyDescent="0.35">
      <c r="A30" s="27" t="s">
        <v>144</v>
      </c>
      <c r="B30" s="63">
        <v>1</v>
      </c>
      <c r="C30" s="63">
        <v>1</v>
      </c>
      <c r="D30" s="21">
        <f t="shared" si="0"/>
        <v>1</v>
      </c>
      <c r="E30" s="23"/>
    </row>
    <row r="31" spans="1:5" x14ac:dyDescent="0.35">
      <c r="A31" s="27" t="s">
        <v>145</v>
      </c>
      <c r="B31" s="63">
        <v>1</v>
      </c>
      <c r="C31" s="63">
        <v>0.95</v>
      </c>
      <c r="D31" s="21">
        <f t="shared" si="0"/>
        <v>0.97499999999999998</v>
      </c>
      <c r="E31" s="22" t="s">
        <v>114</v>
      </c>
    </row>
    <row r="32" spans="1:5" ht="18" customHeight="1" x14ac:dyDescent="0.35">
      <c r="A32" s="27" t="s">
        <v>146</v>
      </c>
      <c r="B32" s="63">
        <v>1</v>
      </c>
      <c r="C32" s="63">
        <v>1</v>
      </c>
      <c r="D32" s="21">
        <f t="shared" si="0"/>
        <v>1</v>
      </c>
      <c r="E32" s="22"/>
    </row>
    <row r="33" spans="1:5" ht="20.25" customHeight="1" x14ac:dyDescent="0.35">
      <c r="A33" s="27" t="s">
        <v>147</v>
      </c>
      <c r="B33" s="63">
        <v>1</v>
      </c>
      <c r="C33" s="63">
        <v>1</v>
      </c>
      <c r="D33" s="21">
        <f t="shared" si="0"/>
        <v>1</v>
      </c>
      <c r="E33" s="2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D45A-7970-497A-B0E7-383F0ED9BFCA}">
  <dimension ref="A1:N37"/>
  <sheetViews>
    <sheetView zoomScale="80" zoomScaleNormal="80" workbookViewId="0">
      <selection activeCell="J4" sqref="J4"/>
    </sheetView>
  </sheetViews>
  <sheetFormatPr baseColWidth="10" defaultColWidth="8.7265625" defaultRowHeight="14.5" x14ac:dyDescent="0.35"/>
  <cols>
    <col min="1" max="1" width="5.54296875" bestFit="1" customWidth="1"/>
    <col min="2" max="2" width="48" customWidth="1"/>
    <col min="3" max="3" width="13.26953125" bestFit="1" customWidth="1"/>
    <col min="4" max="4" width="12.26953125" customWidth="1"/>
    <col min="5" max="5" width="11.54296875" customWidth="1"/>
    <col min="6" max="6" width="13.26953125" bestFit="1" customWidth="1"/>
    <col min="7" max="7" width="10.54296875" customWidth="1"/>
    <col min="8" max="8" width="11" customWidth="1"/>
    <col min="9" max="9" width="13.26953125" bestFit="1" customWidth="1"/>
    <col min="10" max="10" width="10" customWidth="1"/>
    <col min="11" max="11" width="11.453125" customWidth="1"/>
    <col min="12" max="12" width="17.26953125" bestFit="1" customWidth="1"/>
    <col min="13" max="13" width="10.1796875" customWidth="1"/>
    <col min="14" max="14" width="15.7265625" customWidth="1"/>
  </cols>
  <sheetData>
    <row r="1" spans="1:14" ht="15" thickBot="1" x14ac:dyDescent="0.4">
      <c r="C1" s="64"/>
      <c r="D1" s="65"/>
      <c r="E1" s="65"/>
      <c r="F1" s="64"/>
      <c r="G1" s="65"/>
      <c r="H1" s="65"/>
      <c r="I1" s="64"/>
      <c r="J1" s="65"/>
      <c r="K1" s="65"/>
      <c r="L1" s="64"/>
      <c r="M1" s="65"/>
      <c r="N1" s="65"/>
    </row>
    <row r="2" spans="1:14" ht="15.5" thickTop="1" thickBot="1" x14ac:dyDescent="0.4">
      <c r="B2" s="169" t="s">
        <v>148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1"/>
    </row>
    <row r="3" spans="1:14" ht="42.5" thickBot="1" x14ac:dyDescent="0.4">
      <c r="B3" s="66" t="s">
        <v>149</v>
      </c>
      <c r="C3" s="67" t="s">
        <v>150</v>
      </c>
      <c r="D3" s="68" t="s">
        <v>151</v>
      </c>
      <c r="E3" s="69" t="s">
        <v>152</v>
      </c>
      <c r="F3" s="70" t="s">
        <v>153</v>
      </c>
      <c r="G3" s="71" t="s">
        <v>154</v>
      </c>
      <c r="H3" s="72" t="s">
        <v>155</v>
      </c>
      <c r="I3" s="73" t="s">
        <v>156</v>
      </c>
      <c r="J3" s="68" t="s">
        <v>157</v>
      </c>
      <c r="K3" s="74" t="s">
        <v>158</v>
      </c>
      <c r="L3" s="75" t="s">
        <v>159</v>
      </c>
      <c r="M3" s="71" t="s">
        <v>160</v>
      </c>
      <c r="N3" s="76" t="s">
        <v>161</v>
      </c>
    </row>
    <row r="4" spans="1:14" x14ac:dyDescent="0.35">
      <c r="A4" t="s">
        <v>162</v>
      </c>
      <c r="B4" s="77" t="s">
        <v>111</v>
      </c>
      <c r="C4" s="78" t="s">
        <v>163</v>
      </c>
      <c r="D4" s="79"/>
      <c r="E4" s="80"/>
      <c r="F4" s="81" t="s">
        <v>163</v>
      </c>
      <c r="G4" s="82"/>
      <c r="H4" s="83"/>
      <c r="I4" s="84" t="s">
        <v>163</v>
      </c>
      <c r="J4" s="79"/>
      <c r="K4" s="85"/>
      <c r="L4" s="86" t="s">
        <v>163</v>
      </c>
      <c r="M4" s="87"/>
      <c r="N4" s="88"/>
    </row>
    <row r="5" spans="1:14" x14ac:dyDescent="0.35">
      <c r="A5" t="s">
        <v>164</v>
      </c>
      <c r="B5" s="89" t="s">
        <v>165</v>
      </c>
      <c r="C5" s="90" t="s">
        <v>163</v>
      </c>
      <c r="D5" s="91"/>
      <c r="E5" s="92"/>
      <c r="F5" s="93" t="s">
        <v>163</v>
      </c>
      <c r="G5" s="94"/>
      <c r="H5" s="95"/>
      <c r="I5" s="84" t="s">
        <v>163</v>
      </c>
      <c r="J5" s="96"/>
      <c r="K5" s="97"/>
      <c r="L5" s="98" t="s">
        <v>163</v>
      </c>
      <c r="M5" s="94"/>
      <c r="N5" s="99"/>
    </row>
    <row r="6" spans="1:14" ht="51.75" customHeight="1" x14ac:dyDescent="0.35">
      <c r="A6" t="s">
        <v>166</v>
      </c>
      <c r="B6" s="100" t="s">
        <v>113</v>
      </c>
      <c r="C6" s="101" t="s">
        <v>163</v>
      </c>
      <c r="D6" s="102" t="s">
        <v>167</v>
      </c>
      <c r="E6" s="103"/>
      <c r="F6" s="104" t="s">
        <v>163</v>
      </c>
      <c r="G6" s="94"/>
      <c r="H6" s="105"/>
      <c r="I6" s="84" t="s">
        <v>163</v>
      </c>
      <c r="J6" s="96"/>
      <c r="K6" s="97"/>
      <c r="L6" s="98" t="s">
        <v>163</v>
      </c>
      <c r="M6" s="94"/>
      <c r="N6" s="99"/>
    </row>
    <row r="7" spans="1:14" x14ac:dyDescent="0.35">
      <c r="A7" t="s">
        <v>168</v>
      </c>
      <c r="B7" s="100" t="s">
        <v>169</v>
      </c>
      <c r="C7" s="106" t="s">
        <v>163</v>
      </c>
      <c r="D7" s="96"/>
      <c r="E7" s="107"/>
      <c r="F7" s="104" t="s">
        <v>163</v>
      </c>
      <c r="G7" s="94"/>
      <c r="H7" s="105"/>
      <c r="I7" s="84" t="s">
        <v>163</v>
      </c>
      <c r="J7" s="96"/>
      <c r="K7" s="97"/>
      <c r="L7" s="98" t="s">
        <v>163</v>
      </c>
      <c r="M7" s="94"/>
      <c r="N7" s="99"/>
    </row>
    <row r="8" spans="1:14" x14ac:dyDescent="0.35">
      <c r="A8" t="s">
        <v>170</v>
      </c>
      <c r="B8" s="100" t="s">
        <v>116</v>
      </c>
      <c r="C8" s="106" t="s">
        <v>163</v>
      </c>
      <c r="D8" s="96"/>
      <c r="E8" s="107"/>
      <c r="F8" s="104" t="s">
        <v>163</v>
      </c>
      <c r="G8" s="94"/>
      <c r="H8" s="105"/>
      <c r="I8" s="84" t="s">
        <v>163</v>
      </c>
      <c r="J8" s="96"/>
      <c r="K8" s="97"/>
      <c r="L8" s="98" t="s">
        <v>163</v>
      </c>
      <c r="M8" s="94"/>
      <c r="N8" s="99"/>
    </row>
    <row r="9" spans="1:14" ht="50.25" customHeight="1" x14ac:dyDescent="0.35">
      <c r="A9" t="s">
        <v>171</v>
      </c>
      <c r="B9" s="100" t="s">
        <v>117</v>
      </c>
      <c r="C9" s="101" t="s">
        <v>163</v>
      </c>
      <c r="D9" s="108"/>
      <c r="E9" s="109" t="s">
        <v>172</v>
      </c>
      <c r="F9" s="110" t="s">
        <v>163</v>
      </c>
      <c r="G9" s="87"/>
      <c r="H9" s="111"/>
      <c r="I9" s="84" t="s">
        <v>163</v>
      </c>
      <c r="J9" s="96"/>
      <c r="K9" s="112"/>
      <c r="L9" s="98" t="s">
        <v>163</v>
      </c>
      <c r="M9" s="94"/>
      <c r="N9" s="99"/>
    </row>
    <row r="10" spans="1:14" x14ac:dyDescent="0.35">
      <c r="A10" t="s">
        <v>173</v>
      </c>
      <c r="B10" s="100" t="s">
        <v>119</v>
      </c>
      <c r="C10" s="106" t="s">
        <v>163</v>
      </c>
      <c r="D10" s="96"/>
      <c r="E10" s="107"/>
      <c r="F10" s="110" t="s">
        <v>163</v>
      </c>
      <c r="G10" s="94"/>
      <c r="H10" s="105"/>
      <c r="I10" s="84" t="s">
        <v>163</v>
      </c>
      <c r="J10" s="96"/>
      <c r="K10" s="97"/>
      <c r="L10" s="98" t="s">
        <v>163</v>
      </c>
      <c r="M10" s="94"/>
      <c r="N10" s="99"/>
    </row>
    <row r="11" spans="1:14" x14ac:dyDescent="0.35">
      <c r="A11" t="s">
        <v>174</v>
      </c>
      <c r="B11" s="100" t="s">
        <v>120</v>
      </c>
      <c r="C11" s="106" t="s">
        <v>163</v>
      </c>
      <c r="D11" s="96"/>
      <c r="E11" s="107"/>
      <c r="F11" s="110" t="s">
        <v>163</v>
      </c>
      <c r="G11" s="94"/>
      <c r="H11" s="105"/>
      <c r="I11" s="84" t="s">
        <v>163</v>
      </c>
      <c r="J11" s="96"/>
      <c r="K11" s="85"/>
      <c r="L11" s="98" t="s">
        <v>163</v>
      </c>
      <c r="M11" s="94"/>
      <c r="N11" s="99"/>
    </row>
    <row r="12" spans="1:14" ht="29.25" customHeight="1" x14ac:dyDescent="0.35">
      <c r="A12" t="s">
        <v>175</v>
      </c>
      <c r="B12" s="100" t="s">
        <v>121</v>
      </c>
      <c r="C12" s="106" t="s">
        <v>163</v>
      </c>
      <c r="D12" s="96"/>
      <c r="E12" s="107"/>
      <c r="F12" s="110" t="s">
        <v>163</v>
      </c>
      <c r="G12" s="94"/>
      <c r="H12" s="105"/>
      <c r="I12" s="113" t="s">
        <v>163</v>
      </c>
      <c r="J12" s="108"/>
      <c r="K12" s="114" t="s">
        <v>172</v>
      </c>
      <c r="L12" s="98" t="s">
        <v>163</v>
      </c>
      <c r="M12" s="94"/>
      <c r="N12" s="99"/>
    </row>
    <row r="13" spans="1:14" x14ac:dyDescent="0.35">
      <c r="A13" t="s">
        <v>176</v>
      </c>
      <c r="B13" s="100" t="s">
        <v>123</v>
      </c>
      <c r="C13" s="106" t="s">
        <v>163</v>
      </c>
      <c r="D13" s="96"/>
      <c r="E13" s="107"/>
      <c r="F13" s="110" t="s">
        <v>163</v>
      </c>
      <c r="G13" s="94"/>
      <c r="H13" s="105"/>
      <c r="I13" s="115" t="s">
        <v>163</v>
      </c>
      <c r="J13" s="79"/>
      <c r="K13" s="116"/>
      <c r="L13" s="98" t="s">
        <v>163</v>
      </c>
      <c r="M13" s="94"/>
      <c r="N13" s="99"/>
    </row>
    <row r="14" spans="1:14" x14ac:dyDescent="0.35">
      <c r="A14" t="s">
        <v>177</v>
      </c>
      <c r="B14" s="100" t="s">
        <v>124</v>
      </c>
      <c r="C14" s="106" t="s">
        <v>163</v>
      </c>
      <c r="D14" s="96"/>
      <c r="E14" s="107"/>
      <c r="F14" s="110" t="s">
        <v>163</v>
      </c>
      <c r="G14" s="94"/>
      <c r="H14" s="105"/>
      <c r="I14" s="84" t="s">
        <v>163</v>
      </c>
      <c r="J14" s="96"/>
      <c r="K14" s="116"/>
      <c r="L14" s="98" t="s">
        <v>163</v>
      </c>
      <c r="M14" s="94"/>
      <c r="N14" s="99"/>
    </row>
    <row r="15" spans="1:14" ht="59.25" customHeight="1" x14ac:dyDescent="0.35">
      <c r="A15" t="s">
        <v>178</v>
      </c>
      <c r="B15" s="100" t="s">
        <v>125</v>
      </c>
      <c r="C15" s="106" t="s">
        <v>163</v>
      </c>
      <c r="D15" s="96"/>
      <c r="E15" s="107"/>
      <c r="F15" s="113" t="s">
        <v>163</v>
      </c>
      <c r="G15" s="108"/>
      <c r="H15" s="109" t="s">
        <v>172</v>
      </c>
      <c r="I15" s="84" t="s">
        <v>163</v>
      </c>
      <c r="J15" s="117"/>
      <c r="K15" s="116"/>
      <c r="L15" s="101" t="s">
        <v>163</v>
      </c>
      <c r="M15" s="108"/>
      <c r="N15" s="118" t="s">
        <v>172</v>
      </c>
    </row>
    <row r="16" spans="1:14" x14ac:dyDescent="0.35">
      <c r="A16" t="s">
        <v>179</v>
      </c>
      <c r="B16" s="100" t="s">
        <v>128</v>
      </c>
      <c r="C16" s="106" t="s">
        <v>163</v>
      </c>
      <c r="D16" s="96"/>
      <c r="E16" s="107"/>
      <c r="F16" s="110" t="s">
        <v>163</v>
      </c>
      <c r="G16" s="94"/>
      <c r="H16" s="105"/>
      <c r="I16" s="119" t="s">
        <v>163</v>
      </c>
      <c r="J16" s="96"/>
      <c r="K16" s="97"/>
      <c r="L16" s="98" t="s">
        <v>163</v>
      </c>
      <c r="M16" s="94"/>
      <c r="N16" s="99"/>
    </row>
    <row r="17" spans="1:14" x14ac:dyDescent="0.35">
      <c r="A17" t="s">
        <v>180</v>
      </c>
      <c r="B17" s="100" t="s">
        <v>127</v>
      </c>
      <c r="C17" s="106" t="s">
        <v>163</v>
      </c>
      <c r="D17" s="96"/>
      <c r="E17" s="107"/>
      <c r="F17" s="110" t="s">
        <v>163</v>
      </c>
      <c r="G17" s="94"/>
      <c r="H17" s="105"/>
      <c r="I17" s="119" t="s">
        <v>163</v>
      </c>
      <c r="J17" s="96"/>
      <c r="K17" s="97"/>
      <c r="L17" s="98" t="s">
        <v>163</v>
      </c>
      <c r="M17" s="94"/>
      <c r="N17" s="99"/>
    </row>
    <row r="18" spans="1:14" x14ac:dyDescent="0.35">
      <c r="A18" t="s">
        <v>181</v>
      </c>
      <c r="B18" s="100" t="s">
        <v>129</v>
      </c>
      <c r="C18" s="106" t="s">
        <v>163</v>
      </c>
      <c r="D18" s="96"/>
      <c r="E18" s="107"/>
      <c r="F18" s="110" t="s">
        <v>163</v>
      </c>
      <c r="G18" s="94"/>
      <c r="H18" s="105"/>
      <c r="I18" s="119" t="s">
        <v>163</v>
      </c>
      <c r="J18" s="96"/>
      <c r="K18" s="97"/>
      <c r="L18" s="98" t="s">
        <v>163</v>
      </c>
      <c r="M18" s="94"/>
      <c r="N18" s="99"/>
    </row>
    <row r="19" spans="1:14" ht="36" customHeight="1" x14ac:dyDescent="0.35">
      <c r="A19" t="s">
        <v>182</v>
      </c>
      <c r="B19" s="100" t="s">
        <v>130</v>
      </c>
      <c r="C19" s="101" t="s">
        <v>163</v>
      </c>
      <c r="D19" s="102" t="s">
        <v>167</v>
      </c>
      <c r="E19" s="103"/>
      <c r="F19" s="113" t="s">
        <v>163</v>
      </c>
      <c r="G19" s="108"/>
      <c r="H19" s="109" t="s">
        <v>172</v>
      </c>
      <c r="I19" s="84" t="s">
        <v>163</v>
      </c>
      <c r="J19" s="79"/>
      <c r="K19" s="116"/>
      <c r="L19" s="98" t="s">
        <v>163</v>
      </c>
      <c r="M19" s="94"/>
      <c r="N19" s="99"/>
    </row>
    <row r="20" spans="1:14" x14ac:dyDescent="0.35">
      <c r="A20" t="s">
        <v>183</v>
      </c>
      <c r="B20" s="100" t="s">
        <v>132</v>
      </c>
      <c r="C20" s="106" t="s">
        <v>163</v>
      </c>
      <c r="D20" s="96"/>
      <c r="E20" s="107"/>
      <c r="F20" s="110" t="s">
        <v>163</v>
      </c>
      <c r="G20" s="94"/>
      <c r="H20" s="105"/>
      <c r="I20" s="120" t="s">
        <v>163</v>
      </c>
      <c r="J20" s="117"/>
      <c r="K20" s="121"/>
      <c r="L20" s="98" t="s">
        <v>163</v>
      </c>
      <c r="M20" s="94"/>
      <c r="N20" s="99"/>
    </row>
    <row r="21" spans="1:14" x14ac:dyDescent="0.35">
      <c r="A21" t="s">
        <v>184</v>
      </c>
      <c r="B21" s="100" t="s">
        <v>133</v>
      </c>
      <c r="C21" s="106" t="s">
        <v>163</v>
      </c>
      <c r="D21" s="96"/>
      <c r="E21" s="107"/>
      <c r="F21" s="110" t="s">
        <v>163</v>
      </c>
      <c r="G21" s="94"/>
      <c r="H21" s="105"/>
      <c r="I21" s="84" t="s">
        <v>163</v>
      </c>
      <c r="J21" s="122"/>
      <c r="K21" s="116"/>
      <c r="L21" s="98" t="s">
        <v>163</v>
      </c>
      <c r="M21" s="94"/>
      <c r="N21" s="99"/>
    </row>
    <row r="22" spans="1:14" x14ac:dyDescent="0.35">
      <c r="A22" t="s">
        <v>185</v>
      </c>
      <c r="B22" s="100" t="s">
        <v>134</v>
      </c>
      <c r="C22" s="106" t="s">
        <v>163</v>
      </c>
      <c r="D22" s="96"/>
      <c r="E22" s="107"/>
      <c r="F22" s="110" t="s">
        <v>163</v>
      </c>
      <c r="G22" s="94"/>
      <c r="H22" s="105"/>
      <c r="I22" s="123" t="s">
        <v>163</v>
      </c>
      <c r="J22" s="107"/>
      <c r="K22" s="116"/>
      <c r="L22" s="98" t="s">
        <v>163</v>
      </c>
      <c r="M22" s="94"/>
      <c r="N22" s="99"/>
    </row>
    <row r="23" spans="1:14" x14ac:dyDescent="0.35">
      <c r="A23" t="s">
        <v>186</v>
      </c>
      <c r="B23" s="100" t="s">
        <v>135</v>
      </c>
      <c r="C23" s="106" t="s">
        <v>163</v>
      </c>
      <c r="D23" s="96"/>
      <c r="E23" s="107"/>
      <c r="F23" s="110" t="s">
        <v>163</v>
      </c>
      <c r="G23" s="94"/>
      <c r="H23" s="105"/>
      <c r="I23" s="84" t="s">
        <v>163</v>
      </c>
      <c r="J23" s="79"/>
      <c r="K23" s="124"/>
      <c r="L23" s="98" t="s">
        <v>163</v>
      </c>
      <c r="M23" s="94"/>
      <c r="N23" s="99"/>
    </row>
    <row r="24" spans="1:14" x14ac:dyDescent="0.35">
      <c r="A24" t="s">
        <v>187</v>
      </c>
      <c r="B24" s="100" t="s">
        <v>136</v>
      </c>
      <c r="C24" s="106" t="s">
        <v>163</v>
      </c>
      <c r="D24" s="96"/>
      <c r="E24" s="107"/>
      <c r="F24" s="110" t="s">
        <v>163</v>
      </c>
      <c r="G24" s="94"/>
      <c r="H24" s="105"/>
      <c r="I24" s="84" t="s">
        <v>163</v>
      </c>
      <c r="J24" s="96"/>
      <c r="K24" s="116"/>
      <c r="L24" s="98" t="s">
        <v>163</v>
      </c>
      <c r="M24" s="125"/>
      <c r="N24" s="99"/>
    </row>
    <row r="25" spans="1:14" x14ac:dyDescent="0.35">
      <c r="A25" t="s">
        <v>188</v>
      </c>
      <c r="B25" s="100" t="s">
        <v>137</v>
      </c>
      <c r="C25" s="106" t="s">
        <v>163</v>
      </c>
      <c r="D25" s="96"/>
      <c r="E25" s="107"/>
      <c r="F25" s="110" t="s">
        <v>163</v>
      </c>
      <c r="G25" s="94"/>
      <c r="H25" s="105"/>
      <c r="I25" s="84" t="s">
        <v>163</v>
      </c>
      <c r="J25" s="96"/>
      <c r="K25" s="116"/>
      <c r="L25" s="126" t="s">
        <v>163</v>
      </c>
      <c r="M25" s="94"/>
      <c r="N25" s="127"/>
    </row>
    <row r="26" spans="1:14" x14ac:dyDescent="0.35">
      <c r="A26" t="s">
        <v>189</v>
      </c>
      <c r="B26" s="100" t="s">
        <v>138</v>
      </c>
      <c r="C26" s="106" t="s">
        <v>163</v>
      </c>
      <c r="D26" s="96"/>
      <c r="E26" s="107"/>
      <c r="F26" s="110" t="s">
        <v>163</v>
      </c>
      <c r="G26" s="94"/>
      <c r="H26" s="105"/>
      <c r="I26" s="84" t="s">
        <v>163</v>
      </c>
      <c r="J26" s="96"/>
      <c r="K26" s="116"/>
      <c r="L26" s="126" t="s">
        <v>163</v>
      </c>
      <c r="M26" s="94"/>
      <c r="N26" s="127"/>
    </row>
    <row r="27" spans="1:14" x14ac:dyDescent="0.35">
      <c r="A27" t="s">
        <v>190</v>
      </c>
      <c r="B27" s="100" t="s">
        <v>139</v>
      </c>
      <c r="C27" s="106" t="s">
        <v>163</v>
      </c>
      <c r="D27" s="96"/>
      <c r="E27" s="107"/>
      <c r="F27" s="110" t="s">
        <v>163</v>
      </c>
      <c r="G27" s="94"/>
      <c r="H27" s="105"/>
      <c r="I27" s="84" t="s">
        <v>163</v>
      </c>
      <c r="J27" s="96"/>
      <c r="K27" s="116"/>
      <c r="L27" s="126" t="s">
        <v>163</v>
      </c>
      <c r="M27" s="94"/>
      <c r="N27" s="127"/>
    </row>
    <row r="28" spans="1:14" x14ac:dyDescent="0.35">
      <c r="A28" t="s">
        <v>191</v>
      </c>
      <c r="B28" s="100" t="s">
        <v>140</v>
      </c>
      <c r="C28" s="106" t="s">
        <v>163</v>
      </c>
      <c r="D28" s="96"/>
      <c r="E28" s="107"/>
      <c r="F28" s="110" t="s">
        <v>163</v>
      </c>
      <c r="G28" s="94"/>
      <c r="H28" s="105"/>
      <c r="I28" s="120" t="s">
        <v>163</v>
      </c>
      <c r="J28" s="117"/>
      <c r="K28" s="121"/>
      <c r="L28" s="98" t="s">
        <v>163</v>
      </c>
      <c r="M28" s="87"/>
      <c r="N28" s="99"/>
    </row>
    <row r="29" spans="1:14" x14ac:dyDescent="0.35">
      <c r="A29" t="s">
        <v>192</v>
      </c>
      <c r="B29" s="89" t="s">
        <v>141</v>
      </c>
      <c r="C29" s="106" t="s">
        <v>163</v>
      </c>
      <c r="D29" s="96"/>
      <c r="E29" s="107"/>
      <c r="F29" s="110" t="s">
        <v>163</v>
      </c>
      <c r="G29" s="94"/>
      <c r="H29" s="105"/>
      <c r="I29" s="84" t="s">
        <v>163</v>
      </c>
      <c r="J29" s="96"/>
      <c r="K29" s="116"/>
      <c r="L29" s="98" t="s">
        <v>163</v>
      </c>
      <c r="M29" s="94"/>
      <c r="N29" s="99"/>
    </row>
    <row r="30" spans="1:14" x14ac:dyDescent="0.35">
      <c r="A30" t="s">
        <v>193</v>
      </c>
      <c r="B30" s="100" t="s">
        <v>142</v>
      </c>
      <c r="C30" s="106" t="s">
        <v>163</v>
      </c>
      <c r="D30" s="96"/>
      <c r="E30" s="107"/>
      <c r="F30" s="110" t="s">
        <v>163</v>
      </c>
      <c r="G30" s="94"/>
      <c r="H30" s="105"/>
      <c r="I30" s="84" t="s">
        <v>163</v>
      </c>
      <c r="J30" s="96"/>
      <c r="K30" s="116"/>
      <c r="L30" s="98" t="s">
        <v>163</v>
      </c>
      <c r="M30" s="94"/>
      <c r="N30" s="99"/>
    </row>
    <row r="31" spans="1:14" x14ac:dyDescent="0.35">
      <c r="A31" t="s">
        <v>194</v>
      </c>
      <c r="B31" s="100" t="s">
        <v>143</v>
      </c>
      <c r="C31" s="106" t="s">
        <v>163</v>
      </c>
      <c r="D31" s="96"/>
      <c r="E31" s="107"/>
      <c r="F31" s="110" t="s">
        <v>163</v>
      </c>
      <c r="G31" s="94"/>
      <c r="H31" s="105"/>
      <c r="I31" s="84" t="s">
        <v>163</v>
      </c>
      <c r="J31" s="96"/>
      <c r="K31" s="116"/>
      <c r="L31" s="98" t="s">
        <v>163</v>
      </c>
      <c r="M31" s="94"/>
      <c r="N31" s="99"/>
    </row>
    <row r="32" spans="1:14" x14ac:dyDescent="0.35">
      <c r="A32" t="s">
        <v>195</v>
      </c>
      <c r="B32" s="100" t="s">
        <v>144</v>
      </c>
      <c r="C32" s="106" t="s">
        <v>163</v>
      </c>
      <c r="D32" s="96"/>
      <c r="E32" s="107"/>
      <c r="F32" s="110" t="s">
        <v>163</v>
      </c>
      <c r="G32" s="94"/>
      <c r="H32" s="105"/>
      <c r="I32" s="84" t="s">
        <v>163</v>
      </c>
      <c r="J32" s="96"/>
      <c r="K32" s="116"/>
      <c r="L32" s="98" t="s">
        <v>163</v>
      </c>
      <c r="M32" s="94"/>
      <c r="N32" s="99"/>
    </row>
    <row r="33" spans="1:14" ht="52.5" customHeight="1" x14ac:dyDescent="0.35">
      <c r="A33" t="s">
        <v>196</v>
      </c>
      <c r="B33" s="100" t="s">
        <v>145</v>
      </c>
      <c r="C33" s="101" t="s">
        <v>163</v>
      </c>
      <c r="D33" s="102" t="s">
        <v>167</v>
      </c>
      <c r="E33" s="103"/>
      <c r="F33" s="110" t="s">
        <v>163</v>
      </c>
      <c r="G33" s="94"/>
      <c r="H33" s="105"/>
      <c r="I33" s="84" t="s">
        <v>163</v>
      </c>
      <c r="J33" s="96"/>
      <c r="K33" s="116"/>
      <c r="L33" s="98" t="s">
        <v>163</v>
      </c>
      <c r="M33" s="94"/>
      <c r="N33" s="99"/>
    </row>
    <row r="34" spans="1:14" x14ac:dyDescent="0.35">
      <c r="A34" t="s">
        <v>197</v>
      </c>
      <c r="B34" s="100" t="s">
        <v>146</v>
      </c>
      <c r="C34" s="106" t="s">
        <v>163</v>
      </c>
      <c r="D34" s="96"/>
      <c r="E34" s="107"/>
      <c r="F34" s="110" t="s">
        <v>163</v>
      </c>
      <c r="G34" s="94"/>
      <c r="H34" s="105"/>
      <c r="I34" s="84" t="s">
        <v>163</v>
      </c>
      <c r="J34" s="96"/>
      <c r="K34" s="116"/>
      <c r="L34" s="98" t="s">
        <v>163</v>
      </c>
      <c r="M34" s="94"/>
      <c r="N34" s="99"/>
    </row>
    <row r="35" spans="1:14" ht="15" thickBot="1" x14ac:dyDescent="0.4">
      <c r="A35" t="s">
        <v>198</v>
      </c>
      <c r="B35" s="128" t="s">
        <v>147</v>
      </c>
      <c r="C35" s="129" t="s">
        <v>163</v>
      </c>
      <c r="D35" s="130"/>
      <c r="E35" s="131"/>
      <c r="F35" s="132" t="s">
        <v>163</v>
      </c>
      <c r="G35" s="133"/>
      <c r="H35" s="134"/>
      <c r="I35" s="135" t="s">
        <v>163</v>
      </c>
      <c r="J35" s="130"/>
      <c r="K35" s="136"/>
      <c r="L35" s="137" t="s">
        <v>163</v>
      </c>
      <c r="M35" s="138"/>
      <c r="N35" s="139"/>
    </row>
    <row r="36" spans="1:14" ht="15" thickTop="1" x14ac:dyDescent="0.35">
      <c r="C36" s="64"/>
      <c r="D36" s="65"/>
      <c r="E36" s="65"/>
      <c r="F36" s="64"/>
      <c r="G36" s="65"/>
      <c r="H36" s="65"/>
      <c r="I36" s="64"/>
      <c r="J36" s="65"/>
      <c r="K36" s="65"/>
      <c r="L36" s="64"/>
      <c r="M36" s="65"/>
      <c r="N36" s="65"/>
    </row>
    <row r="37" spans="1:14" x14ac:dyDescent="0.35">
      <c r="C37" s="64"/>
      <c r="D37" s="65"/>
      <c r="E37" s="65"/>
      <c r="F37" s="64"/>
      <c r="G37" s="65"/>
      <c r="H37" s="65"/>
    </row>
  </sheetData>
  <autoFilter ref="A3:N35" xr:uid="{5A694751-4EB9-4AC5-82AA-9E0879E0227B}"/>
  <mergeCells count="1">
    <mergeCell ref="B2:N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II Ev.Consolidada 2026</vt:lpstr>
      <vt:lpstr>II EvCuatrimestral_PAccion2026</vt:lpstr>
      <vt:lpstr>II EvCuatrimestral_PGestion26</vt:lpstr>
      <vt:lpstr>Anexo PlanGestion Penalidades</vt:lpstr>
      <vt:lpstr>'II Ev.Consolidada 2026'!Área_de_impresión</vt:lpstr>
      <vt:lpstr>'II EvCuatrimestral_PAccion2026'!Área_de_impresión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Pablo Bolivar Toro</cp:lastModifiedBy>
  <cp:revision/>
  <dcterms:created xsi:type="dcterms:W3CDTF">2022-07-19T15:53:05Z</dcterms:created>
  <dcterms:modified xsi:type="dcterms:W3CDTF">2026-10-15T21:07:50Z</dcterms:modified>
  <cp:category/>
  <cp:contentStatus/>
</cp:coreProperties>
</file>