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Segunda Evaluacion Cuatrimestral\"/>
    </mc:Choice>
  </mc:AlternateContent>
  <xr:revisionPtr revIDLastSave="0" documentId="13_ncr:1_{3CD938AB-BA62-4837-B83C-8539CD1D8D3B}" xr6:coauthVersionLast="47" xr6:coauthVersionMax="47" xr10:uidLastSave="{00000000-0000-0000-0000-000000000000}"/>
  <bookViews>
    <workbookView xWindow="-110" yWindow="-110" windowWidth="19420" windowHeight="10300" tabRatio="562" xr2:uid="{00000000-000D-0000-FFFF-FFFF00000000}"/>
  </bookViews>
  <sheets>
    <sheet name="Ev.Consolidada 2025" sheetId="1" r:id="rId1"/>
    <sheet name="I EvCuatrimestral_PAccion2025" sheetId="3" r:id="rId2"/>
    <sheet name="II EvCuatrimestral_PAccion2025" sheetId="2" r:id="rId3"/>
  </sheets>
  <definedNames>
    <definedName name="_xlnm._FilterDatabase" localSheetId="1" hidden="1">'I EvCuatrimestral_PAccion2025'!$A$8:$R$8</definedName>
    <definedName name="_xlnm._FilterDatabase" localSheetId="2" hidden="1">'II EvCuatrimestral_PAccion2025'!$A$8:$R$8</definedName>
    <definedName name="_xlnm.Print_Area" localSheetId="0">'Ev.Consolidada 2025'!$A$1:$I$55</definedName>
    <definedName name="_xlnm.Print_Area" localSheetId="1">'I EvCuatrimestral_PAccion2025'!$A$1:$R$42</definedName>
    <definedName name="_xlnm.Print_Area" localSheetId="2">'II EvCuatrimestral_PAccion2025'!$A$1:$R$42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45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11" i="1"/>
  <c r="H11" i="1" l="1"/>
  <c r="E36" i="1"/>
  <c r="E37" i="1"/>
  <c r="E38" i="1"/>
  <c r="E40" i="1"/>
  <c r="E41" i="1"/>
  <c r="D41" i="1"/>
  <c r="D40" i="1"/>
  <c r="D38" i="1"/>
  <c r="D37" i="1"/>
  <c r="D3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9" i="1"/>
  <c r="D42" i="1"/>
  <c r="D11" i="1"/>
  <c r="E42" i="1"/>
  <c r="E39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O40" i="3"/>
  <c r="L40" i="3"/>
  <c r="I40" i="3"/>
  <c r="F40" i="3"/>
  <c r="P40" i="3" s="1"/>
  <c r="O39" i="3"/>
  <c r="L39" i="3"/>
  <c r="I39" i="3"/>
  <c r="F39" i="3"/>
  <c r="P39" i="3" s="1"/>
  <c r="O38" i="3"/>
  <c r="L38" i="3"/>
  <c r="P38" i="3" s="1"/>
  <c r="I38" i="3"/>
  <c r="F38" i="3"/>
  <c r="O37" i="3"/>
  <c r="L37" i="3"/>
  <c r="I37" i="3"/>
  <c r="P37" i="3" s="1"/>
  <c r="F37" i="3"/>
  <c r="O36" i="3"/>
  <c r="L36" i="3"/>
  <c r="I36" i="3"/>
  <c r="F36" i="3"/>
  <c r="P36" i="3" s="1"/>
  <c r="O35" i="3"/>
  <c r="L35" i="3"/>
  <c r="I35" i="3"/>
  <c r="P35" i="3" s="1"/>
  <c r="F35" i="3"/>
  <c r="O34" i="3"/>
  <c r="L34" i="3"/>
  <c r="I34" i="3"/>
  <c r="F34" i="3"/>
  <c r="P34" i="3" s="1"/>
  <c r="O33" i="3"/>
  <c r="L33" i="3"/>
  <c r="I33" i="3"/>
  <c r="F33" i="3"/>
  <c r="P33" i="3" s="1"/>
  <c r="O32" i="3"/>
  <c r="L32" i="3"/>
  <c r="I32" i="3"/>
  <c r="F32" i="3"/>
  <c r="P32" i="3" s="1"/>
  <c r="O31" i="3"/>
  <c r="L31" i="3"/>
  <c r="I31" i="3"/>
  <c r="F31" i="3"/>
  <c r="P31" i="3" s="1"/>
  <c r="O30" i="3"/>
  <c r="L30" i="3"/>
  <c r="P30" i="3" s="1"/>
  <c r="I30" i="3"/>
  <c r="F30" i="3"/>
  <c r="O29" i="3"/>
  <c r="L29" i="3"/>
  <c r="I29" i="3"/>
  <c r="F29" i="3"/>
  <c r="P29" i="3" s="1"/>
  <c r="P28" i="3"/>
  <c r="O28" i="3"/>
  <c r="L28" i="3"/>
  <c r="I28" i="3"/>
  <c r="F28" i="3"/>
  <c r="O27" i="3"/>
  <c r="L27" i="3"/>
  <c r="I27" i="3"/>
  <c r="P27" i="3" s="1"/>
  <c r="F27" i="3"/>
  <c r="O26" i="3"/>
  <c r="L26" i="3"/>
  <c r="I26" i="3"/>
  <c r="F26" i="3"/>
  <c r="P26" i="3" s="1"/>
  <c r="O25" i="3"/>
  <c r="P25" i="3" s="1"/>
  <c r="L25" i="3"/>
  <c r="I25" i="3"/>
  <c r="F25" i="3"/>
  <c r="O24" i="3"/>
  <c r="L24" i="3"/>
  <c r="I24" i="3"/>
  <c r="F24" i="3"/>
  <c r="P24" i="3" s="1"/>
  <c r="O23" i="3"/>
  <c r="L23" i="3"/>
  <c r="I23" i="3"/>
  <c r="F23" i="3"/>
  <c r="P23" i="3" s="1"/>
  <c r="O22" i="3"/>
  <c r="L22" i="3"/>
  <c r="P22" i="3" s="1"/>
  <c r="I22" i="3"/>
  <c r="F22" i="3"/>
  <c r="O21" i="3"/>
  <c r="L21" i="3"/>
  <c r="I21" i="3"/>
  <c r="F21" i="3"/>
  <c r="P21" i="3" s="1"/>
  <c r="P20" i="3"/>
  <c r="O20" i="3"/>
  <c r="L20" i="3"/>
  <c r="I20" i="3"/>
  <c r="F20" i="3"/>
  <c r="O19" i="3"/>
  <c r="L19" i="3"/>
  <c r="I19" i="3"/>
  <c r="P19" i="3" s="1"/>
  <c r="F19" i="3"/>
  <c r="O18" i="3"/>
  <c r="L18" i="3"/>
  <c r="I18" i="3"/>
  <c r="F18" i="3"/>
  <c r="P18" i="3" s="1"/>
  <c r="O17" i="3"/>
  <c r="P17" i="3" s="1"/>
  <c r="L17" i="3"/>
  <c r="I17" i="3"/>
  <c r="F17" i="3"/>
  <c r="O16" i="3"/>
  <c r="L16" i="3"/>
  <c r="I16" i="3"/>
  <c r="F16" i="3"/>
  <c r="P16" i="3" s="1"/>
  <c r="O15" i="3"/>
  <c r="L15" i="3"/>
  <c r="I15" i="3"/>
  <c r="F15" i="3"/>
  <c r="P15" i="3" s="1"/>
  <c r="O14" i="3"/>
  <c r="L14" i="3"/>
  <c r="P14" i="3" s="1"/>
  <c r="I14" i="3"/>
  <c r="F14" i="3"/>
  <c r="O13" i="3"/>
  <c r="L13" i="3"/>
  <c r="I13" i="3"/>
  <c r="F13" i="3"/>
  <c r="P13" i="3" s="1"/>
  <c r="P12" i="3"/>
  <c r="O12" i="3"/>
  <c r="L12" i="3"/>
  <c r="I12" i="3"/>
  <c r="F12" i="3"/>
  <c r="O11" i="3"/>
  <c r="L11" i="3"/>
  <c r="I11" i="3"/>
  <c r="P11" i="3" s="1"/>
  <c r="F11" i="3"/>
  <c r="O10" i="3"/>
  <c r="L10" i="3"/>
  <c r="I10" i="3"/>
  <c r="F10" i="3"/>
  <c r="P10" i="3" s="1"/>
  <c r="O9" i="3"/>
  <c r="P9" i="3" s="1"/>
  <c r="L9" i="3"/>
  <c r="I9" i="3"/>
  <c r="F9" i="3"/>
  <c r="P20" i="2" l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9" i="2"/>
  <c r="L9" i="2"/>
  <c r="L11" i="2"/>
  <c r="F11" i="2"/>
  <c r="H48" i="1" l="1"/>
  <c r="H51" i="1"/>
  <c r="H49" i="1"/>
  <c r="H50" i="1"/>
  <c r="H53" i="1"/>
  <c r="H47" i="1"/>
  <c r="H52" i="1"/>
  <c r="H46" i="1"/>
  <c r="H45" i="1"/>
  <c r="L10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F15" i="2" l="1"/>
  <c r="F16" i="2"/>
  <c r="F12" i="2" l="1"/>
  <c r="F13" i="2"/>
  <c r="F14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0" i="2"/>
  <c r="F9" i="2"/>
  <c r="I13" i="2" l="1"/>
  <c r="P13" i="2" s="1"/>
  <c r="H15" i="1" s="1"/>
  <c r="I17" i="2"/>
  <c r="P17" i="2" s="1"/>
  <c r="H19" i="1" s="1"/>
  <c r="I27" i="2"/>
  <c r="P27" i="2" s="1"/>
  <c r="H29" i="1" s="1"/>
  <c r="I35" i="2"/>
  <c r="P35" i="2" s="1"/>
  <c r="I20" i="2"/>
  <c r="H22" i="1" s="1"/>
  <c r="I21" i="2"/>
  <c r="P21" i="2" s="1"/>
  <c r="H23" i="1" s="1"/>
  <c r="I15" i="2"/>
  <c r="P15" i="2" s="1"/>
  <c r="H17" i="1" s="1"/>
  <c r="I29" i="2"/>
  <c r="P29" i="2" s="1"/>
  <c r="H31" i="1" s="1"/>
  <c r="I14" i="2"/>
  <c r="P14" i="2" s="1"/>
  <c r="H16" i="1" s="1"/>
  <c r="I30" i="2"/>
  <c r="P30" i="2" s="1"/>
  <c r="H32" i="1" s="1"/>
  <c r="I18" i="2"/>
  <c r="P18" i="2" s="1"/>
  <c r="H20" i="1" s="1"/>
  <c r="I36" i="2"/>
  <c r="P36" i="2" s="1"/>
  <c r="I37" i="2"/>
  <c r="I26" i="2"/>
  <c r="P26" i="2" s="1"/>
  <c r="H28" i="1" s="1"/>
  <c r="I28" i="2"/>
  <c r="P28" i="2" s="1"/>
  <c r="H30" i="1" s="1"/>
  <c r="I38" i="2"/>
  <c r="P38" i="2" s="1"/>
  <c r="H40" i="1" s="1"/>
  <c r="I11" i="2"/>
  <c r="P11" i="2" s="1"/>
  <c r="H13" i="1" s="1"/>
  <c r="I33" i="2"/>
  <c r="P33" i="2" s="1"/>
  <c r="H35" i="1" s="1"/>
  <c r="I19" i="2"/>
  <c r="P19" i="2" s="1"/>
  <c r="H21" i="1" s="1"/>
  <c r="I24" i="2"/>
  <c r="P24" i="2" s="1"/>
  <c r="H26" i="1" s="1"/>
  <c r="I32" i="2"/>
  <c r="P32" i="2" s="1"/>
  <c r="H34" i="1" s="1"/>
  <c r="I22" i="2"/>
  <c r="P22" i="2" s="1"/>
  <c r="H24" i="1" s="1"/>
  <c r="I25" i="2"/>
  <c r="P25" i="2" s="1"/>
  <c r="H27" i="1" s="1"/>
  <c r="I12" i="2"/>
  <c r="P12" i="2" s="1"/>
  <c r="H14" i="1" s="1"/>
  <c r="I31" i="2"/>
  <c r="P31" i="2" s="1"/>
  <c r="H33" i="1" s="1"/>
  <c r="I34" i="2"/>
  <c r="P34" i="2" s="1"/>
  <c r="I40" i="2"/>
  <c r="P40" i="2" s="1"/>
  <c r="H42" i="1" s="1"/>
  <c r="I23" i="2"/>
  <c r="P23" i="2" s="1"/>
  <c r="H25" i="1" s="1"/>
  <c r="I10" i="2"/>
  <c r="P10" i="2" s="1"/>
  <c r="H12" i="1" s="1"/>
  <c r="I9" i="2"/>
  <c r="P9" i="2" s="1"/>
  <c r="I16" i="2"/>
  <c r="P16" i="2" s="1"/>
  <c r="H18" i="1" s="1"/>
  <c r="I39" i="2"/>
  <c r="P39" i="2" s="1"/>
  <c r="H41" i="1" s="1"/>
  <c r="P37" i="2" l="1"/>
  <c r="H39" i="1" s="1"/>
  <c r="H36" i="1"/>
  <c r="H38" i="1"/>
  <c r="H37" i="1"/>
</calcChain>
</file>

<file path=xl/sharedStrings.xml><?xml version="1.0" encoding="utf-8"?>
<sst xmlns="http://schemas.openxmlformats.org/spreadsheetml/2006/main" count="149" uniqueCount="97">
  <si>
    <t>Plan por seccionales y dependencias del ICA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</si>
  <si>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</si>
  <si>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</si>
  <si>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</si>
  <si>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</si>
  <si>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</si>
  <si>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</si>
  <si>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</si>
  <si>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</si>
  <si>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</si>
  <si>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</si>
  <si>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</si>
  <si>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</si>
  <si>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</si>
  <si>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</si>
  <si>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</si>
  <si>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</si>
  <si>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</si>
  <si>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</si>
  <si>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</si>
  <si>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</si>
  <si>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</si>
  <si>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</si>
  <si>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</si>
  <si>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</si>
  <si>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</si>
  <si>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</si>
  <si>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</si>
  <si>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</si>
  <si>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</si>
  <si>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</si>
  <si>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</si>
  <si>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</si>
  <si>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</si>
  <si>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</si>
  <si>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</si>
  <si>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</si>
  <si>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</si>
  <si>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</si>
  <si>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</si>
  <si>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</si>
  <si>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</si>
  <si>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>Datos sin consignar en el plan de acción en el cuatrimestre</t>
  </si>
  <si>
    <t>Datos mal reportados durante el cuatrimestre</t>
  </si>
  <si>
    <t>EVALUACIÓN PLAN DE ACCIÓN POR SECCIONALES PRIMER CUATRIMESTRE 2025</t>
  </si>
  <si>
    <t>Avance metas área Pecuaria primer cuatrimestre</t>
  </si>
  <si>
    <t>Avance metas área Vegetal primer cuatrimestre</t>
  </si>
  <si>
    <t>Promedio Plan de acción primer Cuatrimestre con penalidad</t>
  </si>
  <si>
    <t xml:space="preserve">PLANES AMA 2025 </t>
  </si>
  <si>
    <t xml:space="preserve">PLANES ANT 2025 </t>
  </si>
  <si>
    <t xml:space="preserve">PLANES ARA 2025 </t>
  </si>
  <si>
    <t xml:space="preserve">PLANES ATL 2025 </t>
  </si>
  <si>
    <t xml:space="preserve">PLANES BOL 2025 </t>
  </si>
  <si>
    <t xml:space="preserve">PLANES BOY 2025 </t>
  </si>
  <si>
    <t xml:space="preserve">PLANES CAL 2025 </t>
  </si>
  <si>
    <t xml:space="preserve">PLANES CAQ 2025 </t>
  </si>
  <si>
    <t xml:space="preserve">PLANES CAS 2025 </t>
  </si>
  <si>
    <t xml:space="preserve">PLANES CAU 2025 </t>
  </si>
  <si>
    <t xml:space="preserve">PLANES CES 2025 </t>
  </si>
  <si>
    <t xml:space="preserve">PLANES CHO 2025 </t>
  </si>
  <si>
    <t xml:space="preserve">PLANES COR 2025 </t>
  </si>
  <si>
    <t xml:space="preserve">PLANES CUN 2025 </t>
  </si>
  <si>
    <t xml:space="preserve">PLANES GUA 2025 </t>
  </si>
  <si>
    <t xml:space="preserve">PLANES GUV 2025 </t>
  </si>
  <si>
    <t xml:space="preserve">PLANES HUI 2025 </t>
  </si>
  <si>
    <t xml:space="preserve">PLANES LGU 2025 </t>
  </si>
  <si>
    <t xml:space="preserve">PLANES MAG 2025 </t>
  </si>
  <si>
    <t xml:space="preserve">PLANES MET 2025 </t>
  </si>
  <si>
    <t xml:space="preserve">PLANES NAR 2025 </t>
  </si>
  <si>
    <t xml:space="preserve">PLANES NSA 2025 </t>
  </si>
  <si>
    <t xml:space="preserve">PLANES PUT 2025 </t>
  </si>
  <si>
    <t xml:space="preserve">PLANES QUI 2025 </t>
  </si>
  <si>
    <t xml:space="preserve">PLANES RIS 2025 </t>
  </si>
  <si>
    <t xml:space="preserve">PLANES SAN 2025 </t>
  </si>
  <si>
    <t xml:space="preserve">PLANES SUC 2025 </t>
  </si>
  <si>
    <t xml:space="preserve">PLANES SYP 2025 </t>
  </si>
  <si>
    <t xml:space="preserve">PLANES TOL 2025 </t>
  </si>
  <si>
    <t xml:space="preserve">PLANES VAU 2025 </t>
  </si>
  <si>
    <t xml:space="preserve">PLANES VDC 2025 </t>
  </si>
  <si>
    <t xml:space="preserve">PLANES VIC 2025 </t>
  </si>
  <si>
    <t>Gestión seccionales año 2025</t>
  </si>
  <si>
    <t xml:space="preserve">PLANES OAC 2025 </t>
  </si>
  <si>
    <t xml:space="preserve">PLANES OAP 2025 </t>
  </si>
  <si>
    <t xml:space="preserve">PLANES SAD 2025 </t>
  </si>
  <si>
    <t xml:space="preserve">PLANES SRS 2025 </t>
  </si>
  <si>
    <t xml:space="preserve">PLANES SPF 2025 </t>
  </si>
  <si>
    <t xml:space="preserve">PLANES SPA 2025 </t>
  </si>
  <si>
    <t xml:space="preserve">PLANES SPV 2025 </t>
  </si>
  <si>
    <t xml:space="preserve">PLANES OTI 2025 </t>
  </si>
  <si>
    <t xml:space="preserve">PLANES SAF 2025 </t>
  </si>
  <si>
    <t>Gestión dependencias año 2025</t>
  </si>
  <si>
    <t xml:space="preserve">Datos sin evidencia y calidad soportes </t>
  </si>
  <si>
    <t>Evaluación por dependencias 2025</t>
  </si>
  <si>
    <t>Avance Plan de Acción año 2025*
*(El avance del plan de acción corresponde al acumulado al segundo cuatrimestre ya que la evaluación de este es acumulativa)</t>
  </si>
  <si>
    <t>Avance metas área Pecuaria segundo cuatrimestre</t>
  </si>
  <si>
    <t>Avance metas área Vegetal segundo cuatrimestre</t>
  </si>
  <si>
    <t>Promedio Plan de acción segundo Cuatrimestre con penalidad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</si>
</sst>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59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49</xdr:row>
      <xdr:rowOff>0</xdr:rowOff>
    </xdr:from>
    <xdr:to>
      <xdr:col>2</xdr:col>
      <xdr:colOff>190500</xdr:colOff>
      <xdr:row>49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3BDA76-0263-43AB-9FFF-01C4A8CBA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914401" y="520410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23E192E-6B26-431A-A3E6-E5928BE3FF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5826" y="529935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4"/>
  <sheetViews>
    <sheetView showGridLines="0" tabSelected="1" topLeftCell="A9" zoomScale="110" zoomScaleNormal="110" zoomScaleSheetLayoutView="80" workbookViewId="0">
      <selection activeCell="H25" sqref="H25"/>
    </sheetView>
  </sheetViews>
  <sheetFormatPr baseColWidth="10" defaultColWidth="0" defaultRowHeight="14.5" zeroHeight="1" x14ac:dyDescent="0.35"/>
  <cols>
    <col min="1" max="1" width="4.1796875" customWidth="1"/>
    <col min="2" max="2" width="4.453125" customWidth="1"/>
    <col min="3" max="3" width="25.54296875" customWidth="1"/>
    <col min="4" max="4" width="16.453125" bestFit="1" customWidth="1"/>
    <col min="5" max="5" width="17.1796875" bestFit="1" customWidth="1"/>
    <col min="6" max="6" width="17.7265625" bestFit="1" customWidth="1"/>
    <col min="7" max="7" width="35.453125" customWidth="1"/>
    <col min="8" max="8" width="20.54296875" customWidth="1"/>
    <col min="9" max="9" width="5" customWidth="1"/>
    <col min="10" max="11" width="0" hidden="1" customWidth="1"/>
    <col min="12" max="12" width="12.453125" hidden="1" customWidth="1"/>
    <col min="13" max="16" width="0" hidden="1" customWidth="1"/>
    <col min="17" max="16384" width="11.453125" hidden="1"/>
  </cols>
  <sheetData>
    <row r="2" spans="2:8" hidden="1" x14ac:dyDescent="0.35">
      <c r="B2" s="18"/>
      <c r="C2" s="19"/>
      <c r="D2" s="19"/>
      <c r="E2" s="19"/>
      <c r="F2" s="19"/>
      <c r="G2" s="19"/>
      <c r="H2" s="19"/>
    </row>
    <row r="4" spans="2:8" ht="15" customHeight="1" x14ac:dyDescent="0.35">
      <c r="D4" s="58" t="s">
        <v>92</v>
      </c>
      <c r="E4" s="58"/>
      <c r="F4" s="58"/>
      <c r="G4" s="58"/>
      <c r="H4" s="58"/>
    </row>
    <row r="5" spans="2:8" ht="15" customHeight="1" x14ac:dyDescent="0.35">
      <c r="D5" s="58"/>
      <c r="E5" s="58"/>
      <c r="F5" s="58"/>
      <c r="G5" s="58"/>
      <c r="H5" s="58"/>
    </row>
    <row r="6" spans="2:8" ht="15" customHeight="1" x14ac:dyDescent="0.35">
      <c r="D6" s="58"/>
      <c r="E6" s="58"/>
      <c r="F6" s="58"/>
      <c r="G6" s="58"/>
      <c r="H6" s="58"/>
    </row>
    <row r="7" spans="2:8" ht="39.75" customHeight="1" thickBot="1" x14ac:dyDescent="0.4">
      <c r="D7" s="58"/>
      <c r="E7" s="58"/>
      <c r="F7" s="58"/>
      <c r="G7" s="58"/>
      <c r="H7" s="58"/>
    </row>
    <row r="9" spans="2:8" ht="29.25" customHeight="1" x14ac:dyDescent="0.35">
      <c r="C9" s="54" t="s">
        <v>0</v>
      </c>
      <c r="D9" s="56" t="s">
        <v>1</v>
      </c>
      <c r="E9" s="56"/>
      <c r="F9" s="56"/>
      <c r="G9" s="56"/>
      <c r="H9" s="57"/>
    </row>
    <row r="10" spans="2:8" ht="88.5" customHeight="1" x14ac:dyDescent="0.35">
      <c r="C10" s="55"/>
      <c r="D10" s="46" t="s">
        <v>2</v>
      </c>
      <c r="E10" s="46" t="s">
        <v>3</v>
      </c>
      <c r="F10" s="46" t="s">
        <v>4</v>
      </c>
      <c r="G10" s="46" t="s">
        <v>93</v>
      </c>
      <c r="H10" s="52" t="s">
        <v>80</v>
      </c>
    </row>
    <row r="11" spans="2:8" ht="20.25" customHeight="1" x14ac:dyDescent="0.35">
      <c r="C11" s="34" t="s">
        <v>48</v>
      </c>
      <c r="D11" s="33">
        <f>+'I EvCuatrimestral_PAccion2025'!P9</f>
        <v>0.61240000000000006</v>
      </c>
      <c r="E11" s="33">
        <f>+'II EvCuatrimestral_PAccion2025'!$P9</f>
        <v>0.81235000000000002</v>
      </c>
      <c r="F11" s="33"/>
      <c r="G11" s="37">
        <f>+E11</f>
        <v>0.81235000000000002</v>
      </c>
      <c r="H11" s="47">
        <f>G11</f>
        <v>0.81235000000000002</v>
      </c>
    </row>
    <row r="12" spans="2:8" ht="20.25" customHeight="1" x14ac:dyDescent="0.35">
      <c r="C12" s="34" t="s">
        <v>49</v>
      </c>
      <c r="D12" s="33">
        <f>+'I EvCuatrimestral_PAccion2025'!P10</f>
        <v>0.27665000000000006</v>
      </c>
      <c r="E12" s="33">
        <f>+'II EvCuatrimestral_PAccion2025'!$P10</f>
        <v>0.84865000000000002</v>
      </c>
      <c r="F12" s="33"/>
      <c r="G12" s="37">
        <f t="shared" ref="G12:G42" si="0">+E12</f>
        <v>0.84865000000000002</v>
      </c>
      <c r="H12" s="47">
        <f t="shared" ref="H12:H42" si="1">G12</f>
        <v>0.84865000000000002</v>
      </c>
    </row>
    <row r="13" spans="2:8" ht="20.25" customHeight="1" x14ac:dyDescent="0.35">
      <c r="C13" s="34" t="s">
        <v>50</v>
      </c>
      <c r="D13" s="33">
        <f>+'I EvCuatrimestral_PAccion2025'!P11</f>
        <v>0.61490000000000011</v>
      </c>
      <c r="E13" s="33">
        <f>+'II EvCuatrimestral_PAccion2025'!$P11</f>
        <v>0.74099999999999999</v>
      </c>
      <c r="F13" s="33"/>
      <c r="G13" s="37">
        <f t="shared" si="0"/>
        <v>0.74099999999999999</v>
      </c>
      <c r="H13" s="47">
        <f t="shared" si="1"/>
        <v>0.74099999999999999</v>
      </c>
    </row>
    <row r="14" spans="2:8" ht="20.25" customHeight="1" x14ac:dyDescent="0.35">
      <c r="C14" s="34" t="s">
        <v>51</v>
      </c>
      <c r="D14" s="33">
        <f>+'I EvCuatrimestral_PAccion2025'!P12</f>
        <v>0.54100000000000004</v>
      </c>
      <c r="E14" s="33">
        <f>+'II EvCuatrimestral_PAccion2025'!$P12</f>
        <v>0.86890000000000001</v>
      </c>
      <c r="F14" s="33"/>
      <c r="G14" s="37">
        <f t="shared" si="0"/>
        <v>0.86890000000000001</v>
      </c>
      <c r="H14" s="47">
        <f t="shared" si="1"/>
        <v>0.86890000000000001</v>
      </c>
    </row>
    <row r="15" spans="2:8" ht="20.25" customHeight="1" x14ac:dyDescent="0.35">
      <c r="C15" s="34" t="s">
        <v>52</v>
      </c>
      <c r="D15" s="33">
        <f>+'I EvCuatrimestral_PAccion2025'!P13</f>
        <v>0.33550000000000002</v>
      </c>
      <c r="E15" s="33">
        <f>+'II EvCuatrimestral_PAccion2025'!$P13</f>
        <v>0.72009999999999996</v>
      </c>
      <c r="F15" s="33"/>
      <c r="G15" s="37">
        <f t="shared" si="0"/>
        <v>0.72009999999999996</v>
      </c>
      <c r="H15" s="47">
        <f t="shared" si="1"/>
        <v>0.72009999999999996</v>
      </c>
    </row>
    <row r="16" spans="2:8" ht="20.25" customHeight="1" x14ac:dyDescent="0.35">
      <c r="C16" s="34" t="s">
        <v>53</v>
      </c>
      <c r="D16" s="33">
        <f>+'I EvCuatrimestral_PAccion2025'!P14</f>
        <v>0.79770000000000008</v>
      </c>
      <c r="E16" s="33">
        <f>+'II EvCuatrimestral_PAccion2025'!$P14</f>
        <v>0.94290000000000007</v>
      </c>
      <c r="F16" s="33"/>
      <c r="G16" s="37">
        <f t="shared" si="0"/>
        <v>0.94290000000000007</v>
      </c>
      <c r="H16" s="47">
        <f t="shared" si="1"/>
        <v>0.94290000000000007</v>
      </c>
    </row>
    <row r="17" spans="3:11" ht="20.25" customHeight="1" x14ac:dyDescent="0.35">
      <c r="C17" s="34" t="s">
        <v>54</v>
      </c>
      <c r="D17" s="33">
        <f>+'I EvCuatrimestral_PAccion2025'!P15</f>
        <v>0.56110000000000004</v>
      </c>
      <c r="E17" s="33">
        <f>+'II EvCuatrimestral_PAccion2025'!$P15</f>
        <v>0.88634999999999997</v>
      </c>
      <c r="F17" s="33"/>
      <c r="G17" s="37">
        <f t="shared" si="0"/>
        <v>0.88634999999999997</v>
      </c>
      <c r="H17" s="47">
        <f t="shared" si="1"/>
        <v>0.88634999999999997</v>
      </c>
    </row>
    <row r="18" spans="3:11" ht="20.25" customHeight="1" x14ac:dyDescent="0.35">
      <c r="C18" s="34" t="s">
        <v>55</v>
      </c>
      <c r="D18" s="33">
        <f>+'I EvCuatrimestral_PAccion2025'!P16</f>
        <v>0.70090000000000008</v>
      </c>
      <c r="E18" s="33">
        <f>+'II EvCuatrimestral_PAccion2025'!$P16</f>
        <v>0.93215000000000003</v>
      </c>
      <c r="F18" s="33"/>
      <c r="G18" s="37">
        <f t="shared" si="0"/>
        <v>0.93215000000000003</v>
      </c>
      <c r="H18" s="47">
        <f t="shared" si="1"/>
        <v>0.93215000000000003</v>
      </c>
    </row>
    <row r="19" spans="3:11" ht="20.25" customHeight="1" x14ac:dyDescent="0.35">
      <c r="C19" s="34" t="s">
        <v>56</v>
      </c>
      <c r="D19" s="33">
        <f>+'I EvCuatrimestral_PAccion2025'!P17</f>
        <v>0.61665000000000003</v>
      </c>
      <c r="E19" s="33">
        <f>+'II EvCuatrimestral_PAccion2025'!$P17</f>
        <v>0.91605000000000003</v>
      </c>
      <c r="F19" s="33"/>
      <c r="G19" s="37">
        <f t="shared" si="0"/>
        <v>0.91605000000000003</v>
      </c>
      <c r="H19" s="47">
        <f t="shared" si="1"/>
        <v>0.91605000000000003</v>
      </c>
    </row>
    <row r="20" spans="3:11" ht="20.25" customHeight="1" x14ac:dyDescent="0.35">
      <c r="C20" s="34" t="s">
        <v>57</v>
      </c>
      <c r="D20" s="33">
        <f>+'I EvCuatrimestral_PAccion2025'!P18</f>
        <v>0.65599999999999992</v>
      </c>
      <c r="E20" s="33">
        <f>+'II EvCuatrimestral_PAccion2025'!$P18</f>
        <v>0.85350000000000004</v>
      </c>
      <c r="F20" s="33"/>
      <c r="G20" s="37">
        <f t="shared" si="0"/>
        <v>0.85350000000000004</v>
      </c>
      <c r="H20" s="47">
        <f t="shared" si="1"/>
        <v>0.85350000000000004</v>
      </c>
    </row>
    <row r="21" spans="3:11" ht="20.25" customHeight="1" x14ac:dyDescent="0.35">
      <c r="C21" s="34" t="s">
        <v>58</v>
      </c>
      <c r="D21" s="33">
        <f>+'I EvCuatrimestral_PAccion2025'!P19</f>
        <v>0.88</v>
      </c>
      <c r="E21" s="33">
        <f>+'II EvCuatrimestral_PAccion2025'!$P19</f>
        <v>0.88900000000000001</v>
      </c>
      <c r="F21" s="33"/>
      <c r="G21" s="37">
        <f t="shared" si="0"/>
        <v>0.88900000000000001</v>
      </c>
      <c r="H21" s="47">
        <f t="shared" si="1"/>
        <v>0.88900000000000001</v>
      </c>
    </row>
    <row r="22" spans="3:11" ht="20.25" customHeight="1" x14ac:dyDescent="0.35">
      <c r="C22" s="34" t="s">
        <v>59</v>
      </c>
      <c r="D22" s="33">
        <f>+'I EvCuatrimestral_PAccion2025'!P20</f>
        <v>0.82569999999999988</v>
      </c>
      <c r="E22" s="33">
        <f>+'II EvCuatrimestral_PAccion2025'!$P20</f>
        <v>0.83555000000000013</v>
      </c>
      <c r="F22" s="33"/>
      <c r="G22" s="37">
        <f t="shared" si="0"/>
        <v>0.83555000000000013</v>
      </c>
      <c r="H22" s="47">
        <f t="shared" si="1"/>
        <v>0.83555000000000013</v>
      </c>
      <c r="K22" s="1"/>
    </row>
    <row r="23" spans="3:11" ht="20.25" customHeight="1" x14ac:dyDescent="0.35">
      <c r="C23" s="34" t="s">
        <v>60</v>
      </c>
      <c r="D23" s="33">
        <f>+'I EvCuatrimestral_PAccion2025'!P21</f>
        <v>0.69800000000000006</v>
      </c>
      <c r="E23" s="33">
        <f>+'II EvCuatrimestral_PAccion2025'!$P21</f>
        <v>0.77834999999999999</v>
      </c>
      <c r="F23" s="33"/>
      <c r="G23" s="37">
        <f t="shared" si="0"/>
        <v>0.77834999999999999</v>
      </c>
      <c r="H23" s="47">
        <f t="shared" si="1"/>
        <v>0.77834999999999999</v>
      </c>
    </row>
    <row r="24" spans="3:11" ht="20.25" customHeight="1" x14ac:dyDescent="0.35">
      <c r="C24" s="34" t="s">
        <v>61</v>
      </c>
      <c r="D24" s="33">
        <f>+'I EvCuatrimestral_PAccion2025'!P22</f>
        <v>0.61215000000000008</v>
      </c>
      <c r="E24" s="33">
        <f>+'II EvCuatrimestral_PAccion2025'!$P22</f>
        <v>0.83679999999999999</v>
      </c>
      <c r="F24" s="33"/>
      <c r="G24" s="37">
        <f t="shared" si="0"/>
        <v>0.83679999999999999</v>
      </c>
      <c r="H24" s="47">
        <f t="shared" si="1"/>
        <v>0.83679999999999999</v>
      </c>
    </row>
    <row r="25" spans="3:11" ht="20.25" customHeight="1" x14ac:dyDescent="0.35">
      <c r="C25" s="34" t="s">
        <v>62</v>
      </c>
      <c r="D25" s="33">
        <f>+'I EvCuatrimestral_PAccion2025'!P23</f>
        <v>0.5737000000000001</v>
      </c>
      <c r="E25" s="33">
        <f>+'II EvCuatrimestral_PAccion2025'!$P23</f>
        <v>0.9657</v>
      </c>
      <c r="F25" s="33"/>
      <c r="G25" s="37">
        <f t="shared" si="0"/>
        <v>0.9657</v>
      </c>
      <c r="H25" s="47">
        <f t="shared" si="1"/>
        <v>0.9657</v>
      </c>
    </row>
    <row r="26" spans="3:11" ht="20.25" customHeight="1" x14ac:dyDescent="0.35">
      <c r="C26" s="34" t="s">
        <v>63</v>
      </c>
      <c r="D26" s="33">
        <f>+'I EvCuatrimestral_PAccion2025'!P24</f>
        <v>0.73830000000000007</v>
      </c>
      <c r="E26" s="33">
        <f>+'II EvCuatrimestral_PAccion2025'!$P24</f>
        <v>0.86959999999999993</v>
      </c>
      <c r="F26" s="33"/>
      <c r="G26" s="37">
        <f t="shared" si="0"/>
        <v>0.86959999999999993</v>
      </c>
      <c r="H26" s="47">
        <f t="shared" si="1"/>
        <v>0.86959999999999993</v>
      </c>
    </row>
    <row r="27" spans="3:11" ht="20.25" customHeight="1" x14ac:dyDescent="0.35">
      <c r="C27" s="34" t="s">
        <v>64</v>
      </c>
      <c r="D27" s="33">
        <f>+'I EvCuatrimestral_PAccion2025'!P25</f>
        <v>0.59225000000000005</v>
      </c>
      <c r="E27" s="33">
        <f>+'II EvCuatrimestral_PAccion2025'!$P25</f>
        <v>0.74209999999999998</v>
      </c>
      <c r="F27" s="33"/>
      <c r="G27" s="37">
        <f t="shared" si="0"/>
        <v>0.74209999999999998</v>
      </c>
      <c r="H27" s="47">
        <f t="shared" si="1"/>
        <v>0.74209999999999998</v>
      </c>
    </row>
    <row r="28" spans="3:11" ht="20.25" customHeight="1" x14ac:dyDescent="0.35">
      <c r="C28" s="34" t="s">
        <v>65</v>
      </c>
      <c r="D28" s="33">
        <f>+'I EvCuatrimestral_PAccion2025'!P26</f>
        <v>0.68565000000000009</v>
      </c>
      <c r="E28" s="33">
        <f>+'II EvCuatrimestral_PAccion2025'!$P26</f>
        <v>0.81979999999999997</v>
      </c>
      <c r="F28" s="33"/>
      <c r="G28" s="37">
        <f t="shared" si="0"/>
        <v>0.81979999999999997</v>
      </c>
      <c r="H28" s="47">
        <f t="shared" si="1"/>
        <v>0.81979999999999997</v>
      </c>
    </row>
    <row r="29" spans="3:11" ht="20.25" customHeight="1" x14ac:dyDescent="0.35">
      <c r="C29" s="34" t="s">
        <v>66</v>
      </c>
      <c r="D29" s="33">
        <f>+'I EvCuatrimestral_PAccion2025'!P27</f>
        <v>0.65175000000000005</v>
      </c>
      <c r="E29" s="33">
        <f>+'II EvCuatrimestral_PAccion2025'!$P27</f>
        <v>0.74049999999999994</v>
      </c>
      <c r="F29" s="33"/>
      <c r="G29" s="37">
        <f t="shared" si="0"/>
        <v>0.74049999999999994</v>
      </c>
      <c r="H29" s="47">
        <f t="shared" si="1"/>
        <v>0.74049999999999994</v>
      </c>
    </row>
    <row r="30" spans="3:11" ht="20.25" customHeight="1" x14ac:dyDescent="0.35">
      <c r="C30" s="34" t="s">
        <v>67</v>
      </c>
      <c r="D30" s="33">
        <f>+'I EvCuatrimestral_PAccion2025'!P28</f>
        <v>0.84230000000000005</v>
      </c>
      <c r="E30" s="33">
        <f>+'II EvCuatrimestral_PAccion2025'!$P28</f>
        <v>0.93470000000000009</v>
      </c>
      <c r="F30" s="33"/>
      <c r="G30" s="37">
        <f t="shared" si="0"/>
        <v>0.93470000000000009</v>
      </c>
      <c r="H30" s="47">
        <f t="shared" si="1"/>
        <v>0.93470000000000009</v>
      </c>
    </row>
    <row r="31" spans="3:11" ht="20.25" customHeight="1" x14ac:dyDescent="0.35">
      <c r="C31" s="34" t="s">
        <v>68</v>
      </c>
      <c r="D31" s="33">
        <f>+'I EvCuatrimestral_PAccion2025'!P29</f>
        <v>0.59140000000000004</v>
      </c>
      <c r="E31" s="33">
        <f>+'II EvCuatrimestral_PAccion2025'!$P29</f>
        <v>0.71</v>
      </c>
      <c r="F31" s="33"/>
      <c r="G31" s="37">
        <f t="shared" si="0"/>
        <v>0.71</v>
      </c>
      <c r="H31" s="47">
        <f t="shared" si="1"/>
        <v>0.71</v>
      </c>
    </row>
    <row r="32" spans="3:11" ht="20.25" customHeight="1" x14ac:dyDescent="0.35">
      <c r="C32" s="34" t="s">
        <v>69</v>
      </c>
      <c r="D32" s="33">
        <f>+'I EvCuatrimestral_PAccion2025'!P30</f>
        <v>0.54905000000000004</v>
      </c>
      <c r="E32" s="33">
        <f>+'II EvCuatrimestral_PAccion2025'!$P30</f>
        <v>0.91844999999999999</v>
      </c>
      <c r="F32" s="33"/>
      <c r="G32" s="37">
        <f t="shared" si="0"/>
        <v>0.91844999999999999</v>
      </c>
      <c r="H32" s="47">
        <f t="shared" si="1"/>
        <v>0.91844999999999999</v>
      </c>
    </row>
    <row r="33" spans="3:8" ht="20.25" customHeight="1" x14ac:dyDescent="0.35">
      <c r="C33" s="34" t="s">
        <v>70</v>
      </c>
      <c r="D33" s="33">
        <f>+'I EvCuatrimestral_PAccion2025'!P31</f>
        <v>0.73840000000000006</v>
      </c>
      <c r="E33" s="33">
        <f>+'II EvCuatrimestral_PAccion2025'!$P31</f>
        <v>0.88995000000000002</v>
      </c>
      <c r="F33" s="33"/>
      <c r="G33" s="37">
        <f t="shared" si="0"/>
        <v>0.88995000000000002</v>
      </c>
      <c r="H33" s="47">
        <f t="shared" si="1"/>
        <v>0.88995000000000002</v>
      </c>
    </row>
    <row r="34" spans="3:8" ht="20.25" customHeight="1" x14ac:dyDescent="0.35">
      <c r="C34" s="34" t="s">
        <v>71</v>
      </c>
      <c r="D34" s="33">
        <f>+'I EvCuatrimestral_PAccion2025'!P32</f>
        <v>0.73380000000000001</v>
      </c>
      <c r="E34" s="33">
        <f>+'II EvCuatrimestral_PAccion2025'!$P32</f>
        <v>0.87885000000000002</v>
      </c>
      <c r="F34" s="33"/>
      <c r="G34" s="37">
        <f t="shared" si="0"/>
        <v>0.87885000000000002</v>
      </c>
      <c r="H34" s="47">
        <f t="shared" si="1"/>
        <v>0.87885000000000002</v>
      </c>
    </row>
    <row r="35" spans="3:8" ht="20.25" customHeight="1" x14ac:dyDescent="0.35">
      <c r="C35" s="34" t="s">
        <v>72</v>
      </c>
      <c r="D35" s="33">
        <f>+'I EvCuatrimestral_PAccion2025'!P33</f>
        <v>0.47139999999999999</v>
      </c>
      <c r="E35" s="33">
        <f>+'II EvCuatrimestral_PAccion2025'!$P33</f>
        <v>0.91899999999999993</v>
      </c>
      <c r="F35" s="33"/>
      <c r="G35" s="37">
        <f t="shared" si="0"/>
        <v>0.91899999999999993</v>
      </c>
      <c r="H35" s="47">
        <f t="shared" si="1"/>
        <v>0.91899999999999993</v>
      </c>
    </row>
    <row r="36" spans="3:8" ht="20.25" customHeight="1" x14ac:dyDescent="0.35">
      <c r="C36" s="34" t="s">
        <v>73</v>
      </c>
      <c r="D36" s="33">
        <f>+'I EvCuatrimestral_PAccion2025'!P35</f>
        <v>0.52074999999999994</v>
      </c>
      <c r="E36" s="33">
        <f>+'II EvCuatrimestral_PAccion2025'!$P35</f>
        <v>0.79580000000000006</v>
      </c>
      <c r="F36" s="33"/>
      <c r="G36" s="37">
        <f t="shared" si="0"/>
        <v>0.79580000000000006</v>
      </c>
      <c r="H36" s="47">
        <f t="shared" si="1"/>
        <v>0.79580000000000006</v>
      </c>
    </row>
    <row r="37" spans="3:8" ht="20.25" customHeight="1" x14ac:dyDescent="0.35">
      <c r="C37" s="34" t="s">
        <v>74</v>
      </c>
      <c r="D37" s="33">
        <f>+'I EvCuatrimestral_PAccion2025'!P36</f>
        <v>0.70979999999999999</v>
      </c>
      <c r="E37" s="33">
        <f>+'II EvCuatrimestral_PAccion2025'!$P36</f>
        <v>0.88319999999999999</v>
      </c>
      <c r="F37" s="33"/>
      <c r="G37" s="37">
        <f t="shared" si="0"/>
        <v>0.88319999999999999</v>
      </c>
      <c r="H37" s="47">
        <f t="shared" si="1"/>
        <v>0.88319999999999999</v>
      </c>
    </row>
    <row r="38" spans="3:8" ht="20.25" customHeight="1" x14ac:dyDescent="0.35">
      <c r="C38" s="34" t="s">
        <v>75</v>
      </c>
      <c r="D38" s="33">
        <f>+'I EvCuatrimestral_PAccion2025'!P34</f>
        <v>0.69750000000000001</v>
      </c>
      <c r="E38" s="33">
        <f>+'II EvCuatrimestral_PAccion2025'!$P34</f>
        <v>0.82574999999999998</v>
      </c>
      <c r="F38" s="33"/>
      <c r="G38" s="37">
        <f t="shared" si="0"/>
        <v>0.82574999999999998</v>
      </c>
      <c r="H38" s="47">
        <f t="shared" si="1"/>
        <v>0.82574999999999998</v>
      </c>
    </row>
    <row r="39" spans="3:8" ht="20.25" customHeight="1" x14ac:dyDescent="0.35">
      <c r="C39" s="34" t="s">
        <v>76</v>
      </c>
      <c r="D39" s="33">
        <f>+'I EvCuatrimestral_PAccion2025'!P37</f>
        <v>0.34629999999999994</v>
      </c>
      <c r="E39" s="33">
        <f>+'II EvCuatrimestral_PAccion2025'!$P37</f>
        <v>0.78165000000000007</v>
      </c>
      <c r="F39" s="33"/>
      <c r="G39" s="37">
        <f t="shared" si="0"/>
        <v>0.78165000000000007</v>
      </c>
      <c r="H39" s="47">
        <f t="shared" si="1"/>
        <v>0.78165000000000007</v>
      </c>
    </row>
    <row r="40" spans="3:8" ht="20.25" customHeight="1" x14ac:dyDescent="0.35">
      <c r="C40" s="34" t="s">
        <v>77</v>
      </c>
      <c r="D40" s="33">
        <f>+'I EvCuatrimestral_PAccion2025'!P39</f>
        <v>0.83914999999999995</v>
      </c>
      <c r="E40" s="33">
        <f>+'II EvCuatrimestral_PAccion2025'!$P39</f>
        <v>0.82700000000000007</v>
      </c>
      <c r="F40" s="33"/>
      <c r="G40" s="37">
        <f t="shared" si="0"/>
        <v>0.82700000000000007</v>
      </c>
      <c r="H40" s="47">
        <f t="shared" si="1"/>
        <v>0.82700000000000007</v>
      </c>
    </row>
    <row r="41" spans="3:8" ht="20.25" customHeight="1" x14ac:dyDescent="0.35">
      <c r="C41" s="34" t="s">
        <v>78</v>
      </c>
      <c r="D41" s="33">
        <f>+'I EvCuatrimestral_PAccion2025'!P38</f>
        <v>0.74330000000000007</v>
      </c>
      <c r="E41" s="33">
        <f>+'II EvCuatrimestral_PAccion2025'!$P38</f>
        <v>0.79835000000000012</v>
      </c>
      <c r="F41" s="33"/>
      <c r="G41" s="37">
        <f t="shared" si="0"/>
        <v>0.79835000000000012</v>
      </c>
      <c r="H41" s="47">
        <f t="shared" si="1"/>
        <v>0.79835000000000012</v>
      </c>
    </row>
    <row r="42" spans="3:8" ht="20.25" customHeight="1" thickBot="1" x14ac:dyDescent="0.4">
      <c r="C42" s="35" t="s">
        <v>79</v>
      </c>
      <c r="D42" s="33">
        <f>+'I EvCuatrimestral_PAccion2025'!P40</f>
        <v>0.30864999999999998</v>
      </c>
      <c r="E42" s="33">
        <f>+'II EvCuatrimestral_PAccion2025'!$P40</f>
        <v>0.82069999999999999</v>
      </c>
      <c r="F42" s="36"/>
      <c r="G42" s="37">
        <f t="shared" si="0"/>
        <v>0.82069999999999999</v>
      </c>
      <c r="H42" s="48">
        <f t="shared" si="1"/>
        <v>0.82069999999999999</v>
      </c>
    </row>
    <row r="43" spans="3:8" ht="20.25" customHeight="1" thickBot="1" x14ac:dyDescent="0.4">
      <c r="C43" s="44"/>
      <c r="D43" s="1"/>
      <c r="E43" s="1"/>
      <c r="F43" s="1"/>
      <c r="G43" s="45"/>
      <c r="H43" s="45"/>
    </row>
    <row r="44" spans="3:8" ht="87.75" customHeight="1" x14ac:dyDescent="0.35">
      <c r="C44" s="50" t="s">
        <v>5</v>
      </c>
      <c r="D44" s="49" t="s">
        <v>2</v>
      </c>
      <c r="E44" s="49" t="s">
        <v>3</v>
      </c>
      <c r="F44" s="49" t="s">
        <v>4</v>
      </c>
      <c r="G44" s="49" t="s">
        <v>93</v>
      </c>
      <c r="H44" s="51" t="s">
        <v>90</v>
      </c>
    </row>
    <row r="45" spans="3:8" ht="27" customHeight="1" x14ac:dyDescent="0.35">
      <c r="C45" s="34" t="s">
        <v>81</v>
      </c>
      <c r="D45" s="33">
        <v>0</v>
      </c>
      <c r="E45" s="33">
        <v>0</v>
      </c>
      <c r="F45" s="33"/>
      <c r="G45" s="37">
        <f>+E45</f>
        <v>0</v>
      </c>
      <c r="H45" s="47">
        <f t="shared" ref="H45:H47" si="2">G45</f>
        <v>0</v>
      </c>
    </row>
    <row r="46" spans="3:8" ht="27" customHeight="1" x14ac:dyDescent="0.35">
      <c r="C46" s="34" t="s">
        <v>82</v>
      </c>
      <c r="D46" s="33">
        <v>0</v>
      </c>
      <c r="E46" s="33">
        <v>0.17649999999999999</v>
      </c>
      <c r="F46" s="33"/>
      <c r="G46" s="37">
        <f t="shared" ref="G46:G53" si="3">+E46</f>
        <v>0.17649999999999999</v>
      </c>
      <c r="H46" s="47">
        <f t="shared" si="2"/>
        <v>0.17649999999999999</v>
      </c>
    </row>
    <row r="47" spans="3:8" ht="27" customHeight="1" x14ac:dyDescent="0.35">
      <c r="C47" s="34" t="s">
        <v>83</v>
      </c>
      <c r="D47" s="33">
        <v>0.38700000000000001</v>
      </c>
      <c r="E47" s="33">
        <v>0.39860000000000001</v>
      </c>
      <c r="F47" s="33"/>
      <c r="G47" s="37">
        <f t="shared" si="3"/>
        <v>0.39860000000000001</v>
      </c>
      <c r="H47" s="47">
        <f t="shared" si="2"/>
        <v>0.39860000000000001</v>
      </c>
    </row>
    <row r="48" spans="3:8" ht="27" customHeight="1" x14ac:dyDescent="0.35">
      <c r="C48" s="34" t="s">
        <v>84</v>
      </c>
      <c r="D48" s="33">
        <v>0.17499999999999999</v>
      </c>
      <c r="E48" s="33">
        <v>0.67330000000000001</v>
      </c>
      <c r="F48" s="33"/>
      <c r="G48" s="37">
        <f t="shared" si="3"/>
        <v>0.67330000000000001</v>
      </c>
      <c r="H48" s="47">
        <f t="shared" ref="H48:H53" si="4">G48</f>
        <v>0.67330000000000001</v>
      </c>
    </row>
    <row r="49" spans="3:8" ht="27" customHeight="1" x14ac:dyDescent="0.35">
      <c r="C49" s="34" t="s">
        <v>85</v>
      </c>
      <c r="D49" s="33">
        <v>0.371</v>
      </c>
      <c r="E49" s="33">
        <v>0.74750000000000005</v>
      </c>
      <c r="F49" s="33"/>
      <c r="G49" s="37">
        <f t="shared" si="3"/>
        <v>0.74750000000000005</v>
      </c>
      <c r="H49" s="47">
        <f t="shared" si="4"/>
        <v>0.74750000000000005</v>
      </c>
    </row>
    <row r="50" spans="3:8" ht="27" customHeight="1" x14ac:dyDescent="0.35">
      <c r="C50" s="34" t="s">
        <v>86</v>
      </c>
      <c r="D50" s="33">
        <v>0.40050000000000002</v>
      </c>
      <c r="E50" s="33">
        <v>0.72199999999999998</v>
      </c>
      <c r="F50" s="33"/>
      <c r="G50" s="37">
        <f t="shared" si="3"/>
        <v>0.72199999999999998</v>
      </c>
      <c r="H50" s="47">
        <f t="shared" si="4"/>
        <v>0.72199999999999998</v>
      </c>
    </row>
    <row r="51" spans="3:8" ht="27" customHeight="1" x14ac:dyDescent="0.35">
      <c r="C51" s="34" t="s">
        <v>87</v>
      </c>
      <c r="D51" s="33">
        <v>0.60129999999999995</v>
      </c>
      <c r="E51" s="33">
        <v>0.81100000000000005</v>
      </c>
      <c r="F51" s="33"/>
      <c r="G51" s="37">
        <f t="shared" si="3"/>
        <v>0.81100000000000005</v>
      </c>
      <c r="H51" s="47">
        <f t="shared" si="4"/>
        <v>0.81100000000000005</v>
      </c>
    </row>
    <row r="52" spans="3:8" ht="27" customHeight="1" x14ac:dyDescent="0.35">
      <c r="C52" s="34" t="s">
        <v>88</v>
      </c>
      <c r="D52" s="33">
        <v>0.44440000000000002</v>
      </c>
      <c r="E52" s="33">
        <v>0.44440000000000002</v>
      </c>
      <c r="F52" s="33"/>
      <c r="G52" s="37">
        <f t="shared" si="3"/>
        <v>0.44440000000000002</v>
      </c>
      <c r="H52" s="47">
        <f t="shared" si="4"/>
        <v>0.44440000000000002</v>
      </c>
    </row>
    <row r="53" spans="3:8" ht="27" customHeight="1" thickBot="1" x14ac:dyDescent="0.4">
      <c r="C53" s="35" t="s">
        <v>89</v>
      </c>
      <c r="D53" s="36">
        <v>0</v>
      </c>
      <c r="E53" s="36">
        <v>0.19070000000000001</v>
      </c>
      <c r="F53" s="36"/>
      <c r="G53" s="37">
        <f t="shared" si="3"/>
        <v>0.19070000000000001</v>
      </c>
      <c r="H53" s="48">
        <f t="shared" si="4"/>
        <v>0.19070000000000001</v>
      </c>
    </row>
    <row r="54" spans="3:8" x14ac:dyDescent="0.35"/>
  </sheetData>
  <sortState xmlns:xlrd2="http://schemas.microsoft.com/office/spreadsheetml/2017/richdata2" ref="C11:H42">
    <sortCondition ref="C11:C42"/>
  </sortState>
  <mergeCells count="3">
    <mergeCell ref="C9:C10"/>
    <mergeCell ref="D9:H9"/>
    <mergeCell ref="D4:H7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DDD0-F058-4C41-92C0-40445BBAFBDC}">
  <dimension ref="A1:R42"/>
  <sheetViews>
    <sheetView showGridLines="0" topLeftCell="A8" zoomScale="120" zoomScaleNormal="120" zoomScaleSheetLayoutView="100" workbookViewId="0">
      <pane ySplit="1" topLeftCell="A9" activePane="bottomLeft" state="frozen"/>
      <selection activeCell="A8" sqref="A8"/>
      <selection pane="bottomLeft" activeCell="D39" sqref="D39"/>
    </sheetView>
  </sheetViews>
  <sheetFormatPr baseColWidth="10" defaultColWidth="0" defaultRowHeight="12.5" customHeight="1" zeroHeight="1" x14ac:dyDescent="0.25"/>
  <cols>
    <col min="1" max="1" width="4.1796875" style="2" customWidth="1"/>
    <col min="2" max="2" width="4.26953125" style="2" customWidth="1"/>
    <col min="3" max="3" width="28.54296875" style="2" bestFit="1" customWidth="1"/>
    <col min="4" max="4" width="14.26953125" style="2" customWidth="1"/>
    <col min="5" max="5" width="13.26953125" style="2" customWidth="1"/>
    <col min="6" max="6" width="15.54296875" style="2" customWidth="1"/>
    <col min="7" max="7" width="15.26953125" style="2" customWidth="1"/>
    <col min="8" max="8" width="14.7265625" style="2" customWidth="1"/>
    <col min="9" max="15" width="17.81640625" style="2" customWidth="1"/>
    <col min="16" max="16" width="15.26953125" style="2" customWidth="1"/>
    <col min="17" max="17" width="5.26953125" style="2" customWidth="1"/>
    <col min="18" max="18" width="3.54296875" style="2" customWidth="1"/>
    <col min="19" max="16384" width="3.54296875" style="2" hidden="1"/>
  </cols>
  <sheetData>
    <row r="1" spans="2:17" ht="13" thickBot="1" x14ac:dyDescent="0.3"/>
    <row r="2" spans="2:17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2:17" customFormat="1" ht="15" customHeight="1" x14ac:dyDescent="0.35">
      <c r="B3" s="20"/>
      <c r="D3" s="58" t="s">
        <v>44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21"/>
    </row>
    <row r="4" spans="2:17" customFormat="1" ht="15" customHeight="1" x14ac:dyDescent="0.35">
      <c r="B4" s="20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1"/>
    </row>
    <row r="5" spans="2:17" customFormat="1" ht="15" customHeight="1" x14ac:dyDescent="0.35">
      <c r="B5" s="2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21"/>
    </row>
    <row r="6" spans="2:17" customFormat="1" ht="50.25" customHeight="1" x14ac:dyDescent="0.35">
      <c r="B6" s="2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1"/>
    </row>
    <row r="7" spans="2:17" ht="13" thickBot="1" x14ac:dyDescent="0.3">
      <c r="B7" s="25"/>
      <c r="Q7" s="26"/>
    </row>
    <row r="8" spans="2:17" ht="74" thickBot="1" x14ac:dyDescent="0.3">
      <c r="B8" s="25"/>
      <c r="C8" s="17" t="s">
        <v>6</v>
      </c>
      <c r="D8" s="38" t="s">
        <v>45</v>
      </c>
      <c r="E8" s="38" t="s">
        <v>46</v>
      </c>
      <c r="F8" s="39" t="s">
        <v>7</v>
      </c>
      <c r="G8" s="38" t="s">
        <v>42</v>
      </c>
      <c r="H8" s="40" t="s">
        <v>41</v>
      </c>
      <c r="I8" s="39" t="s">
        <v>8</v>
      </c>
      <c r="J8" s="53" t="s">
        <v>43</v>
      </c>
      <c r="K8" s="40" t="s">
        <v>41</v>
      </c>
      <c r="L8" s="43" t="s">
        <v>8</v>
      </c>
      <c r="M8" s="53" t="s">
        <v>91</v>
      </c>
      <c r="N8" s="40" t="s">
        <v>41</v>
      </c>
      <c r="O8" s="41" t="s">
        <v>8</v>
      </c>
      <c r="P8" s="42" t="s">
        <v>47</v>
      </c>
      <c r="Q8" s="26"/>
    </row>
    <row r="9" spans="2:17" ht="13.5" thickBot="1" x14ac:dyDescent="0.3">
      <c r="B9" s="25"/>
      <c r="C9" s="15" t="s">
        <v>11</v>
      </c>
      <c r="D9" s="3">
        <v>0.4</v>
      </c>
      <c r="E9" s="3">
        <v>0.82979999999999998</v>
      </c>
      <c r="F9" s="4">
        <f>AVERAGE(D9,E9)</f>
        <v>0.6149</v>
      </c>
      <c r="G9" s="5">
        <v>1</v>
      </c>
      <c r="H9" s="6">
        <v>2.5000000000000001E-3</v>
      </c>
      <c r="I9" s="30">
        <f t="shared" ref="I9:I40" si="0">G9*H9</f>
        <v>2.5000000000000001E-3</v>
      </c>
      <c r="J9" s="5">
        <v>0</v>
      </c>
      <c r="K9" s="30">
        <v>1.5E-3</v>
      </c>
      <c r="L9" s="30">
        <f>K9*J9</f>
        <v>0</v>
      </c>
      <c r="M9" s="5">
        <v>0</v>
      </c>
      <c r="N9" s="30">
        <v>1E-3</v>
      </c>
      <c r="O9" s="30">
        <f>M9*N9</f>
        <v>0</v>
      </c>
      <c r="P9" s="4">
        <f>F9-I9-L9-O9</f>
        <v>0.61240000000000006</v>
      </c>
      <c r="Q9" s="26"/>
    </row>
    <row r="10" spans="2:17" ht="13.5" thickBot="1" x14ac:dyDescent="0.3">
      <c r="B10" s="25"/>
      <c r="C10" s="15" t="s">
        <v>12</v>
      </c>
      <c r="D10" s="7">
        <v>0.66110000000000002</v>
      </c>
      <c r="E10" s="7">
        <v>0.74719999999999998</v>
      </c>
      <c r="F10" s="8">
        <f>AVERAGE(D10,E10)</f>
        <v>0.70415000000000005</v>
      </c>
      <c r="G10" s="9">
        <v>171</v>
      </c>
      <c r="H10" s="10">
        <v>2.5000000000000001E-3</v>
      </c>
      <c r="I10" s="31">
        <f t="shared" si="0"/>
        <v>0.42749999999999999</v>
      </c>
      <c r="J10" s="9">
        <v>0</v>
      </c>
      <c r="K10" s="31">
        <v>1.5E-3</v>
      </c>
      <c r="L10" s="31">
        <f t="shared" ref="L10:L40" si="1">K10*J10</f>
        <v>0</v>
      </c>
      <c r="M10" s="9">
        <v>0</v>
      </c>
      <c r="N10" s="30">
        <v>1E-3</v>
      </c>
      <c r="O10" s="30">
        <f t="shared" ref="O10:O40" si="2">M10*N10</f>
        <v>0</v>
      </c>
      <c r="P10" s="4">
        <f>F10-I10-L10-O10</f>
        <v>0.27665000000000006</v>
      </c>
      <c r="Q10" s="26"/>
    </row>
    <row r="11" spans="2:17" ht="13.5" thickBot="1" x14ac:dyDescent="0.3">
      <c r="B11" s="25"/>
      <c r="C11" s="15" t="s">
        <v>24</v>
      </c>
      <c r="D11" s="7">
        <v>0.54310000000000003</v>
      </c>
      <c r="E11" s="7">
        <v>0.74170000000000003</v>
      </c>
      <c r="F11" s="8">
        <f>AVERAGE(D11,E11)</f>
        <v>0.64240000000000008</v>
      </c>
      <c r="G11" s="9">
        <v>11</v>
      </c>
      <c r="H11" s="10">
        <v>2.5000000000000001E-3</v>
      </c>
      <c r="I11" s="31">
        <f t="shared" si="0"/>
        <v>2.75E-2</v>
      </c>
      <c r="J11" s="9">
        <v>0</v>
      </c>
      <c r="K11" s="31">
        <v>1.5E-3</v>
      </c>
      <c r="L11" s="31">
        <f>K11*J11</f>
        <v>0</v>
      </c>
      <c r="M11" s="9">
        <v>0</v>
      </c>
      <c r="N11" s="30">
        <v>1E-3</v>
      </c>
      <c r="O11" s="30">
        <f t="shared" si="2"/>
        <v>0</v>
      </c>
      <c r="P11" s="4">
        <f t="shared" ref="P11:P40" si="3">F11-I11-L11-O11</f>
        <v>0.61490000000000011</v>
      </c>
      <c r="Q11" s="26"/>
    </row>
    <row r="12" spans="2:17" ht="13.5" thickBot="1" x14ac:dyDescent="0.3">
      <c r="B12" s="25"/>
      <c r="C12" s="15" t="s">
        <v>17</v>
      </c>
      <c r="D12" s="7">
        <v>0.61509999999999998</v>
      </c>
      <c r="E12" s="7">
        <v>0.78190000000000004</v>
      </c>
      <c r="F12" s="8">
        <f t="shared" ref="F12:F40" si="4">AVERAGE(D12,E12)</f>
        <v>0.69850000000000001</v>
      </c>
      <c r="G12" s="9">
        <v>63</v>
      </c>
      <c r="H12" s="10">
        <v>2.5000000000000001E-3</v>
      </c>
      <c r="I12" s="31">
        <f t="shared" si="0"/>
        <v>0.1575</v>
      </c>
      <c r="J12" s="9">
        <v>0</v>
      </c>
      <c r="K12" s="31">
        <v>1.5E-3</v>
      </c>
      <c r="L12" s="31">
        <f t="shared" si="1"/>
        <v>0</v>
      </c>
      <c r="M12" s="9">
        <v>0</v>
      </c>
      <c r="N12" s="30">
        <v>1E-3</v>
      </c>
      <c r="O12" s="30">
        <f t="shared" si="2"/>
        <v>0</v>
      </c>
      <c r="P12" s="4">
        <f t="shared" si="3"/>
        <v>0.54100000000000004</v>
      </c>
      <c r="Q12" s="26"/>
    </row>
    <row r="13" spans="2:17" ht="13.5" thickBot="1" x14ac:dyDescent="0.3">
      <c r="B13" s="25"/>
      <c r="C13" s="15" t="s">
        <v>40</v>
      </c>
      <c r="D13" s="7">
        <v>0.21629999999999999</v>
      </c>
      <c r="E13" s="7">
        <v>0.70469999999999999</v>
      </c>
      <c r="F13" s="8">
        <f t="shared" si="4"/>
        <v>0.46050000000000002</v>
      </c>
      <c r="G13" s="9">
        <v>50</v>
      </c>
      <c r="H13" s="10">
        <v>2.5000000000000001E-3</v>
      </c>
      <c r="I13" s="31">
        <f t="shared" si="0"/>
        <v>0.125</v>
      </c>
      <c r="J13" s="9">
        <v>0</v>
      </c>
      <c r="K13" s="31">
        <v>1.5E-3</v>
      </c>
      <c r="L13" s="31">
        <f t="shared" si="1"/>
        <v>0</v>
      </c>
      <c r="M13" s="9">
        <v>0</v>
      </c>
      <c r="N13" s="30">
        <v>1E-3</v>
      </c>
      <c r="O13" s="30">
        <f t="shared" si="2"/>
        <v>0</v>
      </c>
      <c r="P13" s="4">
        <f t="shared" si="3"/>
        <v>0.33550000000000002</v>
      </c>
      <c r="Q13" s="26"/>
    </row>
    <row r="14" spans="2:17" ht="13.5" thickBot="1" x14ac:dyDescent="0.3">
      <c r="B14" s="25"/>
      <c r="C14" s="15" t="s">
        <v>32</v>
      </c>
      <c r="D14" s="7">
        <v>0.73260000000000003</v>
      </c>
      <c r="E14" s="7">
        <v>0.86780000000000002</v>
      </c>
      <c r="F14" s="8">
        <f t="shared" si="4"/>
        <v>0.80020000000000002</v>
      </c>
      <c r="G14" s="9">
        <v>1</v>
      </c>
      <c r="H14" s="10">
        <v>2.5000000000000001E-3</v>
      </c>
      <c r="I14" s="31">
        <f t="shared" si="0"/>
        <v>2.5000000000000001E-3</v>
      </c>
      <c r="J14" s="9">
        <v>0</v>
      </c>
      <c r="K14" s="31">
        <v>1.5E-3</v>
      </c>
      <c r="L14" s="31">
        <f t="shared" si="1"/>
        <v>0</v>
      </c>
      <c r="M14" s="9">
        <v>0</v>
      </c>
      <c r="N14" s="30">
        <v>1E-3</v>
      </c>
      <c r="O14" s="30">
        <f t="shared" si="2"/>
        <v>0</v>
      </c>
      <c r="P14" s="4">
        <f t="shared" si="3"/>
        <v>0.79770000000000008</v>
      </c>
      <c r="Q14" s="26"/>
    </row>
    <row r="15" spans="2:17" ht="13.5" thickBot="1" x14ac:dyDescent="0.3">
      <c r="B15" s="25"/>
      <c r="C15" s="15" t="s">
        <v>34</v>
      </c>
      <c r="D15" s="7">
        <v>0.49569999999999997</v>
      </c>
      <c r="E15" s="7">
        <v>0.84650000000000003</v>
      </c>
      <c r="F15" s="8">
        <f t="shared" si="4"/>
        <v>0.67110000000000003</v>
      </c>
      <c r="G15" s="9">
        <v>44</v>
      </c>
      <c r="H15" s="10">
        <v>2.5000000000000001E-3</v>
      </c>
      <c r="I15" s="31">
        <f t="shared" si="0"/>
        <v>0.11</v>
      </c>
      <c r="J15" s="9">
        <v>0</v>
      </c>
      <c r="K15" s="31">
        <v>1.5E-3</v>
      </c>
      <c r="L15" s="31">
        <f t="shared" si="1"/>
        <v>0</v>
      </c>
      <c r="M15" s="9">
        <v>0</v>
      </c>
      <c r="N15" s="30">
        <v>1E-3</v>
      </c>
      <c r="O15" s="30">
        <f t="shared" si="2"/>
        <v>0</v>
      </c>
      <c r="P15" s="4">
        <f t="shared" si="3"/>
        <v>0.56110000000000004</v>
      </c>
      <c r="Q15" s="26"/>
    </row>
    <row r="16" spans="2:17" ht="13.5" thickBot="1" x14ac:dyDescent="0.3">
      <c r="B16" s="25"/>
      <c r="C16" s="15" t="s">
        <v>10</v>
      </c>
      <c r="D16" s="7">
        <v>0.65980000000000005</v>
      </c>
      <c r="E16" s="7">
        <v>0.77700000000000002</v>
      </c>
      <c r="F16" s="8">
        <f t="shared" si="4"/>
        <v>0.71840000000000004</v>
      </c>
      <c r="G16" s="9">
        <v>7</v>
      </c>
      <c r="H16" s="10">
        <v>2.5000000000000001E-3</v>
      </c>
      <c r="I16" s="31">
        <f t="shared" si="0"/>
        <v>1.7500000000000002E-2</v>
      </c>
      <c r="J16" s="9">
        <v>0</v>
      </c>
      <c r="K16" s="31">
        <v>1.5E-3</v>
      </c>
      <c r="L16" s="31">
        <f t="shared" si="1"/>
        <v>0</v>
      </c>
      <c r="M16" s="9">
        <v>0</v>
      </c>
      <c r="N16" s="30">
        <v>1E-3</v>
      </c>
      <c r="O16" s="30">
        <f t="shared" si="2"/>
        <v>0</v>
      </c>
      <c r="P16" s="4">
        <f t="shared" si="3"/>
        <v>0.70090000000000008</v>
      </c>
      <c r="Q16" s="26"/>
    </row>
    <row r="17" spans="2:17" ht="13.5" thickBot="1" x14ac:dyDescent="0.3">
      <c r="B17" s="25"/>
      <c r="C17" s="15" t="s">
        <v>39</v>
      </c>
      <c r="D17" s="7">
        <v>0.62860000000000005</v>
      </c>
      <c r="E17" s="7">
        <v>0.87470000000000003</v>
      </c>
      <c r="F17" s="8">
        <f t="shared" si="4"/>
        <v>0.75165000000000004</v>
      </c>
      <c r="G17" s="9">
        <v>54</v>
      </c>
      <c r="H17" s="10">
        <v>2.5000000000000001E-3</v>
      </c>
      <c r="I17" s="31">
        <f t="shared" si="0"/>
        <v>0.13500000000000001</v>
      </c>
      <c r="J17" s="9">
        <v>0</v>
      </c>
      <c r="K17" s="31">
        <v>1.5E-3</v>
      </c>
      <c r="L17" s="31">
        <f t="shared" si="1"/>
        <v>0</v>
      </c>
      <c r="M17" s="9">
        <v>0</v>
      </c>
      <c r="N17" s="30">
        <v>1E-3</v>
      </c>
      <c r="O17" s="30">
        <f t="shared" si="2"/>
        <v>0</v>
      </c>
      <c r="P17" s="4">
        <f t="shared" si="3"/>
        <v>0.61665000000000003</v>
      </c>
      <c r="Q17" s="26"/>
    </row>
    <row r="18" spans="2:17" ht="13.5" thickBot="1" x14ac:dyDescent="0.3">
      <c r="B18" s="25"/>
      <c r="C18" s="15" t="s">
        <v>30</v>
      </c>
      <c r="D18" s="7">
        <v>0.79700000000000004</v>
      </c>
      <c r="E18" s="7">
        <v>0.74</v>
      </c>
      <c r="F18" s="8">
        <f t="shared" si="4"/>
        <v>0.76849999999999996</v>
      </c>
      <c r="G18" s="9">
        <v>45</v>
      </c>
      <c r="H18" s="10">
        <v>2.5000000000000001E-3</v>
      </c>
      <c r="I18" s="31">
        <f t="shared" si="0"/>
        <v>0.1125</v>
      </c>
      <c r="J18" s="9">
        <v>0</v>
      </c>
      <c r="K18" s="31">
        <v>1.5E-3</v>
      </c>
      <c r="L18" s="31">
        <f t="shared" si="1"/>
        <v>0</v>
      </c>
      <c r="M18" s="9">
        <v>0</v>
      </c>
      <c r="N18" s="30">
        <v>1E-3</v>
      </c>
      <c r="O18" s="30">
        <f t="shared" si="2"/>
        <v>0</v>
      </c>
      <c r="P18" s="4">
        <f t="shared" si="3"/>
        <v>0.65599999999999992</v>
      </c>
      <c r="Q18" s="26"/>
    </row>
    <row r="19" spans="2:17" ht="13.5" thickBot="1" x14ac:dyDescent="0.3">
      <c r="B19" s="25"/>
      <c r="C19" s="15" t="s">
        <v>22</v>
      </c>
      <c r="D19" s="7">
        <v>0.9889</v>
      </c>
      <c r="E19" s="7">
        <v>0.82609999999999995</v>
      </c>
      <c r="F19" s="8">
        <f t="shared" si="4"/>
        <v>0.90749999999999997</v>
      </c>
      <c r="G19" s="9">
        <v>11</v>
      </c>
      <c r="H19" s="10">
        <v>2.5000000000000001E-3</v>
      </c>
      <c r="I19" s="31">
        <f t="shared" si="0"/>
        <v>2.75E-2</v>
      </c>
      <c r="J19" s="9">
        <v>0</v>
      </c>
      <c r="K19" s="31">
        <v>1.5E-3</v>
      </c>
      <c r="L19" s="31">
        <f t="shared" si="1"/>
        <v>0</v>
      </c>
      <c r="M19" s="9">
        <v>0</v>
      </c>
      <c r="N19" s="30">
        <v>1E-3</v>
      </c>
      <c r="O19" s="30">
        <f t="shared" si="2"/>
        <v>0</v>
      </c>
      <c r="P19" s="4">
        <f t="shared" si="3"/>
        <v>0.88</v>
      </c>
      <c r="Q19" s="26"/>
    </row>
    <row r="20" spans="2:17" ht="13.5" thickBot="1" x14ac:dyDescent="0.3">
      <c r="B20" s="25"/>
      <c r="C20" s="15" t="s">
        <v>36</v>
      </c>
      <c r="D20" s="7">
        <v>0.86619999999999997</v>
      </c>
      <c r="E20" s="7">
        <v>0.92520000000000002</v>
      </c>
      <c r="F20" s="8">
        <f t="shared" si="4"/>
        <v>0.89569999999999994</v>
      </c>
      <c r="G20" s="9">
        <v>28</v>
      </c>
      <c r="H20" s="10">
        <v>2.5000000000000001E-3</v>
      </c>
      <c r="I20" s="31">
        <f t="shared" si="0"/>
        <v>7.0000000000000007E-2</v>
      </c>
      <c r="J20" s="9">
        <v>0</v>
      </c>
      <c r="K20" s="31">
        <v>1.5E-3</v>
      </c>
      <c r="L20" s="31">
        <f t="shared" si="1"/>
        <v>0</v>
      </c>
      <c r="M20" s="9">
        <v>0</v>
      </c>
      <c r="N20" s="30">
        <v>1E-3</v>
      </c>
      <c r="O20" s="30">
        <f t="shared" si="2"/>
        <v>0</v>
      </c>
      <c r="P20" s="4">
        <f t="shared" si="3"/>
        <v>0.82569999999999988</v>
      </c>
      <c r="Q20" s="26"/>
    </row>
    <row r="21" spans="2:17" ht="13.5" thickBot="1" x14ac:dyDescent="0.3">
      <c r="B21" s="25"/>
      <c r="C21" s="15" t="s">
        <v>35</v>
      </c>
      <c r="D21" s="7">
        <v>0.76970000000000005</v>
      </c>
      <c r="E21" s="7">
        <v>0.69130000000000003</v>
      </c>
      <c r="F21" s="8">
        <f t="shared" si="4"/>
        <v>0.73050000000000004</v>
      </c>
      <c r="G21" s="9">
        <v>13</v>
      </c>
      <c r="H21" s="10">
        <v>2.5000000000000001E-3</v>
      </c>
      <c r="I21" s="31">
        <f t="shared" si="0"/>
        <v>3.2500000000000001E-2</v>
      </c>
      <c r="J21" s="9">
        <v>0</v>
      </c>
      <c r="K21" s="31">
        <v>1.5E-3</v>
      </c>
      <c r="L21" s="31">
        <f t="shared" si="1"/>
        <v>0</v>
      </c>
      <c r="M21" s="9">
        <v>0</v>
      </c>
      <c r="N21" s="30">
        <v>1E-3</v>
      </c>
      <c r="O21" s="30">
        <f t="shared" si="2"/>
        <v>0</v>
      </c>
      <c r="P21" s="4">
        <f t="shared" si="3"/>
        <v>0.69800000000000006</v>
      </c>
      <c r="Q21" s="26"/>
    </row>
    <row r="22" spans="2:17" ht="13.5" thickBot="1" x14ac:dyDescent="0.3">
      <c r="B22" s="25"/>
      <c r="C22" s="15" t="s">
        <v>19</v>
      </c>
      <c r="D22" s="7">
        <v>0.39</v>
      </c>
      <c r="E22" s="7">
        <v>0.88929999999999998</v>
      </c>
      <c r="F22" s="8">
        <f t="shared" si="4"/>
        <v>0.63965000000000005</v>
      </c>
      <c r="G22" s="9">
        <v>11</v>
      </c>
      <c r="H22" s="10">
        <v>2.5000000000000001E-3</v>
      </c>
      <c r="I22" s="31">
        <f t="shared" si="0"/>
        <v>2.75E-2</v>
      </c>
      <c r="J22" s="9">
        <v>0</v>
      </c>
      <c r="K22" s="31">
        <v>1.5E-3</v>
      </c>
      <c r="L22" s="31">
        <f t="shared" si="1"/>
        <v>0</v>
      </c>
      <c r="M22" s="9">
        <v>0</v>
      </c>
      <c r="N22" s="30">
        <v>1E-3</v>
      </c>
      <c r="O22" s="30">
        <f t="shared" si="2"/>
        <v>0</v>
      </c>
      <c r="P22" s="4">
        <f t="shared" si="3"/>
        <v>0.61215000000000008</v>
      </c>
      <c r="Q22" s="26"/>
    </row>
    <row r="23" spans="2:17" ht="13.5" thickBot="1" x14ac:dyDescent="0.3">
      <c r="B23" s="25"/>
      <c r="C23" s="15" t="s">
        <v>13</v>
      </c>
      <c r="D23" s="7">
        <v>0.28000000000000003</v>
      </c>
      <c r="E23" s="7">
        <v>0.87239999999999995</v>
      </c>
      <c r="F23" s="8">
        <f t="shared" si="4"/>
        <v>0.57620000000000005</v>
      </c>
      <c r="G23" s="9">
        <v>1</v>
      </c>
      <c r="H23" s="10">
        <v>2.5000000000000001E-3</v>
      </c>
      <c r="I23" s="31">
        <f t="shared" si="0"/>
        <v>2.5000000000000001E-3</v>
      </c>
      <c r="J23" s="9">
        <v>0</v>
      </c>
      <c r="K23" s="31">
        <v>1.5E-3</v>
      </c>
      <c r="L23" s="31">
        <f t="shared" si="1"/>
        <v>0</v>
      </c>
      <c r="M23" s="9">
        <v>0</v>
      </c>
      <c r="N23" s="30">
        <v>1E-3</v>
      </c>
      <c r="O23" s="30">
        <f t="shared" si="2"/>
        <v>0</v>
      </c>
      <c r="P23" s="4">
        <f t="shared" si="3"/>
        <v>0.5737000000000001</v>
      </c>
      <c r="Q23" s="26"/>
    </row>
    <row r="24" spans="2:17" ht="13.5" thickBot="1" x14ac:dyDescent="0.3">
      <c r="B24" s="25"/>
      <c r="C24" s="15" t="s">
        <v>21</v>
      </c>
      <c r="D24" s="7">
        <v>0.65400000000000003</v>
      </c>
      <c r="E24" s="7">
        <v>0.8276</v>
      </c>
      <c r="F24" s="8">
        <f t="shared" si="4"/>
        <v>0.74080000000000001</v>
      </c>
      <c r="G24" s="9">
        <v>1</v>
      </c>
      <c r="H24" s="10">
        <v>2.5000000000000001E-3</v>
      </c>
      <c r="I24" s="31">
        <f t="shared" si="0"/>
        <v>2.5000000000000001E-3</v>
      </c>
      <c r="J24" s="9">
        <v>0</v>
      </c>
      <c r="K24" s="31">
        <v>1.5E-3</v>
      </c>
      <c r="L24" s="31">
        <f t="shared" si="1"/>
        <v>0</v>
      </c>
      <c r="M24" s="9">
        <v>0</v>
      </c>
      <c r="N24" s="30">
        <v>1E-3</v>
      </c>
      <c r="O24" s="30">
        <f t="shared" si="2"/>
        <v>0</v>
      </c>
      <c r="P24" s="4">
        <f t="shared" si="3"/>
        <v>0.73830000000000007</v>
      </c>
      <c r="Q24" s="26"/>
    </row>
    <row r="25" spans="2:17" ht="13.5" thickBot="1" x14ac:dyDescent="0.3">
      <c r="B25" s="25"/>
      <c r="C25" s="15" t="s">
        <v>18</v>
      </c>
      <c r="D25" s="7">
        <v>0.48570000000000002</v>
      </c>
      <c r="E25" s="7">
        <v>0.75380000000000003</v>
      </c>
      <c r="F25" s="8">
        <f t="shared" si="4"/>
        <v>0.61975000000000002</v>
      </c>
      <c r="G25" s="9">
        <v>11</v>
      </c>
      <c r="H25" s="10">
        <v>2.5000000000000001E-3</v>
      </c>
      <c r="I25" s="31">
        <f t="shared" si="0"/>
        <v>2.75E-2</v>
      </c>
      <c r="J25" s="9">
        <v>0</v>
      </c>
      <c r="K25" s="31">
        <v>1.5E-3</v>
      </c>
      <c r="L25" s="31">
        <f t="shared" si="1"/>
        <v>0</v>
      </c>
      <c r="M25" s="9">
        <v>0</v>
      </c>
      <c r="N25" s="30">
        <v>1E-3</v>
      </c>
      <c r="O25" s="30">
        <f t="shared" si="2"/>
        <v>0</v>
      </c>
      <c r="P25" s="4">
        <f t="shared" si="3"/>
        <v>0.59225000000000005</v>
      </c>
      <c r="Q25" s="26"/>
    </row>
    <row r="26" spans="2:17" ht="12.75" customHeight="1" thickBot="1" x14ac:dyDescent="0.3">
      <c r="B26" s="25"/>
      <c r="C26" s="15" t="s">
        <v>27</v>
      </c>
      <c r="D26" s="7">
        <v>0.69699999999999995</v>
      </c>
      <c r="E26" s="7">
        <v>0.71930000000000005</v>
      </c>
      <c r="F26" s="8">
        <f t="shared" si="4"/>
        <v>0.70815000000000006</v>
      </c>
      <c r="G26" s="9">
        <v>9</v>
      </c>
      <c r="H26" s="10">
        <v>2.5000000000000001E-3</v>
      </c>
      <c r="I26" s="31">
        <f t="shared" si="0"/>
        <v>2.2499999999999999E-2</v>
      </c>
      <c r="J26" s="9">
        <v>0</v>
      </c>
      <c r="K26" s="31">
        <v>1.5E-3</v>
      </c>
      <c r="L26" s="31">
        <f t="shared" si="1"/>
        <v>0</v>
      </c>
      <c r="M26" s="9">
        <v>0</v>
      </c>
      <c r="N26" s="30">
        <v>1E-3</v>
      </c>
      <c r="O26" s="30">
        <f t="shared" si="2"/>
        <v>0</v>
      </c>
      <c r="P26" s="4">
        <f t="shared" si="3"/>
        <v>0.68565000000000009</v>
      </c>
      <c r="Q26" s="26"/>
    </row>
    <row r="27" spans="2:17" ht="13.5" thickBot="1" x14ac:dyDescent="0.3">
      <c r="B27" s="25"/>
      <c r="C27" s="15" t="s">
        <v>38</v>
      </c>
      <c r="D27" s="7">
        <v>0.58589999999999998</v>
      </c>
      <c r="E27" s="7">
        <v>0.72260000000000002</v>
      </c>
      <c r="F27" s="8">
        <f t="shared" si="4"/>
        <v>0.65425</v>
      </c>
      <c r="G27" s="9">
        <v>1</v>
      </c>
      <c r="H27" s="10">
        <v>2.5000000000000001E-3</v>
      </c>
      <c r="I27" s="31">
        <f t="shared" si="0"/>
        <v>2.5000000000000001E-3</v>
      </c>
      <c r="J27" s="9">
        <v>0</v>
      </c>
      <c r="K27" s="31">
        <v>1.5E-3</v>
      </c>
      <c r="L27" s="31">
        <f t="shared" si="1"/>
        <v>0</v>
      </c>
      <c r="M27" s="9">
        <v>0</v>
      </c>
      <c r="N27" s="30">
        <v>1E-3</v>
      </c>
      <c r="O27" s="30">
        <f t="shared" si="2"/>
        <v>0</v>
      </c>
      <c r="P27" s="4">
        <f t="shared" si="3"/>
        <v>0.65175000000000005</v>
      </c>
      <c r="Q27" s="26"/>
    </row>
    <row r="28" spans="2:17" ht="13.5" thickBot="1" x14ac:dyDescent="0.3">
      <c r="B28" s="25"/>
      <c r="C28" s="15" t="s">
        <v>26</v>
      </c>
      <c r="D28" s="7">
        <v>0.86899999999999999</v>
      </c>
      <c r="E28" s="7">
        <v>0.8206</v>
      </c>
      <c r="F28" s="8">
        <f t="shared" si="4"/>
        <v>0.8448</v>
      </c>
      <c r="G28" s="9">
        <v>1</v>
      </c>
      <c r="H28" s="10">
        <v>2.5000000000000001E-3</v>
      </c>
      <c r="I28" s="31">
        <f t="shared" si="0"/>
        <v>2.5000000000000001E-3</v>
      </c>
      <c r="J28" s="9">
        <v>0</v>
      </c>
      <c r="K28" s="31">
        <v>1.5E-3</v>
      </c>
      <c r="L28" s="31">
        <f t="shared" si="1"/>
        <v>0</v>
      </c>
      <c r="M28" s="9">
        <v>0</v>
      </c>
      <c r="N28" s="30">
        <v>1E-3</v>
      </c>
      <c r="O28" s="30">
        <f t="shared" si="2"/>
        <v>0</v>
      </c>
      <c r="P28" s="4">
        <f t="shared" si="3"/>
        <v>0.84230000000000005</v>
      </c>
      <c r="Q28" s="26"/>
    </row>
    <row r="29" spans="2:17" ht="13.5" thickBot="1" x14ac:dyDescent="0.3">
      <c r="B29" s="25"/>
      <c r="C29" s="15" t="s">
        <v>33</v>
      </c>
      <c r="D29" s="7">
        <v>0.57550000000000001</v>
      </c>
      <c r="E29" s="7">
        <v>0.6623</v>
      </c>
      <c r="F29" s="8">
        <f t="shared" si="4"/>
        <v>0.61890000000000001</v>
      </c>
      <c r="G29" s="9">
        <v>11</v>
      </c>
      <c r="H29" s="10">
        <v>2.5000000000000001E-3</v>
      </c>
      <c r="I29" s="31">
        <f t="shared" si="0"/>
        <v>2.75E-2</v>
      </c>
      <c r="J29" s="9">
        <v>0</v>
      </c>
      <c r="K29" s="31">
        <v>1.5E-3</v>
      </c>
      <c r="L29" s="31">
        <f t="shared" si="1"/>
        <v>0</v>
      </c>
      <c r="M29" s="9">
        <v>0</v>
      </c>
      <c r="N29" s="30">
        <v>1E-3</v>
      </c>
      <c r="O29" s="30">
        <f t="shared" si="2"/>
        <v>0</v>
      </c>
      <c r="P29" s="4">
        <f t="shared" si="3"/>
        <v>0.59140000000000004</v>
      </c>
      <c r="Q29" s="26"/>
    </row>
    <row r="30" spans="2:17" ht="13.5" thickBot="1" x14ac:dyDescent="0.3">
      <c r="B30" s="25"/>
      <c r="C30" s="15" t="s">
        <v>31</v>
      </c>
      <c r="D30" s="7">
        <v>0.50519999999999998</v>
      </c>
      <c r="E30" s="7">
        <v>0.64790000000000003</v>
      </c>
      <c r="F30" s="8">
        <f t="shared" si="4"/>
        <v>0.57655000000000001</v>
      </c>
      <c r="G30" s="9">
        <v>11</v>
      </c>
      <c r="H30" s="10">
        <v>2.5000000000000001E-3</v>
      </c>
      <c r="I30" s="31">
        <f t="shared" si="0"/>
        <v>2.75E-2</v>
      </c>
      <c r="J30" s="9">
        <v>0</v>
      </c>
      <c r="K30" s="31">
        <v>1.5E-3</v>
      </c>
      <c r="L30" s="31">
        <f t="shared" si="1"/>
        <v>0</v>
      </c>
      <c r="M30" s="9">
        <v>0</v>
      </c>
      <c r="N30" s="30">
        <v>1E-3</v>
      </c>
      <c r="O30" s="30">
        <f t="shared" si="2"/>
        <v>0</v>
      </c>
      <c r="P30" s="4">
        <f t="shared" si="3"/>
        <v>0.54905000000000004</v>
      </c>
      <c r="Q30" s="26"/>
    </row>
    <row r="31" spans="2:17" ht="13.5" thickBot="1" x14ac:dyDescent="0.3">
      <c r="B31" s="25"/>
      <c r="C31" s="15" t="s">
        <v>16</v>
      </c>
      <c r="D31" s="7">
        <v>0.65880000000000005</v>
      </c>
      <c r="E31" s="7">
        <v>0.90800000000000003</v>
      </c>
      <c r="F31" s="8">
        <f t="shared" si="4"/>
        <v>0.7834000000000001</v>
      </c>
      <c r="G31" s="9">
        <v>18</v>
      </c>
      <c r="H31" s="10">
        <v>2.5000000000000001E-3</v>
      </c>
      <c r="I31" s="31">
        <f t="shared" si="0"/>
        <v>4.4999999999999998E-2</v>
      </c>
      <c r="J31" s="9">
        <v>0</v>
      </c>
      <c r="K31" s="31">
        <v>1.5E-3</v>
      </c>
      <c r="L31" s="31">
        <f t="shared" si="1"/>
        <v>0</v>
      </c>
      <c r="M31" s="9">
        <v>0</v>
      </c>
      <c r="N31" s="30">
        <v>1E-3</v>
      </c>
      <c r="O31" s="30">
        <f t="shared" si="2"/>
        <v>0</v>
      </c>
      <c r="P31" s="4">
        <f t="shared" si="3"/>
        <v>0.73840000000000006</v>
      </c>
      <c r="Q31" s="26"/>
    </row>
    <row r="32" spans="2:17" ht="13.5" thickBot="1" x14ac:dyDescent="0.3">
      <c r="B32" s="25"/>
      <c r="C32" s="15" t="s">
        <v>20</v>
      </c>
      <c r="D32" s="7">
        <v>0.67620000000000002</v>
      </c>
      <c r="E32" s="7">
        <v>0.81640000000000001</v>
      </c>
      <c r="F32" s="8">
        <f t="shared" si="4"/>
        <v>0.74629999999999996</v>
      </c>
      <c r="G32" s="9">
        <v>5</v>
      </c>
      <c r="H32" s="10">
        <v>2.5000000000000001E-3</v>
      </c>
      <c r="I32" s="31">
        <f t="shared" si="0"/>
        <v>1.2500000000000001E-2</v>
      </c>
      <c r="J32" s="9">
        <v>0</v>
      </c>
      <c r="K32" s="31">
        <v>1.5E-3</v>
      </c>
      <c r="L32" s="31">
        <f t="shared" si="1"/>
        <v>0</v>
      </c>
      <c r="M32" s="9">
        <v>0</v>
      </c>
      <c r="N32" s="30">
        <v>1E-3</v>
      </c>
      <c r="O32" s="30">
        <f t="shared" si="2"/>
        <v>0</v>
      </c>
      <c r="P32" s="4">
        <f t="shared" si="3"/>
        <v>0.73380000000000001</v>
      </c>
      <c r="Q32" s="26"/>
    </row>
    <row r="33" spans="2:17" ht="13.5" thickBot="1" x14ac:dyDescent="0.3">
      <c r="B33" s="25"/>
      <c r="C33" s="15" t="s">
        <v>23</v>
      </c>
      <c r="D33" s="7">
        <v>0.1762</v>
      </c>
      <c r="E33" s="7">
        <v>0.8216</v>
      </c>
      <c r="F33" s="8">
        <f t="shared" si="4"/>
        <v>0.49890000000000001</v>
      </c>
      <c r="G33" s="9">
        <v>11</v>
      </c>
      <c r="H33" s="10">
        <v>2.5000000000000001E-3</v>
      </c>
      <c r="I33" s="31">
        <f t="shared" si="0"/>
        <v>2.75E-2</v>
      </c>
      <c r="J33" s="9">
        <v>0</v>
      </c>
      <c r="K33" s="31">
        <v>1.5E-3</v>
      </c>
      <c r="L33" s="31">
        <f t="shared" si="1"/>
        <v>0</v>
      </c>
      <c r="M33" s="9">
        <v>0</v>
      </c>
      <c r="N33" s="30">
        <v>1E-3</v>
      </c>
      <c r="O33" s="30">
        <f t="shared" si="2"/>
        <v>0</v>
      </c>
      <c r="P33" s="4">
        <f t="shared" si="3"/>
        <v>0.47139999999999999</v>
      </c>
      <c r="Q33" s="26"/>
    </row>
    <row r="34" spans="2:17" ht="13.5" thickBot="1" x14ac:dyDescent="0.3">
      <c r="B34" s="25"/>
      <c r="C34" s="15" t="s">
        <v>15</v>
      </c>
      <c r="D34" s="7">
        <v>0.66669999999999996</v>
      </c>
      <c r="E34" s="7">
        <v>0.73329999999999995</v>
      </c>
      <c r="F34" s="8">
        <f t="shared" si="4"/>
        <v>0.7</v>
      </c>
      <c r="G34" s="9">
        <v>1</v>
      </c>
      <c r="H34" s="10">
        <v>2.5000000000000001E-3</v>
      </c>
      <c r="I34" s="31">
        <f t="shared" si="0"/>
        <v>2.5000000000000001E-3</v>
      </c>
      <c r="J34" s="9">
        <v>0</v>
      </c>
      <c r="K34" s="31">
        <v>1.5E-3</v>
      </c>
      <c r="L34" s="31">
        <f t="shared" si="1"/>
        <v>0</v>
      </c>
      <c r="M34" s="9">
        <v>0</v>
      </c>
      <c r="N34" s="30">
        <v>1E-3</v>
      </c>
      <c r="O34" s="30">
        <f t="shared" si="2"/>
        <v>0</v>
      </c>
      <c r="P34" s="4">
        <f t="shared" si="3"/>
        <v>0.69750000000000001</v>
      </c>
      <c r="Q34" s="26"/>
    </row>
    <row r="35" spans="2:17" ht="13.5" thickBot="1" x14ac:dyDescent="0.3">
      <c r="B35" s="25"/>
      <c r="C35" s="15" t="s">
        <v>37</v>
      </c>
      <c r="D35" s="7">
        <v>0.42530000000000001</v>
      </c>
      <c r="E35" s="7">
        <v>0.73119999999999996</v>
      </c>
      <c r="F35" s="8">
        <f t="shared" si="4"/>
        <v>0.57824999999999993</v>
      </c>
      <c r="G35" s="9">
        <v>23</v>
      </c>
      <c r="H35" s="10">
        <v>2.5000000000000001E-3</v>
      </c>
      <c r="I35" s="31">
        <f t="shared" si="0"/>
        <v>5.7500000000000002E-2</v>
      </c>
      <c r="J35" s="9">
        <v>0</v>
      </c>
      <c r="K35" s="31">
        <v>1.5E-3</v>
      </c>
      <c r="L35" s="31">
        <f t="shared" si="1"/>
        <v>0</v>
      </c>
      <c r="M35" s="9">
        <v>0</v>
      </c>
      <c r="N35" s="30">
        <v>1E-3</v>
      </c>
      <c r="O35" s="30">
        <f t="shared" si="2"/>
        <v>0</v>
      </c>
      <c r="P35" s="4">
        <f t="shared" si="3"/>
        <v>0.52074999999999994</v>
      </c>
      <c r="Q35" s="26"/>
    </row>
    <row r="36" spans="2:17" ht="13.5" thickBot="1" x14ac:dyDescent="0.3">
      <c r="B36" s="25"/>
      <c r="C36" s="15" t="s">
        <v>29</v>
      </c>
      <c r="D36" s="7">
        <v>0.75429999999999997</v>
      </c>
      <c r="E36" s="7">
        <v>0.67030000000000001</v>
      </c>
      <c r="F36" s="8">
        <f t="shared" si="4"/>
        <v>0.71229999999999993</v>
      </c>
      <c r="G36" s="9">
        <v>1</v>
      </c>
      <c r="H36" s="10">
        <v>2.5000000000000001E-3</v>
      </c>
      <c r="I36" s="31">
        <f t="shared" si="0"/>
        <v>2.5000000000000001E-3</v>
      </c>
      <c r="J36" s="9">
        <v>0</v>
      </c>
      <c r="K36" s="31">
        <v>1.5E-3</v>
      </c>
      <c r="L36" s="31">
        <f t="shared" si="1"/>
        <v>0</v>
      </c>
      <c r="M36" s="9">
        <v>0</v>
      </c>
      <c r="N36" s="30">
        <v>1E-3</v>
      </c>
      <c r="O36" s="30">
        <f t="shared" si="2"/>
        <v>0</v>
      </c>
      <c r="P36" s="4">
        <f t="shared" si="3"/>
        <v>0.70979999999999999</v>
      </c>
      <c r="Q36" s="26"/>
    </row>
    <row r="37" spans="2:17" ht="13.5" thickBot="1" x14ac:dyDescent="0.3">
      <c r="B37" s="25"/>
      <c r="C37" s="15" t="s">
        <v>28</v>
      </c>
      <c r="D37" s="7">
        <v>0.5242</v>
      </c>
      <c r="E37" s="7">
        <v>0.69840000000000002</v>
      </c>
      <c r="F37" s="8">
        <f t="shared" si="4"/>
        <v>0.61129999999999995</v>
      </c>
      <c r="G37" s="9">
        <v>106</v>
      </c>
      <c r="H37" s="10">
        <v>2.5000000000000001E-3</v>
      </c>
      <c r="I37" s="31">
        <f t="shared" si="0"/>
        <v>0.26500000000000001</v>
      </c>
      <c r="J37" s="9">
        <v>0</v>
      </c>
      <c r="K37" s="31">
        <v>1.5E-3</v>
      </c>
      <c r="L37" s="31">
        <f t="shared" si="1"/>
        <v>0</v>
      </c>
      <c r="M37" s="9">
        <v>0</v>
      </c>
      <c r="N37" s="30">
        <v>1E-3</v>
      </c>
      <c r="O37" s="30">
        <f t="shared" si="2"/>
        <v>0</v>
      </c>
      <c r="P37" s="4">
        <f>F37-I37-L37-O37</f>
        <v>0.34629999999999994</v>
      </c>
      <c r="Q37" s="26"/>
    </row>
    <row r="38" spans="2:17" ht="13.5" thickBot="1" x14ac:dyDescent="0.3">
      <c r="B38" s="25"/>
      <c r="C38" s="15" t="s">
        <v>25</v>
      </c>
      <c r="D38" s="7">
        <v>0.72430000000000005</v>
      </c>
      <c r="E38" s="7">
        <v>0.81730000000000003</v>
      </c>
      <c r="F38" s="8">
        <f t="shared" si="4"/>
        <v>0.77080000000000004</v>
      </c>
      <c r="G38" s="9">
        <v>11</v>
      </c>
      <c r="H38" s="10">
        <v>2.5000000000000001E-3</v>
      </c>
      <c r="I38" s="31">
        <f t="shared" si="0"/>
        <v>2.75E-2</v>
      </c>
      <c r="J38" s="9">
        <v>0</v>
      </c>
      <c r="K38" s="31">
        <v>1.5E-3</v>
      </c>
      <c r="L38" s="31">
        <f t="shared" si="1"/>
        <v>0</v>
      </c>
      <c r="M38" s="9">
        <v>0</v>
      </c>
      <c r="N38" s="30">
        <v>1E-3</v>
      </c>
      <c r="O38" s="30">
        <f t="shared" si="2"/>
        <v>0</v>
      </c>
      <c r="P38" s="4">
        <f t="shared" si="3"/>
        <v>0.74330000000000007</v>
      </c>
      <c r="Q38" s="26"/>
    </row>
    <row r="39" spans="2:17" ht="13.5" thickBot="1" x14ac:dyDescent="0.3">
      <c r="B39" s="25"/>
      <c r="C39" s="15" t="s">
        <v>9</v>
      </c>
      <c r="D39" s="7">
        <v>0.83330000000000004</v>
      </c>
      <c r="E39" s="7">
        <v>0.875</v>
      </c>
      <c r="F39" s="8">
        <f t="shared" si="4"/>
        <v>0.85414999999999996</v>
      </c>
      <c r="G39" s="9">
        <v>6</v>
      </c>
      <c r="H39" s="10">
        <v>2.5000000000000001E-3</v>
      </c>
      <c r="I39" s="31">
        <f t="shared" si="0"/>
        <v>1.4999999999999999E-2</v>
      </c>
      <c r="J39" s="9">
        <v>0</v>
      </c>
      <c r="K39" s="31">
        <v>1.5E-3</v>
      </c>
      <c r="L39" s="31">
        <f t="shared" si="1"/>
        <v>0</v>
      </c>
      <c r="M39" s="9">
        <v>0</v>
      </c>
      <c r="N39" s="30">
        <v>1E-3</v>
      </c>
      <c r="O39" s="30">
        <f t="shared" si="2"/>
        <v>0</v>
      </c>
      <c r="P39" s="4">
        <f t="shared" si="3"/>
        <v>0.83914999999999995</v>
      </c>
      <c r="Q39" s="26"/>
    </row>
    <row r="40" spans="2:17" ht="13.5" thickBot="1" x14ac:dyDescent="0.3">
      <c r="B40" s="25"/>
      <c r="C40" s="16" t="s">
        <v>14</v>
      </c>
      <c r="D40" s="11">
        <v>0.2235</v>
      </c>
      <c r="E40" s="11">
        <v>0.54379999999999995</v>
      </c>
      <c r="F40" s="12">
        <f t="shared" si="4"/>
        <v>0.38364999999999999</v>
      </c>
      <c r="G40" s="13">
        <v>30</v>
      </c>
      <c r="H40" s="14">
        <v>2.5000000000000001E-3</v>
      </c>
      <c r="I40" s="32">
        <f t="shared" si="0"/>
        <v>7.4999999999999997E-2</v>
      </c>
      <c r="J40" s="13">
        <v>0</v>
      </c>
      <c r="K40" s="32">
        <v>1.5E-3</v>
      </c>
      <c r="L40" s="32">
        <f t="shared" si="1"/>
        <v>0</v>
      </c>
      <c r="M40" s="13">
        <v>0</v>
      </c>
      <c r="N40" s="30">
        <v>1E-3</v>
      </c>
      <c r="O40" s="30">
        <f t="shared" si="2"/>
        <v>0</v>
      </c>
      <c r="P40" s="4">
        <f t="shared" si="3"/>
        <v>0.30864999999999998</v>
      </c>
      <c r="Q40" s="26"/>
    </row>
    <row r="41" spans="2:17" ht="16.5" customHeight="1" thickBot="1" x14ac:dyDescent="0.3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2:17" x14ac:dyDescent="0.25"/>
  </sheetData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42"/>
  <sheetViews>
    <sheetView showGridLines="0" topLeftCell="I8" zoomScale="120" zoomScaleNormal="120" zoomScaleSheetLayoutView="100" workbookViewId="0">
      <pane ySplit="1" topLeftCell="A17" activePane="bottomLeft" state="frozen"/>
      <selection activeCell="A8" sqref="A8"/>
      <selection pane="bottomLeft" activeCell="P23" sqref="P23"/>
    </sheetView>
  </sheetViews>
  <sheetFormatPr baseColWidth="10" defaultColWidth="0" defaultRowHeight="12.5" zeroHeight="1" x14ac:dyDescent="0.25"/>
  <cols>
    <col min="1" max="1" width="4.1796875" style="2" customWidth="1"/>
    <col min="2" max="2" width="3.90625" style="2" customWidth="1"/>
    <col min="3" max="3" width="28.54296875" style="2" bestFit="1" customWidth="1"/>
    <col min="4" max="4" width="14.26953125" style="2" customWidth="1"/>
    <col min="5" max="5" width="13.26953125" style="2" customWidth="1"/>
    <col min="6" max="6" width="15.54296875" style="2" customWidth="1"/>
    <col min="7" max="7" width="15.26953125" style="2" customWidth="1"/>
    <col min="8" max="8" width="14.7265625" style="2" customWidth="1"/>
    <col min="9" max="15" width="17.81640625" style="2" customWidth="1"/>
    <col min="16" max="16" width="15.26953125" style="2" customWidth="1"/>
    <col min="17" max="17" width="5.26953125" style="2" customWidth="1"/>
    <col min="18" max="18" width="3.54296875" style="2" customWidth="1"/>
    <col min="19" max="16384" width="3.54296875" style="2" hidden="1"/>
  </cols>
  <sheetData>
    <row r="1" spans="2:17" ht="13" thickBot="1" x14ac:dyDescent="0.3"/>
    <row r="2" spans="2:17" x14ac:dyDescent="0.25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</row>
    <row r="3" spans="2:17" customFormat="1" ht="15" customHeight="1" x14ac:dyDescent="0.35">
      <c r="B3" s="20"/>
      <c r="D3" s="58" t="s">
        <v>44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21"/>
    </row>
    <row r="4" spans="2:17" customFormat="1" ht="15" customHeight="1" x14ac:dyDescent="0.35">
      <c r="B4" s="20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1"/>
    </row>
    <row r="5" spans="2:17" customFormat="1" ht="15" customHeight="1" x14ac:dyDescent="0.35">
      <c r="B5" s="20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21"/>
    </row>
    <row r="6" spans="2:17" customFormat="1" ht="50.25" customHeight="1" x14ac:dyDescent="0.35">
      <c r="B6" s="2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1"/>
    </row>
    <row r="7" spans="2:17" ht="13" thickBot="1" x14ac:dyDescent="0.3">
      <c r="B7" s="25"/>
      <c r="Q7" s="26"/>
    </row>
    <row r="8" spans="2:17" ht="74" thickBot="1" x14ac:dyDescent="0.3">
      <c r="B8" s="25"/>
      <c r="C8" s="17" t="s">
        <v>6</v>
      </c>
      <c r="D8" s="38" t="s">
        <v>94</v>
      </c>
      <c r="E8" s="38" t="s">
        <v>95</v>
      </c>
      <c r="F8" s="39" t="s">
        <v>7</v>
      </c>
      <c r="G8" s="38" t="s">
        <v>42</v>
      </c>
      <c r="H8" s="40" t="s">
        <v>41</v>
      </c>
      <c r="I8" s="39" t="s">
        <v>8</v>
      </c>
      <c r="J8" s="53" t="s">
        <v>43</v>
      </c>
      <c r="K8" s="40" t="s">
        <v>41</v>
      </c>
      <c r="L8" s="43" t="s">
        <v>8</v>
      </c>
      <c r="M8" s="53" t="s">
        <v>91</v>
      </c>
      <c r="N8" s="40" t="s">
        <v>41</v>
      </c>
      <c r="O8" s="41" t="s">
        <v>8</v>
      </c>
      <c r="P8" s="42" t="s">
        <v>96</v>
      </c>
      <c r="Q8" s="26"/>
    </row>
    <row r="9" spans="2:17" ht="13.5" thickBot="1" x14ac:dyDescent="0.3">
      <c r="B9" s="25"/>
      <c r="C9" s="15" t="s">
        <v>11</v>
      </c>
      <c r="D9" s="3">
        <v>0.82</v>
      </c>
      <c r="E9" s="3">
        <v>0.81369999999999998</v>
      </c>
      <c r="F9" s="4">
        <f>AVERAGE(D9,E9)</f>
        <v>0.81684999999999997</v>
      </c>
      <c r="G9" s="5">
        <v>1</v>
      </c>
      <c r="H9" s="6">
        <v>2.5000000000000001E-3</v>
      </c>
      <c r="I9" s="30">
        <f t="shared" ref="I9:I40" si="0">G9*H9</f>
        <v>2.5000000000000001E-3</v>
      </c>
      <c r="J9" s="5">
        <v>0</v>
      </c>
      <c r="K9" s="30">
        <v>1.5E-3</v>
      </c>
      <c r="L9" s="30">
        <f>K9*J9</f>
        <v>0</v>
      </c>
      <c r="M9" s="5">
        <v>2</v>
      </c>
      <c r="N9" s="30">
        <v>1E-3</v>
      </c>
      <c r="O9" s="30">
        <f>M9*N9</f>
        <v>2E-3</v>
      </c>
      <c r="P9" s="4">
        <f>F9-I9-L9-O9</f>
        <v>0.81235000000000002</v>
      </c>
      <c r="Q9" s="26"/>
    </row>
    <row r="10" spans="2:17" ht="13.5" thickBot="1" x14ac:dyDescent="0.3">
      <c r="B10" s="25"/>
      <c r="C10" s="15" t="s">
        <v>12</v>
      </c>
      <c r="D10" s="7">
        <v>0.83589999999999998</v>
      </c>
      <c r="E10" s="7">
        <v>0.90639999999999998</v>
      </c>
      <c r="F10" s="8">
        <f>AVERAGE(D10,E10)</f>
        <v>0.87114999999999998</v>
      </c>
      <c r="G10" s="9">
        <v>3</v>
      </c>
      <c r="H10" s="10">
        <v>2.5000000000000001E-3</v>
      </c>
      <c r="I10" s="31">
        <f t="shared" si="0"/>
        <v>7.4999999999999997E-3</v>
      </c>
      <c r="J10" s="9">
        <v>0</v>
      </c>
      <c r="K10" s="31">
        <v>1.5E-3</v>
      </c>
      <c r="L10" s="31">
        <f t="shared" ref="L10:L40" si="1">K10*J10</f>
        <v>0</v>
      </c>
      <c r="M10" s="9">
        <v>15</v>
      </c>
      <c r="N10" s="30">
        <v>1E-3</v>
      </c>
      <c r="O10" s="30">
        <f t="shared" ref="O10:O40" si="2">M10*N10</f>
        <v>1.4999999999999999E-2</v>
      </c>
      <c r="P10" s="4">
        <f>F10-I10-L10-O10</f>
        <v>0.84865000000000002</v>
      </c>
      <c r="Q10" s="26"/>
    </row>
    <row r="11" spans="2:17" ht="13.5" thickBot="1" x14ac:dyDescent="0.3">
      <c r="B11" s="25"/>
      <c r="C11" s="15" t="s">
        <v>24</v>
      </c>
      <c r="D11" s="7">
        <v>0.73499999999999999</v>
      </c>
      <c r="E11" s="7">
        <v>0.873</v>
      </c>
      <c r="F11" s="8">
        <f>AVERAGE(D11,E11)</f>
        <v>0.80400000000000005</v>
      </c>
      <c r="G11" s="9">
        <v>6</v>
      </c>
      <c r="H11" s="10">
        <v>2.5000000000000001E-3</v>
      </c>
      <c r="I11" s="31">
        <f t="shared" si="0"/>
        <v>1.4999999999999999E-2</v>
      </c>
      <c r="J11" s="9">
        <v>0</v>
      </c>
      <c r="K11" s="31">
        <v>1.5E-3</v>
      </c>
      <c r="L11" s="31">
        <f>K11*J11</f>
        <v>0</v>
      </c>
      <c r="M11" s="9">
        <v>48</v>
      </c>
      <c r="N11" s="30">
        <v>1E-3</v>
      </c>
      <c r="O11" s="30">
        <f t="shared" si="2"/>
        <v>4.8000000000000001E-2</v>
      </c>
      <c r="P11" s="4">
        <f t="shared" ref="P11:P40" si="3">F11-I11-L11-O11</f>
        <v>0.74099999999999999</v>
      </c>
      <c r="Q11" s="26"/>
    </row>
    <row r="12" spans="2:17" ht="13.5" thickBot="1" x14ac:dyDescent="0.3">
      <c r="B12" s="25"/>
      <c r="C12" s="15" t="s">
        <v>17</v>
      </c>
      <c r="D12" s="7">
        <v>0.87880000000000003</v>
      </c>
      <c r="E12" s="7">
        <v>0.995</v>
      </c>
      <c r="F12" s="8">
        <f t="shared" ref="F12:F40" si="4">AVERAGE(D12,E12)</f>
        <v>0.93690000000000007</v>
      </c>
      <c r="G12" s="9">
        <v>0</v>
      </c>
      <c r="H12" s="10">
        <v>2.5000000000000001E-3</v>
      </c>
      <c r="I12" s="31">
        <f t="shared" si="0"/>
        <v>0</v>
      </c>
      <c r="J12" s="9">
        <v>0</v>
      </c>
      <c r="K12" s="31">
        <v>1.5E-3</v>
      </c>
      <c r="L12" s="31">
        <f t="shared" si="1"/>
        <v>0</v>
      </c>
      <c r="M12" s="9">
        <v>68</v>
      </c>
      <c r="N12" s="30">
        <v>1E-3</v>
      </c>
      <c r="O12" s="30">
        <f t="shared" si="2"/>
        <v>6.8000000000000005E-2</v>
      </c>
      <c r="P12" s="4">
        <f t="shared" si="3"/>
        <v>0.86890000000000001</v>
      </c>
      <c r="Q12" s="26"/>
    </row>
    <row r="13" spans="2:17" ht="13.5" thickBot="1" x14ac:dyDescent="0.3">
      <c r="B13" s="25"/>
      <c r="C13" s="15" t="s">
        <v>40</v>
      </c>
      <c r="D13" s="7">
        <v>0.64090000000000003</v>
      </c>
      <c r="E13" s="7">
        <v>0.9173</v>
      </c>
      <c r="F13" s="8">
        <f t="shared" si="4"/>
        <v>0.77910000000000001</v>
      </c>
      <c r="G13" s="9">
        <v>2</v>
      </c>
      <c r="H13" s="10">
        <v>2.5000000000000001E-3</v>
      </c>
      <c r="I13" s="31">
        <f t="shared" si="0"/>
        <v>5.0000000000000001E-3</v>
      </c>
      <c r="J13" s="9">
        <v>0</v>
      </c>
      <c r="K13" s="31">
        <v>1.5E-3</v>
      </c>
      <c r="L13" s="31">
        <f t="shared" si="1"/>
        <v>0</v>
      </c>
      <c r="M13" s="9">
        <v>54</v>
      </c>
      <c r="N13" s="30">
        <v>1E-3</v>
      </c>
      <c r="O13" s="30">
        <f t="shared" si="2"/>
        <v>5.3999999999999999E-2</v>
      </c>
      <c r="P13" s="4">
        <f t="shared" si="3"/>
        <v>0.72009999999999996</v>
      </c>
      <c r="Q13" s="26"/>
    </row>
    <row r="14" spans="2:17" ht="13.5" thickBot="1" x14ac:dyDescent="0.3">
      <c r="B14" s="25"/>
      <c r="C14" s="15" t="s">
        <v>32</v>
      </c>
      <c r="D14" s="7">
        <v>0.8871</v>
      </c>
      <c r="E14" s="7">
        <v>0.99870000000000003</v>
      </c>
      <c r="F14" s="8">
        <f t="shared" si="4"/>
        <v>0.94290000000000007</v>
      </c>
      <c r="G14" s="9">
        <v>0</v>
      </c>
      <c r="H14" s="10">
        <v>2.5000000000000001E-3</v>
      </c>
      <c r="I14" s="31">
        <f t="shared" si="0"/>
        <v>0</v>
      </c>
      <c r="J14" s="9">
        <v>0</v>
      </c>
      <c r="K14" s="31">
        <v>1.5E-3</v>
      </c>
      <c r="L14" s="31">
        <f t="shared" si="1"/>
        <v>0</v>
      </c>
      <c r="M14" s="9">
        <v>0</v>
      </c>
      <c r="N14" s="30">
        <v>1E-3</v>
      </c>
      <c r="O14" s="30">
        <f t="shared" si="2"/>
        <v>0</v>
      </c>
      <c r="P14" s="4">
        <f t="shared" si="3"/>
        <v>0.94290000000000007</v>
      </c>
      <c r="Q14" s="26"/>
    </row>
    <row r="15" spans="2:17" ht="13.5" thickBot="1" x14ac:dyDescent="0.3">
      <c r="B15" s="25"/>
      <c r="C15" s="15" t="s">
        <v>34</v>
      </c>
      <c r="D15" s="7">
        <v>0.87429999999999997</v>
      </c>
      <c r="E15" s="7">
        <v>0.91439999999999999</v>
      </c>
      <c r="F15" s="8">
        <f t="shared" si="4"/>
        <v>0.89434999999999998</v>
      </c>
      <c r="G15" s="9">
        <v>0</v>
      </c>
      <c r="H15" s="10">
        <v>2.5000000000000001E-3</v>
      </c>
      <c r="I15" s="31">
        <f t="shared" si="0"/>
        <v>0</v>
      </c>
      <c r="J15" s="9">
        <v>0</v>
      </c>
      <c r="K15" s="31">
        <v>1.5E-3</v>
      </c>
      <c r="L15" s="31">
        <f t="shared" si="1"/>
        <v>0</v>
      </c>
      <c r="M15" s="9">
        <v>8</v>
      </c>
      <c r="N15" s="30">
        <v>1E-3</v>
      </c>
      <c r="O15" s="30">
        <f t="shared" si="2"/>
        <v>8.0000000000000002E-3</v>
      </c>
      <c r="P15" s="4">
        <f t="shared" si="3"/>
        <v>0.88634999999999997</v>
      </c>
      <c r="Q15" s="26"/>
    </row>
    <row r="16" spans="2:17" ht="13.5" thickBot="1" x14ac:dyDescent="0.3">
      <c r="B16" s="25"/>
      <c r="C16" s="15" t="s">
        <v>10</v>
      </c>
      <c r="D16" s="7">
        <v>0.91110000000000002</v>
      </c>
      <c r="E16" s="7">
        <v>0.96120000000000005</v>
      </c>
      <c r="F16" s="8">
        <f t="shared" si="4"/>
        <v>0.93615000000000004</v>
      </c>
      <c r="G16" s="9">
        <v>0</v>
      </c>
      <c r="H16" s="10">
        <v>2.5000000000000001E-3</v>
      </c>
      <c r="I16" s="31">
        <f t="shared" si="0"/>
        <v>0</v>
      </c>
      <c r="J16" s="9">
        <v>0</v>
      </c>
      <c r="K16" s="31">
        <v>1.5E-3</v>
      </c>
      <c r="L16" s="31">
        <f t="shared" si="1"/>
        <v>0</v>
      </c>
      <c r="M16" s="9">
        <v>4</v>
      </c>
      <c r="N16" s="30">
        <v>1E-3</v>
      </c>
      <c r="O16" s="30">
        <f t="shared" si="2"/>
        <v>4.0000000000000001E-3</v>
      </c>
      <c r="P16" s="4">
        <f t="shared" si="3"/>
        <v>0.93215000000000003</v>
      </c>
      <c r="Q16" s="26"/>
    </row>
    <row r="17" spans="2:17" ht="13.5" thickBot="1" x14ac:dyDescent="0.3">
      <c r="B17" s="25"/>
      <c r="C17" s="15" t="s">
        <v>39</v>
      </c>
      <c r="D17" s="7">
        <v>0.92020000000000002</v>
      </c>
      <c r="E17" s="7">
        <v>0.92090000000000005</v>
      </c>
      <c r="F17" s="8">
        <f t="shared" si="4"/>
        <v>0.92054999999999998</v>
      </c>
      <c r="G17" s="9">
        <v>1</v>
      </c>
      <c r="H17" s="10">
        <v>2.5000000000000001E-3</v>
      </c>
      <c r="I17" s="31">
        <f t="shared" si="0"/>
        <v>2.5000000000000001E-3</v>
      </c>
      <c r="J17" s="9">
        <v>0</v>
      </c>
      <c r="K17" s="31">
        <v>1.5E-3</v>
      </c>
      <c r="L17" s="31">
        <f t="shared" si="1"/>
        <v>0</v>
      </c>
      <c r="M17" s="9">
        <v>2</v>
      </c>
      <c r="N17" s="30">
        <v>1E-3</v>
      </c>
      <c r="O17" s="30">
        <f t="shared" si="2"/>
        <v>2E-3</v>
      </c>
      <c r="P17" s="4">
        <f t="shared" si="3"/>
        <v>0.91605000000000003</v>
      </c>
      <c r="Q17" s="26"/>
    </row>
    <row r="18" spans="2:17" ht="13.5" thickBot="1" x14ac:dyDescent="0.3">
      <c r="B18" s="25"/>
      <c r="C18" s="15" t="s">
        <v>30</v>
      </c>
      <c r="D18" s="7">
        <v>0.79630000000000001</v>
      </c>
      <c r="E18" s="7">
        <v>0.92069999999999996</v>
      </c>
      <c r="F18" s="8">
        <f t="shared" si="4"/>
        <v>0.85850000000000004</v>
      </c>
      <c r="G18" s="9">
        <v>2</v>
      </c>
      <c r="H18" s="10">
        <v>2.5000000000000001E-3</v>
      </c>
      <c r="I18" s="31">
        <f t="shared" si="0"/>
        <v>5.0000000000000001E-3</v>
      </c>
      <c r="J18" s="9">
        <v>0</v>
      </c>
      <c r="K18" s="31">
        <v>1.5E-3</v>
      </c>
      <c r="L18" s="31">
        <f t="shared" si="1"/>
        <v>0</v>
      </c>
      <c r="M18" s="9">
        <v>0</v>
      </c>
      <c r="N18" s="30">
        <v>1E-3</v>
      </c>
      <c r="O18" s="30">
        <f t="shared" si="2"/>
        <v>0</v>
      </c>
      <c r="P18" s="4">
        <f t="shared" si="3"/>
        <v>0.85350000000000004</v>
      </c>
      <c r="Q18" s="26"/>
    </row>
    <row r="19" spans="2:17" ht="13.5" thickBot="1" x14ac:dyDescent="0.3">
      <c r="B19" s="25"/>
      <c r="C19" s="15" t="s">
        <v>22</v>
      </c>
      <c r="D19" s="7">
        <v>0.90790000000000004</v>
      </c>
      <c r="E19" s="7">
        <v>0.87609999999999999</v>
      </c>
      <c r="F19" s="8">
        <f t="shared" si="4"/>
        <v>0.89200000000000002</v>
      </c>
      <c r="G19" s="9">
        <v>0</v>
      </c>
      <c r="H19" s="10">
        <v>2.5000000000000001E-3</v>
      </c>
      <c r="I19" s="31">
        <f t="shared" si="0"/>
        <v>0</v>
      </c>
      <c r="J19" s="9">
        <v>0</v>
      </c>
      <c r="K19" s="31">
        <v>1.5E-3</v>
      </c>
      <c r="L19" s="31">
        <f t="shared" si="1"/>
        <v>0</v>
      </c>
      <c r="M19" s="9">
        <v>3</v>
      </c>
      <c r="N19" s="30">
        <v>1E-3</v>
      </c>
      <c r="O19" s="30">
        <f t="shared" si="2"/>
        <v>3.0000000000000001E-3</v>
      </c>
      <c r="P19" s="4">
        <f t="shared" si="3"/>
        <v>0.88900000000000001</v>
      </c>
      <c r="Q19" s="26"/>
    </row>
    <row r="20" spans="2:17" ht="13.5" thickBot="1" x14ac:dyDescent="0.3">
      <c r="B20" s="25"/>
      <c r="C20" s="15" t="s">
        <v>36</v>
      </c>
      <c r="D20" s="7">
        <v>0.95230000000000004</v>
      </c>
      <c r="E20" s="7">
        <v>0.89880000000000004</v>
      </c>
      <c r="F20" s="8">
        <f t="shared" si="4"/>
        <v>0.92555000000000009</v>
      </c>
      <c r="G20" s="9">
        <v>0</v>
      </c>
      <c r="H20" s="10">
        <v>2.5000000000000001E-3</v>
      </c>
      <c r="I20" s="31">
        <f t="shared" si="0"/>
        <v>0</v>
      </c>
      <c r="J20" s="9">
        <v>0</v>
      </c>
      <c r="K20" s="31">
        <v>1.5E-3</v>
      </c>
      <c r="L20" s="31">
        <f t="shared" si="1"/>
        <v>0</v>
      </c>
      <c r="M20" s="9">
        <v>90</v>
      </c>
      <c r="N20" s="30">
        <v>1E-3</v>
      </c>
      <c r="O20" s="30">
        <f t="shared" si="2"/>
        <v>0.09</v>
      </c>
      <c r="P20" s="4">
        <f>F20-I20-L20-O20</f>
        <v>0.83555000000000013</v>
      </c>
      <c r="Q20" s="26"/>
    </row>
    <row r="21" spans="2:17" ht="13.5" thickBot="1" x14ac:dyDescent="0.3">
      <c r="B21" s="25"/>
      <c r="C21" s="15" t="s">
        <v>35</v>
      </c>
      <c r="D21" s="7">
        <v>0.84050000000000002</v>
      </c>
      <c r="E21" s="7">
        <v>0.74619999999999997</v>
      </c>
      <c r="F21" s="8">
        <f t="shared" si="4"/>
        <v>0.79335</v>
      </c>
      <c r="G21" s="9">
        <v>0</v>
      </c>
      <c r="H21" s="10">
        <v>2.5000000000000001E-3</v>
      </c>
      <c r="I21" s="31">
        <f t="shared" si="0"/>
        <v>0</v>
      </c>
      <c r="J21" s="9">
        <v>0</v>
      </c>
      <c r="K21" s="31">
        <v>1.5E-3</v>
      </c>
      <c r="L21" s="31">
        <f t="shared" si="1"/>
        <v>0</v>
      </c>
      <c r="M21" s="9">
        <v>15</v>
      </c>
      <c r="N21" s="30">
        <v>1E-3</v>
      </c>
      <c r="O21" s="30">
        <f t="shared" si="2"/>
        <v>1.4999999999999999E-2</v>
      </c>
      <c r="P21" s="4">
        <f t="shared" si="3"/>
        <v>0.77834999999999999</v>
      </c>
      <c r="Q21" s="26"/>
    </row>
    <row r="22" spans="2:17" ht="13.5" thickBot="1" x14ac:dyDescent="0.3">
      <c r="B22" s="25"/>
      <c r="C22" s="15" t="s">
        <v>19</v>
      </c>
      <c r="D22" s="7">
        <v>0.78500000000000003</v>
      </c>
      <c r="E22" s="7">
        <v>0.96560000000000001</v>
      </c>
      <c r="F22" s="8">
        <f t="shared" si="4"/>
        <v>0.87529999999999997</v>
      </c>
      <c r="G22" s="9">
        <v>1</v>
      </c>
      <c r="H22" s="10">
        <v>2.5000000000000001E-3</v>
      </c>
      <c r="I22" s="31">
        <f t="shared" si="0"/>
        <v>2.5000000000000001E-3</v>
      </c>
      <c r="J22" s="9">
        <v>0</v>
      </c>
      <c r="K22" s="31">
        <v>1.5E-3</v>
      </c>
      <c r="L22" s="31">
        <f t="shared" si="1"/>
        <v>0</v>
      </c>
      <c r="M22" s="9">
        <v>36</v>
      </c>
      <c r="N22" s="30">
        <v>1E-3</v>
      </c>
      <c r="O22" s="30">
        <f t="shared" si="2"/>
        <v>3.6000000000000004E-2</v>
      </c>
      <c r="P22" s="4">
        <f t="shared" si="3"/>
        <v>0.83679999999999999</v>
      </c>
      <c r="Q22" s="26"/>
    </row>
    <row r="23" spans="2:17" ht="13.5" thickBot="1" x14ac:dyDescent="0.3">
      <c r="B23" s="25"/>
      <c r="C23" s="15" t="s">
        <v>13</v>
      </c>
      <c r="D23" s="7">
        <v>0.93540000000000001</v>
      </c>
      <c r="E23" s="7">
        <v>1</v>
      </c>
      <c r="F23" s="8">
        <f t="shared" si="4"/>
        <v>0.9677</v>
      </c>
      <c r="G23" s="9">
        <v>0</v>
      </c>
      <c r="H23" s="10">
        <v>2.5000000000000001E-3</v>
      </c>
      <c r="I23" s="31">
        <f t="shared" si="0"/>
        <v>0</v>
      </c>
      <c r="J23" s="9">
        <v>0</v>
      </c>
      <c r="K23" s="31">
        <v>1.5E-3</v>
      </c>
      <c r="L23" s="31">
        <f t="shared" si="1"/>
        <v>0</v>
      </c>
      <c r="M23" s="9">
        <v>2</v>
      </c>
      <c r="N23" s="30">
        <v>1E-3</v>
      </c>
      <c r="O23" s="30">
        <f t="shared" si="2"/>
        <v>2E-3</v>
      </c>
      <c r="P23" s="4">
        <f t="shared" si="3"/>
        <v>0.9657</v>
      </c>
      <c r="Q23" s="26"/>
    </row>
    <row r="24" spans="2:17" ht="13.5" thickBot="1" x14ac:dyDescent="0.3">
      <c r="B24" s="25"/>
      <c r="C24" s="15" t="s">
        <v>21</v>
      </c>
      <c r="D24" s="7">
        <v>0.8075</v>
      </c>
      <c r="E24" s="7">
        <v>0.93569999999999998</v>
      </c>
      <c r="F24" s="8">
        <f t="shared" si="4"/>
        <v>0.87159999999999993</v>
      </c>
      <c r="G24" s="9">
        <v>0</v>
      </c>
      <c r="H24" s="10">
        <v>2.5000000000000001E-3</v>
      </c>
      <c r="I24" s="31">
        <f t="shared" si="0"/>
        <v>0</v>
      </c>
      <c r="J24" s="9">
        <v>0</v>
      </c>
      <c r="K24" s="31">
        <v>1.5E-3</v>
      </c>
      <c r="L24" s="31">
        <f t="shared" si="1"/>
        <v>0</v>
      </c>
      <c r="M24" s="9">
        <v>2</v>
      </c>
      <c r="N24" s="30">
        <v>1E-3</v>
      </c>
      <c r="O24" s="30">
        <f t="shared" si="2"/>
        <v>2E-3</v>
      </c>
      <c r="P24" s="4">
        <f t="shared" si="3"/>
        <v>0.86959999999999993</v>
      </c>
      <c r="Q24" s="26"/>
    </row>
    <row r="25" spans="2:17" ht="13.5" thickBot="1" x14ac:dyDescent="0.3">
      <c r="B25" s="25"/>
      <c r="C25" s="15" t="s">
        <v>18</v>
      </c>
      <c r="D25" s="7">
        <v>0.70660000000000001</v>
      </c>
      <c r="E25" s="7">
        <v>0.86160000000000003</v>
      </c>
      <c r="F25" s="8">
        <f t="shared" si="4"/>
        <v>0.78410000000000002</v>
      </c>
      <c r="G25" s="9">
        <v>4</v>
      </c>
      <c r="H25" s="10">
        <v>2.5000000000000001E-3</v>
      </c>
      <c r="I25" s="31">
        <f t="shared" si="0"/>
        <v>0.01</v>
      </c>
      <c r="J25" s="9">
        <v>0</v>
      </c>
      <c r="K25" s="31">
        <v>1.5E-3</v>
      </c>
      <c r="L25" s="31">
        <f t="shared" si="1"/>
        <v>0</v>
      </c>
      <c r="M25" s="9">
        <v>32</v>
      </c>
      <c r="N25" s="30">
        <v>1E-3</v>
      </c>
      <c r="O25" s="30">
        <f t="shared" si="2"/>
        <v>3.2000000000000001E-2</v>
      </c>
      <c r="P25" s="4">
        <f t="shared" si="3"/>
        <v>0.74209999999999998</v>
      </c>
      <c r="Q25" s="26"/>
    </row>
    <row r="26" spans="2:17" ht="12.75" customHeight="1" thickBot="1" x14ac:dyDescent="0.3">
      <c r="B26" s="25"/>
      <c r="C26" s="15" t="s">
        <v>27</v>
      </c>
      <c r="D26" s="7">
        <v>0.86499999999999999</v>
      </c>
      <c r="E26" s="7">
        <v>0.89559999999999995</v>
      </c>
      <c r="F26" s="8">
        <f t="shared" si="4"/>
        <v>0.88029999999999997</v>
      </c>
      <c r="G26" s="9">
        <v>7</v>
      </c>
      <c r="H26" s="10">
        <v>2.5000000000000001E-3</v>
      </c>
      <c r="I26" s="31">
        <f t="shared" si="0"/>
        <v>1.7500000000000002E-2</v>
      </c>
      <c r="J26" s="9">
        <v>0</v>
      </c>
      <c r="K26" s="31">
        <v>1.5E-3</v>
      </c>
      <c r="L26" s="31">
        <f t="shared" si="1"/>
        <v>0</v>
      </c>
      <c r="M26" s="9">
        <v>43</v>
      </c>
      <c r="N26" s="30">
        <v>1E-3</v>
      </c>
      <c r="O26" s="30">
        <f t="shared" si="2"/>
        <v>4.3000000000000003E-2</v>
      </c>
      <c r="P26" s="4">
        <f t="shared" si="3"/>
        <v>0.81979999999999997</v>
      </c>
      <c r="Q26" s="26"/>
    </row>
    <row r="27" spans="2:17" ht="13.5" thickBot="1" x14ac:dyDescent="0.3">
      <c r="B27" s="25"/>
      <c r="C27" s="15" t="s">
        <v>38</v>
      </c>
      <c r="D27" s="7">
        <v>0.76129999999999998</v>
      </c>
      <c r="E27" s="7">
        <v>0.8327</v>
      </c>
      <c r="F27" s="8">
        <f t="shared" si="4"/>
        <v>0.79699999999999993</v>
      </c>
      <c r="G27" s="9">
        <v>1</v>
      </c>
      <c r="H27" s="10">
        <v>2.5000000000000001E-3</v>
      </c>
      <c r="I27" s="31">
        <f t="shared" si="0"/>
        <v>2.5000000000000001E-3</v>
      </c>
      <c r="J27" s="9">
        <v>0</v>
      </c>
      <c r="K27" s="31">
        <v>1.5E-3</v>
      </c>
      <c r="L27" s="31">
        <f t="shared" si="1"/>
        <v>0</v>
      </c>
      <c r="M27" s="9">
        <v>54</v>
      </c>
      <c r="N27" s="30">
        <v>1E-3</v>
      </c>
      <c r="O27" s="30">
        <f t="shared" si="2"/>
        <v>5.3999999999999999E-2</v>
      </c>
      <c r="P27" s="4">
        <f t="shared" si="3"/>
        <v>0.74049999999999994</v>
      </c>
      <c r="Q27" s="26"/>
    </row>
    <row r="28" spans="2:17" ht="13.5" thickBot="1" x14ac:dyDescent="0.3">
      <c r="B28" s="25"/>
      <c r="C28" s="15" t="s">
        <v>26</v>
      </c>
      <c r="D28" s="7">
        <v>0.96430000000000005</v>
      </c>
      <c r="E28" s="7">
        <v>0.91410000000000002</v>
      </c>
      <c r="F28" s="8">
        <f t="shared" si="4"/>
        <v>0.93920000000000003</v>
      </c>
      <c r="G28" s="9">
        <v>1</v>
      </c>
      <c r="H28" s="10">
        <v>2.5000000000000001E-3</v>
      </c>
      <c r="I28" s="31">
        <f t="shared" si="0"/>
        <v>2.5000000000000001E-3</v>
      </c>
      <c r="J28" s="9">
        <v>0</v>
      </c>
      <c r="K28" s="31">
        <v>1.5E-3</v>
      </c>
      <c r="L28" s="31">
        <f t="shared" si="1"/>
        <v>0</v>
      </c>
      <c r="M28" s="9">
        <v>2</v>
      </c>
      <c r="N28" s="30">
        <v>1E-3</v>
      </c>
      <c r="O28" s="30">
        <f t="shared" si="2"/>
        <v>2E-3</v>
      </c>
      <c r="P28" s="4">
        <f t="shared" si="3"/>
        <v>0.93470000000000009</v>
      </c>
      <c r="Q28" s="26"/>
    </row>
    <row r="29" spans="2:17" ht="13.5" thickBot="1" x14ac:dyDescent="0.3">
      <c r="B29" s="25"/>
      <c r="C29" s="15" t="s">
        <v>33</v>
      </c>
      <c r="D29" s="7">
        <v>0.71750000000000003</v>
      </c>
      <c r="E29" s="7">
        <v>0.83050000000000002</v>
      </c>
      <c r="F29" s="8">
        <f t="shared" si="4"/>
        <v>0.77400000000000002</v>
      </c>
      <c r="G29" s="9">
        <v>2</v>
      </c>
      <c r="H29" s="10">
        <v>2.5000000000000001E-3</v>
      </c>
      <c r="I29" s="31">
        <f t="shared" si="0"/>
        <v>5.0000000000000001E-3</v>
      </c>
      <c r="J29" s="9">
        <v>0</v>
      </c>
      <c r="K29" s="31">
        <v>1.5E-3</v>
      </c>
      <c r="L29" s="31">
        <f t="shared" si="1"/>
        <v>0</v>
      </c>
      <c r="M29" s="9">
        <v>59</v>
      </c>
      <c r="N29" s="30">
        <v>1E-3</v>
      </c>
      <c r="O29" s="30">
        <f t="shared" si="2"/>
        <v>5.9000000000000004E-2</v>
      </c>
      <c r="P29" s="4">
        <f t="shared" si="3"/>
        <v>0.71</v>
      </c>
      <c r="Q29" s="26"/>
    </row>
    <row r="30" spans="2:17" ht="13.5" thickBot="1" x14ac:dyDescent="0.3">
      <c r="B30" s="25"/>
      <c r="C30" s="15" t="s">
        <v>31</v>
      </c>
      <c r="D30" s="7">
        <v>0.9234</v>
      </c>
      <c r="E30" s="7">
        <v>0.91349999999999998</v>
      </c>
      <c r="F30" s="8">
        <f t="shared" si="4"/>
        <v>0.91844999999999999</v>
      </c>
      <c r="G30" s="9">
        <v>0</v>
      </c>
      <c r="H30" s="10">
        <v>2.5000000000000001E-3</v>
      </c>
      <c r="I30" s="31">
        <f t="shared" si="0"/>
        <v>0</v>
      </c>
      <c r="J30" s="9">
        <v>0</v>
      </c>
      <c r="K30" s="31">
        <v>1.5E-3</v>
      </c>
      <c r="L30" s="31">
        <f t="shared" si="1"/>
        <v>0</v>
      </c>
      <c r="M30" s="9">
        <v>0</v>
      </c>
      <c r="N30" s="30">
        <v>1E-3</v>
      </c>
      <c r="O30" s="30">
        <f t="shared" si="2"/>
        <v>0</v>
      </c>
      <c r="P30" s="4">
        <f t="shared" si="3"/>
        <v>0.91844999999999999</v>
      </c>
      <c r="Q30" s="26"/>
    </row>
    <row r="31" spans="2:17" ht="13.5" thickBot="1" x14ac:dyDescent="0.3">
      <c r="B31" s="25"/>
      <c r="C31" s="15" t="s">
        <v>16</v>
      </c>
      <c r="D31" s="7">
        <v>0.84</v>
      </c>
      <c r="E31" s="7">
        <v>0.94789999999999996</v>
      </c>
      <c r="F31" s="8">
        <f t="shared" si="4"/>
        <v>0.89395000000000002</v>
      </c>
      <c r="G31" s="9">
        <v>0</v>
      </c>
      <c r="H31" s="10">
        <v>2.5000000000000001E-3</v>
      </c>
      <c r="I31" s="31">
        <f t="shared" si="0"/>
        <v>0</v>
      </c>
      <c r="J31" s="9">
        <v>0</v>
      </c>
      <c r="K31" s="31">
        <v>1.5E-3</v>
      </c>
      <c r="L31" s="31">
        <f t="shared" si="1"/>
        <v>0</v>
      </c>
      <c r="M31" s="9">
        <v>4</v>
      </c>
      <c r="N31" s="30">
        <v>1E-3</v>
      </c>
      <c r="O31" s="30">
        <f t="shared" si="2"/>
        <v>4.0000000000000001E-3</v>
      </c>
      <c r="P31" s="4">
        <f t="shared" si="3"/>
        <v>0.88995000000000002</v>
      </c>
      <c r="Q31" s="26"/>
    </row>
    <row r="32" spans="2:17" ht="13.5" thickBot="1" x14ac:dyDescent="0.3">
      <c r="B32" s="25"/>
      <c r="C32" s="15" t="s">
        <v>20</v>
      </c>
      <c r="D32" s="7">
        <v>0.81610000000000005</v>
      </c>
      <c r="E32" s="7">
        <v>0.94359999999999999</v>
      </c>
      <c r="F32" s="8">
        <f t="shared" si="4"/>
        <v>0.87985000000000002</v>
      </c>
      <c r="G32" s="9">
        <v>0</v>
      </c>
      <c r="H32" s="10">
        <v>2.5000000000000001E-3</v>
      </c>
      <c r="I32" s="31">
        <f t="shared" si="0"/>
        <v>0</v>
      </c>
      <c r="J32" s="9">
        <v>0</v>
      </c>
      <c r="K32" s="31">
        <v>1.5E-3</v>
      </c>
      <c r="L32" s="31">
        <f t="shared" si="1"/>
        <v>0</v>
      </c>
      <c r="M32" s="9">
        <v>1</v>
      </c>
      <c r="N32" s="30">
        <v>1E-3</v>
      </c>
      <c r="O32" s="30">
        <f t="shared" si="2"/>
        <v>1E-3</v>
      </c>
      <c r="P32" s="4">
        <f t="shared" si="3"/>
        <v>0.87885000000000002</v>
      </c>
      <c r="Q32" s="26"/>
    </row>
    <row r="33" spans="2:17" ht="13.5" thickBot="1" x14ac:dyDescent="0.3">
      <c r="B33" s="25"/>
      <c r="C33" s="15" t="s">
        <v>23</v>
      </c>
      <c r="D33" s="7">
        <v>0.8629</v>
      </c>
      <c r="E33" s="7">
        <v>0.97709999999999997</v>
      </c>
      <c r="F33" s="8">
        <f t="shared" si="4"/>
        <v>0.91999999999999993</v>
      </c>
      <c r="G33" s="9">
        <v>0</v>
      </c>
      <c r="H33" s="10">
        <v>2.5000000000000001E-3</v>
      </c>
      <c r="I33" s="31">
        <f t="shared" si="0"/>
        <v>0</v>
      </c>
      <c r="J33" s="9">
        <v>0</v>
      </c>
      <c r="K33" s="31">
        <v>1.5E-3</v>
      </c>
      <c r="L33" s="31">
        <f t="shared" si="1"/>
        <v>0</v>
      </c>
      <c r="M33" s="9">
        <v>1</v>
      </c>
      <c r="N33" s="30">
        <v>1E-3</v>
      </c>
      <c r="O33" s="30">
        <f t="shared" si="2"/>
        <v>1E-3</v>
      </c>
      <c r="P33" s="4">
        <f t="shared" si="3"/>
        <v>0.91899999999999993</v>
      </c>
      <c r="Q33" s="26"/>
    </row>
    <row r="34" spans="2:17" ht="13.5" thickBot="1" x14ac:dyDescent="0.3">
      <c r="B34" s="25"/>
      <c r="C34" s="15" t="s">
        <v>15</v>
      </c>
      <c r="D34" s="7">
        <v>0.72499999999999998</v>
      </c>
      <c r="E34" s="7">
        <v>0.92649999999999999</v>
      </c>
      <c r="F34" s="8">
        <f t="shared" si="4"/>
        <v>0.82574999999999998</v>
      </c>
      <c r="G34" s="9">
        <v>0</v>
      </c>
      <c r="H34" s="10">
        <v>2.5000000000000001E-3</v>
      </c>
      <c r="I34" s="31">
        <f t="shared" si="0"/>
        <v>0</v>
      </c>
      <c r="J34" s="9">
        <v>0</v>
      </c>
      <c r="K34" s="31">
        <v>1.5E-3</v>
      </c>
      <c r="L34" s="31">
        <f t="shared" si="1"/>
        <v>0</v>
      </c>
      <c r="M34" s="9">
        <v>0</v>
      </c>
      <c r="N34" s="30">
        <v>1E-3</v>
      </c>
      <c r="O34" s="30">
        <f t="shared" si="2"/>
        <v>0</v>
      </c>
      <c r="P34" s="4">
        <f t="shared" si="3"/>
        <v>0.82574999999999998</v>
      </c>
      <c r="Q34" s="26"/>
    </row>
    <row r="35" spans="2:17" ht="13.5" thickBot="1" x14ac:dyDescent="0.3">
      <c r="B35" s="25"/>
      <c r="C35" s="15" t="s">
        <v>37</v>
      </c>
      <c r="D35" s="7">
        <v>0.75470000000000004</v>
      </c>
      <c r="E35" s="7">
        <v>0.8579</v>
      </c>
      <c r="F35" s="8">
        <f t="shared" si="4"/>
        <v>0.80630000000000002</v>
      </c>
      <c r="G35" s="9">
        <v>3</v>
      </c>
      <c r="H35" s="10">
        <v>2.5000000000000001E-3</v>
      </c>
      <c r="I35" s="31">
        <f t="shared" si="0"/>
        <v>7.4999999999999997E-3</v>
      </c>
      <c r="J35" s="9">
        <v>0</v>
      </c>
      <c r="K35" s="31">
        <v>1.5E-3</v>
      </c>
      <c r="L35" s="31">
        <f t="shared" si="1"/>
        <v>0</v>
      </c>
      <c r="M35" s="9">
        <v>3</v>
      </c>
      <c r="N35" s="30">
        <v>1E-3</v>
      </c>
      <c r="O35" s="30">
        <f t="shared" si="2"/>
        <v>3.0000000000000001E-3</v>
      </c>
      <c r="P35" s="4">
        <f t="shared" si="3"/>
        <v>0.79580000000000006</v>
      </c>
      <c r="Q35" s="26"/>
    </row>
    <row r="36" spans="2:17" ht="13.5" thickBot="1" x14ac:dyDescent="0.3">
      <c r="B36" s="25"/>
      <c r="C36" s="15" t="s">
        <v>29</v>
      </c>
      <c r="D36" s="7">
        <v>0.96679999999999999</v>
      </c>
      <c r="E36" s="7">
        <v>0.79959999999999998</v>
      </c>
      <c r="F36" s="8">
        <f t="shared" si="4"/>
        <v>0.88319999999999999</v>
      </c>
      <c r="G36" s="9">
        <v>0</v>
      </c>
      <c r="H36" s="10">
        <v>2.5000000000000001E-3</v>
      </c>
      <c r="I36" s="31">
        <f t="shared" si="0"/>
        <v>0</v>
      </c>
      <c r="J36" s="9">
        <v>0</v>
      </c>
      <c r="K36" s="31">
        <v>1.5E-3</v>
      </c>
      <c r="L36" s="31">
        <f t="shared" si="1"/>
        <v>0</v>
      </c>
      <c r="M36" s="9">
        <v>0</v>
      </c>
      <c r="N36" s="30">
        <v>1E-3</v>
      </c>
      <c r="O36" s="30">
        <f t="shared" si="2"/>
        <v>0</v>
      </c>
      <c r="P36" s="4">
        <f t="shared" si="3"/>
        <v>0.88319999999999999</v>
      </c>
      <c r="Q36" s="26"/>
    </row>
    <row r="37" spans="2:17" ht="13.5" thickBot="1" x14ac:dyDescent="0.3">
      <c r="B37" s="25"/>
      <c r="C37" s="15" t="s">
        <v>28</v>
      </c>
      <c r="D37" s="7">
        <v>0.88660000000000005</v>
      </c>
      <c r="E37" s="7">
        <v>0.87070000000000003</v>
      </c>
      <c r="F37" s="8">
        <f t="shared" si="4"/>
        <v>0.87865000000000004</v>
      </c>
      <c r="G37" s="9">
        <v>32</v>
      </c>
      <c r="H37" s="10">
        <v>2.5000000000000001E-3</v>
      </c>
      <c r="I37" s="31">
        <f t="shared" si="0"/>
        <v>0.08</v>
      </c>
      <c r="J37" s="9">
        <v>0</v>
      </c>
      <c r="K37" s="31">
        <v>1.5E-3</v>
      </c>
      <c r="L37" s="31">
        <f t="shared" si="1"/>
        <v>0</v>
      </c>
      <c r="M37" s="9">
        <v>17</v>
      </c>
      <c r="N37" s="30">
        <v>1E-3</v>
      </c>
      <c r="O37" s="30">
        <f t="shared" si="2"/>
        <v>1.7000000000000001E-2</v>
      </c>
      <c r="P37" s="4">
        <f>F37-I37-L37-O37</f>
        <v>0.78165000000000007</v>
      </c>
      <c r="Q37" s="26"/>
    </row>
    <row r="38" spans="2:17" ht="13.5" thickBot="1" x14ac:dyDescent="0.3">
      <c r="B38" s="25"/>
      <c r="C38" s="15" t="s">
        <v>25</v>
      </c>
      <c r="D38" s="7">
        <v>0.88870000000000005</v>
      </c>
      <c r="E38" s="7">
        <v>0.86199999999999999</v>
      </c>
      <c r="F38" s="8">
        <f t="shared" si="4"/>
        <v>0.87535000000000007</v>
      </c>
      <c r="G38" s="9">
        <v>0</v>
      </c>
      <c r="H38" s="10">
        <v>2.5000000000000001E-3</v>
      </c>
      <c r="I38" s="31">
        <f t="shared" si="0"/>
        <v>0</v>
      </c>
      <c r="J38" s="9">
        <v>0</v>
      </c>
      <c r="K38" s="31">
        <v>1.5E-3</v>
      </c>
      <c r="L38" s="31">
        <f t="shared" si="1"/>
        <v>0</v>
      </c>
      <c r="M38" s="9">
        <v>77</v>
      </c>
      <c r="N38" s="30">
        <v>1E-3</v>
      </c>
      <c r="O38" s="30">
        <f t="shared" si="2"/>
        <v>7.6999999999999999E-2</v>
      </c>
      <c r="P38" s="4">
        <f t="shared" si="3"/>
        <v>0.79835000000000012</v>
      </c>
      <c r="Q38" s="26"/>
    </row>
    <row r="39" spans="2:17" ht="13.5" thickBot="1" x14ac:dyDescent="0.3">
      <c r="B39" s="25"/>
      <c r="C39" s="15" t="s">
        <v>9</v>
      </c>
      <c r="D39" s="7">
        <v>0.76600000000000001</v>
      </c>
      <c r="E39" s="7">
        <v>0.89</v>
      </c>
      <c r="F39" s="8">
        <f t="shared" si="4"/>
        <v>0.82800000000000007</v>
      </c>
      <c r="G39" s="9">
        <v>0</v>
      </c>
      <c r="H39" s="10">
        <v>2.5000000000000001E-3</v>
      </c>
      <c r="I39" s="31">
        <f t="shared" si="0"/>
        <v>0</v>
      </c>
      <c r="J39" s="9">
        <v>0</v>
      </c>
      <c r="K39" s="31">
        <v>1.5E-3</v>
      </c>
      <c r="L39" s="31">
        <f t="shared" si="1"/>
        <v>0</v>
      </c>
      <c r="M39" s="9">
        <v>1</v>
      </c>
      <c r="N39" s="30">
        <v>1E-3</v>
      </c>
      <c r="O39" s="30">
        <f t="shared" si="2"/>
        <v>1E-3</v>
      </c>
      <c r="P39" s="4">
        <f t="shared" si="3"/>
        <v>0.82700000000000007</v>
      </c>
      <c r="Q39" s="26"/>
    </row>
    <row r="40" spans="2:17" ht="13.5" thickBot="1" x14ac:dyDescent="0.3">
      <c r="B40" s="25"/>
      <c r="C40" s="16" t="s">
        <v>14</v>
      </c>
      <c r="D40" s="11">
        <v>0.87580000000000002</v>
      </c>
      <c r="E40" s="11">
        <v>0.76559999999999995</v>
      </c>
      <c r="F40" s="12">
        <f t="shared" si="4"/>
        <v>0.82069999999999999</v>
      </c>
      <c r="G40" s="13">
        <v>0</v>
      </c>
      <c r="H40" s="14">
        <v>2.5000000000000001E-3</v>
      </c>
      <c r="I40" s="32">
        <f t="shared" si="0"/>
        <v>0</v>
      </c>
      <c r="J40" s="13">
        <v>0</v>
      </c>
      <c r="K40" s="32">
        <v>1.5E-3</v>
      </c>
      <c r="L40" s="32">
        <f t="shared" si="1"/>
        <v>0</v>
      </c>
      <c r="M40" s="13">
        <v>0</v>
      </c>
      <c r="N40" s="30">
        <v>1E-3</v>
      </c>
      <c r="O40" s="30">
        <f t="shared" si="2"/>
        <v>0</v>
      </c>
      <c r="P40" s="4">
        <f t="shared" si="3"/>
        <v>0.82069999999999999</v>
      </c>
      <c r="Q40" s="26"/>
    </row>
    <row r="41" spans="2:17" ht="16.5" customHeight="1" thickBot="1" x14ac:dyDescent="0.3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9"/>
    </row>
    <row r="42" spans="2:17" x14ac:dyDescent="0.25"/>
  </sheetData>
  <sortState xmlns:xlrd2="http://schemas.microsoft.com/office/spreadsheetml/2017/richdata2" ref="C7:J38">
    <sortCondition ref="C7"/>
  </sortState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Ev.Consolidada 2025</vt:lpstr>
      <vt:lpstr>I EvCuatrimestral_PAccion2025</vt:lpstr>
      <vt:lpstr>II EvCuatrimestral_PAccion2025</vt:lpstr>
      <vt:lpstr>'Ev.Consolidada 2025'!Área_de_impresión</vt:lpstr>
      <vt:lpstr>'I EvCuatrimestral_PAccion2025'!Área_de_impresión</vt:lpstr>
      <vt:lpstr>'II EvCuatrimestral_PAccion2025'!Área_de_impresión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2025-11-24T22:17:03Z</dcterms:modified>
</cp:coreProperties>
</file>