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Ajustes Primera Evaluación Cuatrimestral\"/>
    </mc:Choice>
  </mc:AlternateContent>
  <xr:revisionPtr revIDLastSave="0" documentId="13_ncr:1_{B56EA2C3-B011-41DA-9411-545CBD57D1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v.Consolidada 2025 I" sheetId="1" r:id="rId1"/>
    <sheet name="Ev. Plan de Acción 2025 I" sheetId="5" r:id="rId2"/>
    <sheet name="Plan de Gestión 2025 I" sheetId="4" r:id="rId3"/>
  </sheets>
  <definedNames>
    <definedName name="_xlnm._FilterDatabase" localSheetId="1" hidden="1">'Ev. Plan de Acción 2025 I'!$A$8:$R$8</definedName>
    <definedName name="_xlnm._FilterDatabase" localSheetId="0" hidden="1">'Ev.Consolidada 2025 I'!$C$10:$M$42</definedName>
    <definedName name="_xlnm.Print_Area" localSheetId="1">'Ev. Plan de Acción 2025 I'!$A$1:$R$42</definedName>
    <definedName name="_xlnm.Print_Area" localSheetId="0">'Ev.Consolidada 2025 I'!$A$1:$N$55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K36" i="1"/>
  <c r="K38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9" i="1"/>
  <c r="K40" i="1"/>
  <c r="K41" i="1"/>
  <c r="K42" i="1"/>
  <c r="G38" i="1"/>
  <c r="L45" i="1"/>
  <c r="K46" i="1"/>
  <c r="K47" i="1"/>
  <c r="K48" i="1"/>
  <c r="K49" i="1"/>
  <c r="K50" i="1"/>
  <c r="K51" i="1"/>
  <c r="K52" i="1"/>
  <c r="K53" i="1"/>
  <c r="K45" i="1"/>
  <c r="K11" i="1" l="1"/>
  <c r="G16" i="1"/>
  <c r="P40" i="5"/>
  <c r="O40" i="5"/>
  <c r="L40" i="5"/>
  <c r="I40" i="5"/>
  <c r="F40" i="5"/>
  <c r="O39" i="5"/>
  <c r="L39" i="5"/>
  <c r="I39" i="5"/>
  <c r="P39" i="5" s="1"/>
  <c r="F39" i="5"/>
  <c r="O38" i="5"/>
  <c r="L38" i="5"/>
  <c r="I38" i="5"/>
  <c r="P38" i="5" s="1"/>
  <c r="F38" i="5"/>
  <c r="O37" i="5"/>
  <c r="L37" i="5"/>
  <c r="I37" i="5"/>
  <c r="P37" i="5" s="1"/>
  <c r="F37" i="5"/>
  <c r="O36" i="5"/>
  <c r="L36" i="5"/>
  <c r="I36" i="5"/>
  <c r="F36" i="5"/>
  <c r="P36" i="5" s="1"/>
  <c r="O35" i="5"/>
  <c r="L35" i="5"/>
  <c r="I35" i="5"/>
  <c r="F35" i="5"/>
  <c r="P35" i="5" s="1"/>
  <c r="O34" i="5"/>
  <c r="L34" i="5"/>
  <c r="I34" i="5"/>
  <c r="F34" i="5"/>
  <c r="P34" i="5" s="1"/>
  <c r="O33" i="5"/>
  <c r="L33" i="5"/>
  <c r="I33" i="5"/>
  <c r="F33" i="5"/>
  <c r="P33" i="5" s="1"/>
  <c r="O32" i="5"/>
  <c r="L32" i="5"/>
  <c r="I32" i="5"/>
  <c r="F32" i="5"/>
  <c r="P32" i="5" s="1"/>
  <c r="O31" i="5"/>
  <c r="L31" i="5"/>
  <c r="P31" i="5" s="1"/>
  <c r="I31" i="5"/>
  <c r="F31" i="5"/>
  <c r="O30" i="5"/>
  <c r="L30" i="5"/>
  <c r="I30" i="5"/>
  <c r="F30" i="5"/>
  <c r="P30" i="5" s="1"/>
  <c r="P29" i="5"/>
  <c r="O29" i="5"/>
  <c r="L29" i="5"/>
  <c r="I29" i="5"/>
  <c r="F29" i="5"/>
  <c r="O28" i="5"/>
  <c r="L28" i="5"/>
  <c r="I28" i="5"/>
  <c r="P28" i="5" s="1"/>
  <c r="F28" i="5"/>
  <c r="O27" i="5"/>
  <c r="L27" i="5"/>
  <c r="I27" i="5"/>
  <c r="F27" i="5"/>
  <c r="P27" i="5" s="1"/>
  <c r="O26" i="5"/>
  <c r="P26" i="5" s="1"/>
  <c r="L26" i="5"/>
  <c r="I26" i="5"/>
  <c r="F26" i="5"/>
  <c r="O25" i="5"/>
  <c r="L25" i="5"/>
  <c r="I25" i="5"/>
  <c r="F25" i="5"/>
  <c r="P25" i="5" s="1"/>
  <c r="O24" i="5"/>
  <c r="L24" i="5"/>
  <c r="I24" i="5"/>
  <c r="F24" i="5"/>
  <c r="P24" i="5" s="1"/>
  <c r="O23" i="5"/>
  <c r="L23" i="5"/>
  <c r="P23" i="5" s="1"/>
  <c r="I23" i="5"/>
  <c r="F23" i="5"/>
  <c r="O22" i="5"/>
  <c r="L22" i="5"/>
  <c r="I22" i="5"/>
  <c r="F22" i="5"/>
  <c r="P22" i="5" s="1"/>
  <c r="P21" i="5"/>
  <c r="O21" i="5"/>
  <c r="L21" i="5"/>
  <c r="I21" i="5"/>
  <c r="F21" i="5"/>
  <c r="O20" i="5"/>
  <c r="L20" i="5"/>
  <c r="I20" i="5"/>
  <c r="P20" i="5" s="1"/>
  <c r="F20" i="5"/>
  <c r="O19" i="5"/>
  <c r="L19" i="5"/>
  <c r="I19" i="5"/>
  <c r="F19" i="5"/>
  <c r="P19" i="5" s="1"/>
  <c r="O18" i="5"/>
  <c r="P18" i="5" s="1"/>
  <c r="L18" i="5"/>
  <c r="I18" i="5"/>
  <c r="F18" i="5"/>
  <c r="O17" i="5"/>
  <c r="L17" i="5"/>
  <c r="I17" i="5"/>
  <c r="F17" i="5"/>
  <c r="P17" i="5" s="1"/>
  <c r="O16" i="5"/>
  <c r="L16" i="5"/>
  <c r="I16" i="5"/>
  <c r="F16" i="5"/>
  <c r="P16" i="5" s="1"/>
  <c r="O15" i="5"/>
  <c r="L15" i="5"/>
  <c r="P15" i="5" s="1"/>
  <c r="I15" i="5"/>
  <c r="F15" i="5"/>
  <c r="O14" i="5"/>
  <c r="L14" i="5"/>
  <c r="I14" i="5"/>
  <c r="F14" i="5"/>
  <c r="P14" i="5" s="1"/>
  <c r="P13" i="5"/>
  <c r="O13" i="5"/>
  <c r="L13" i="5"/>
  <c r="I13" i="5"/>
  <c r="F13" i="5"/>
  <c r="O12" i="5"/>
  <c r="L12" i="5"/>
  <c r="I12" i="5"/>
  <c r="P12" i="5" s="1"/>
  <c r="F12" i="5"/>
  <c r="O11" i="5"/>
  <c r="L11" i="5"/>
  <c r="I11" i="5"/>
  <c r="F11" i="5"/>
  <c r="P11" i="5" s="1"/>
  <c r="O10" i="5"/>
  <c r="P10" i="5" s="1"/>
  <c r="L10" i="5"/>
  <c r="I10" i="5"/>
  <c r="F10" i="5"/>
  <c r="O9" i="5"/>
  <c r="L9" i="5"/>
  <c r="I9" i="5"/>
  <c r="F9" i="5"/>
  <c r="P9" i="5" s="1"/>
  <c r="D33" i="4" l="1"/>
  <c r="D32" i="4"/>
  <c r="D31" i="4"/>
  <c r="D30" i="4"/>
  <c r="D28" i="4"/>
  <c r="D27" i="4"/>
  <c r="D29" i="4"/>
  <c r="D26" i="4"/>
  <c r="D25" i="4"/>
  <c r="D24" i="4"/>
  <c r="D23" i="4"/>
  <c r="D22" i="4"/>
  <c r="D21" i="4"/>
  <c r="D20" i="4"/>
  <c r="D19" i="4"/>
  <c r="D18" i="4"/>
  <c r="D17" i="4"/>
  <c r="D16" i="4"/>
  <c r="D14" i="4"/>
  <c r="D15" i="4"/>
  <c r="D13" i="4"/>
  <c r="D12" i="4"/>
  <c r="D11" i="4"/>
  <c r="D10" i="4"/>
  <c r="D9" i="4"/>
  <c r="D8" i="4"/>
  <c r="D7" i="4"/>
  <c r="D6" i="4"/>
  <c r="D5" i="4"/>
  <c r="D4" i="4"/>
  <c r="D3" i="4"/>
  <c r="D2" i="4"/>
  <c r="L47" i="1" l="1"/>
  <c r="L49" i="1"/>
  <c r="L46" i="1"/>
  <c r="L48" i="1"/>
  <c r="L53" i="1"/>
  <c r="L50" i="1"/>
  <c r="L52" i="1"/>
  <c r="L51" i="1"/>
  <c r="G13" i="1" l="1"/>
  <c r="G19" i="1" l="1"/>
  <c r="G42" i="1"/>
  <c r="G15" i="1"/>
  <c r="G32" i="1"/>
  <c r="G29" i="1"/>
  <c r="G23" i="1"/>
  <c r="G36" i="1"/>
  <c r="G30" i="1"/>
  <c r="G22" i="1"/>
  <c r="G37" i="1"/>
  <c r="G17" i="1"/>
  <c r="G31" i="1"/>
  <c r="G20" i="1"/>
  <c r="G39" i="1"/>
  <c r="G28" i="1"/>
  <c r="G40" i="1"/>
  <c r="G35" i="1"/>
  <c r="G21" i="1"/>
  <c r="G26" i="1"/>
  <c r="G24" i="1"/>
  <c r="G34" i="1"/>
  <c r="G25" i="1"/>
  <c r="G27" i="1"/>
  <c r="G14" i="1"/>
  <c r="G33" i="1"/>
  <c r="G12" i="1"/>
  <c r="G11" i="1"/>
  <c r="G18" i="1"/>
  <c r="G41" i="1"/>
</calcChain>
</file>

<file path=xl/sharedStrings.xml><?xml version="1.0" encoding="utf-8"?>
<sst xmlns="http://schemas.openxmlformats.org/spreadsheetml/2006/main" count="165" uniqueCount="142">
  <si>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</si>
  <si>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</si>
  <si>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</si>
  <si>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</si>
  <si>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</si>
  <si>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</si>
  <si>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</si>
  <si>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</si>
  <si>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</si>
  <si>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</si>
  <si>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</si>
  <si>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</si>
  <si>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</si>
  <si>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</si>
  <si>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</si>
  <si>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</si>
  <si>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</si>
  <si>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</si>
  <si>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</si>
  <si>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</si>
  <si>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</si>
  <si>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</si>
  <si>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</si>
  <si>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</si>
  <si>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</si>
  <si>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</si>
  <si>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</si>
  <si>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</si>
  <si>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</si>
  <si>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</si>
  <si>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</si>
  <si>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</si>
  <si>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</si>
  <si>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</si>
  <si>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</si>
  <si>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</si>
  <si>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</si>
  <si>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</si>
  <si>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</si>
  <si>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</si>
  <si>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</si>
  <si>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</si>
  <si>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</si>
  <si>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>Datos sin consignar en el plan de acción en el cuatrimestre</t>
  </si>
  <si>
    <t>Observaciones a tener en cuenta</t>
  </si>
  <si>
    <t>Datos mal reportados durante el cuatrimestre</t>
  </si>
  <si>
    <t>NOMBRE DE LA SECCIONAL</t>
  </si>
  <si>
    <t>CALIDAD</t>
  </si>
  <si>
    <t>OPORTUNIDAD</t>
  </si>
  <si>
    <t>PROMEDIO</t>
  </si>
  <si>
    <t>OBSERVACIONES</t>
  </si>
  <si>
    <t>Las dependencias no suscribieron plan de gestión para esta vigencia</t>
  </si>
  <si>
    <t xml:space="preserve">EVALUACIÓN GENERAL POR DEPENDENCIAS A CORTE DEL PRIMER CUATRIMESTRE DEL 2025 </t>
  </si>
  <si>
    <t>EVALUACIÓN PLAN DE ACCIÓN POR SECCIONALES PRIMER CUATRIMESTRE 2025</t>
  </si>
  <si>
    <t>Avance metas área Pecuaria primer cuatrimestre</t>
  </si>
  <si>
    <t>Avance metas área Vegetal primer cuatrimestre</t>
  </si>
  <si>
    <t xml:space="preserve">Datos sin evidencia y calidad soportes </t>
  </si>
  <si>
    <t>Promedio Plan de acción primer Cuatrimestre con penalidad</t>
  </si>
  <si>
    <t>Promedio Plan de gestión 2025</t>
  </si>
  <si>
    <t>Avance Plan de Acción año 2025*
*(El avance del plan de acción corresponde al acumulado al tercer cuatrimestre ya que la evaluación de este es acumulativa)</t>
  </si>
  <si>
    <t>Avance Plan de Acción año 2025*
*(El avance del plan de acción corresponde al acumulado al primer cuatrimestre ya que la evaluación de este es acumulativa)</t>
  </si>
  <si>
    <t>Gestión seccionales año 2025</t>
  </si>
  <si>
    <t>Gestión dependencias año 2025</t>
  </si>
  <si>
    <t xml:space="preserve">PLANES OAC 2025 </t>
  </si>
  <si>
    <t xml:space="preserve">PLANES SPF 2025 </t>
  </si>
  <si>
    <t xml:space="preserve">PLANES SRS 2025 </t>
  </si>
  <si>
    <t xml:space="preserve">PLANES SPA 2025 </t>
  </si>
  <si>
    <t xml:space="preserve">PLANES SPV 2025 </t>
  </si>
  <si>
    <t xml:space="preserve">PLANES SAD 2025 </t>
  </si>
  <si>
    <t xml:space="preserve">PLANES OAP 2025 </t>
  </si>
  <si>
    <t xml:space="preserve">PLANES OTI 2025 </t>
  </si>
  <si>
    <t xml:space="preserve">PLANES SAF 2025 </t>
  </si>
  <si>
    <t xml:space="preserve">PLANES BOY 2025 </t>
  </si>
  <si>
    <t xml:space="preserve">PLANES CUN 2025 </t>
  </si>
  <si>
    <t xml:space="preserve">PLANES AMA 2025 </t>
  </si>
  <si>
    <t xml:space="preserve">PLANES PUT 2025 </t>
  </si>
  <si>
    <t xml:space="preserve">PLANES SUC 2025 </t>
  </si>
  <si>
    <t xml:space="preserve">PLANES BOL 2025 </t>
  </si>
  <si>
    <t xml:space="preserve">PLANES ARA 2025 </t>
  </si>
  <si>
    <t xml:space="preserve">PLANES SYP 2025 </t>
  </si>
  <si>
    <t xml:space="preserve">PLANES LGU 2025 </t>
  </si>
  <si>
    <t xml:space="preserve">PLANES ANT 2025 </t>
  </si>
  <si>
    <t xml:space="preserve">PLANES TOL 2025 </t>
  </si>
  <si>
    <t xml:space="preserve">PLANES CES 2025 </t>
  </si>
  <si>
    <t xml:space="preserve">PLANES GUA 2025 </t>
  </si>
  <si>
    <t xml:space="preserve">PLANES COR 2025 </t>
  </si>
  <si>
    <t xml:space="preserve">PLANES VAU 2025 </t>
  </si>
  <si>
    <t xml:space="preserve">PLANES CAL 2025 </t>
  </si>
  <si>
    <t xml:space="preserve">PLANES GUV 2025 </t>
  </si>
  <si>
    <t xml:space="preserve">PLANES QUI 2025 </t>
  </si>
  <si>
    <t xml:space="preserve">PLANES CHO 2025 </t>
  </si>
  <si>
    <t xml:space="preserve">PLANES NAR 2025 </t>
  </si>
  <si>
    <t xml:space="preserve">PLANES MET 2025 </t>
  </si>
  <si>
    <t xml:space="preserve">PLANES ATL 2025 </t>
  </si>
  <si>
    <t xml:space="preserve">PLANES MAG 2025 </t>
  </si>
  <si>
    <t xml:space="preserve">PLANES CAS 2025 </t>
  </si>
  <si>
    <t xml:space="preserve">PLANES VIC 2025 </t>
  </si>
  <si>
    <t xml:space="preserve">PLANES RIS 2025 </t>
  </si>
  <si>
    <t xml:space="preserve">PLANES CAU 2025 </t>
  </si>
  <si>
    <t xml:space="preserve">PLANES NSA 2025 </t>
  </si>
  <si>
    <t xml:space="preserve">PLANES SAN 2025 </t>
  </si>
  <si>
    <t xml:space="preserve">PLANES HUI 2025 </t>
  </si>
  <si>
    <t xml:space="preserve">PLANES CAQ 2025 </t>
  </si>
  <si>
    <t xml:space="preserve">PLANES VDC 2025 </t>
  </si>
  <si>
    <t>AMAZONAS SECCIONAL</t>
  </si>
  <si>
    <t>Gerencia Seccional Antioquia</t>
  </si>
  <si>
    <t>ARAUCA SECCIONAL</t>
  </si>
  <si>
    <t>Gerencia Seccional Atlántico</t>
  </si>
  <si>
    <t>BOLÍVAR SECCIONAL</t>
  </si>
  <si>
    <t>BOYACÁ SECCIONAL</t>
  </si>
  <si>
    <t>CALDAS SECCIONAL</t>
  </si>
  <si>
    <t>CAQUETÁ SECCIONAL</t>
  </si>
  <si>
    <t>CASANARE SECCIONAL</t>
  </si>
  <si>
    <t>CAUCA SECCIONAL</t>
  </si>
  <si>
    <t>CESAR SECCIONAL</t>
  </si>
  <si>
    <t>CHOCÓ SECCIONAL</t>
  </si>
  <si>
    <t>CUNDINAMARCA SECCIONAL</t>
  </si>
  <si>
    <t>CÓRDOBA SECCIONAL</t>
  </si>
  <si>
    <t>GUAINÍA SECCIONAL</t>
  </si>
  <si>
    <t>GUAVIARE SECCIONAL</t>
  </si>
  <si>
    <t>HUILA SECCIONAL</t>
  </si>
  <si>
    <t>LA GUAJIRA SECCIONAL</t>
  </si>
  <si>
    <t>MAGDALENA SECCIONAL</t>
  </si>
  <si>
    <t>META SECCIONAL</t>
  </si>
  <si>
    <t>NARIÑO SECCIONAL</t>
  </si>
  <si>
    <t>NORTE DE SANTANDER SECCIONAL</t>
  </si>
  <si>
    <t>PUTUMAYO SECCIONAL</t>
  </si>
  <si>
    <t>QUINDÍO SECCIONAL</t>
  </si>
  <si>
    <t>RISARALDA SECCIONAL</t>
  </si>
  <si>
    <t>SAN ANDRÉS Y PROVIDENCIA SECCIONAL</t>
  </si>
  <si>
    <t>SANTANDER SECCIONAL</t>
  </si>
  <si>
    <t>SUCRE SECCIONAL</t>
  </si>
  <si>
    <t>TOLIMA SECCIONAL</t>
  </si>
  <si>
    <t>VALLE DEL CAUCA SECCIONAL</t>
  </si>
  <si>
    <t>VAUPÉS SECCIONAL</t>
  </si>
  <si>
    <t>VICHADA SECCIONAL</t>
  </si>
  <si>
    <t>Penalidad por cargue fuera del tiempo (x4)</t>
  </si>
  <si>
    <t>Penalidad por cargue fuera del tiempo (x2)</t>
  </si>
  <si>
    <t>Penalidad por cargue fuera del tiempo (x1)</t>
  </si>
  <si>
    <t>Penalidad por cargue fuera del tiempo (x3)</t>
  </si>
  <si>
    <t>Penalidad por no cargue de matriz en abril</t>
  </si>
  <si>
    <t>Penalidad por cargue fuera del tiempo (x1) y no cargue de matriz en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</si>
</sst>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8" fillId="0" borderId="0"/>
    <xf numFmtId="9" fontId="10" fillId="0" borderId="0" applyFont="0" applyFill="0" applyBorder="0" applyAlignment="0" applyProtection="0"/>
  </cellStyleXfs>
  <cellXfs count="84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9" fontId="0" fillId="0" borderId="14" xfId="4" applyFont="1" applyBorder="1" applyAlignment="1">
      <alignment horizontal="center" vertical="center"/>
    </xf>
    <xf numFmtId="9" fontId="0" fillId="0" borderId="18" xfId="4" applyFon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30" xfId="0" applyNumberForma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AEAB4-755E-485A-B140-ACF6F80D67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914401" y="520410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5"/>
  <sheetViews>
    <sheetView showGridLines="0" tabSelected="1" topLeftCell="A7" zoomScale="90" zoomScaleNormal="90" zoomScaleSheetLayoutView="80" workbookViewId="0">
      <selection activeCell="H38" sqref="H38"/>
    </sheetView>
  </sheetViews>
  <sheetFormatPr baseColWidth="10" defaultColWidth="0" defaultRowHeight="14.5" zeroHeight="1" x14ac:dyDescent="0.35"/>
  <cols>
    <col min="1" max="2" width="4.1796875" customWidth="1"/>
    <col min="3" max="3" width="25.54296875" customWidth="1"/>
    <col min="4" max="4" width="16.453125" customWidth="1"/>
    <col min="5" max="5" width="15.26953125" customWidth="1"/>
    <col min="6" max="6" width="17.7265625" customWidth="1"/>
    <col min="7" max="7" width="14.26953125" customWidth="1"/>
    <col min="8" max="8" width="16.453125" bestFit="1" customWidth="1"/>
    <col min="9" max="9" width="17.1796875" bestFit="1" customWidth="1"/>
    <col min="10" max="10" width="17.7265625" bestFit="1" customWidth="1"/>
    <col min="11" max="11" width="35.453125" customWidth="1"/>
    <col min="12" max="12" width="20.54296875" customWidth="1"/>
    <col min="13" max="13" width="12.453125" hidden="1" customWidth="1"/>
    <col min="14" max="14" width="5" customWidth="1"/>
    <col min="15" max="16" width="0" hidden="1" customWidth="1"/>
    <col min="17" max="16384" width="11.453125" hidden="1"/>
  </cols>
  <sheetData>
    <row r="2" spans="2:13" hidden="1" x14ac:dyDescent="0.3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x14ac:dyDescent="0.35"/>
    <row r="4" spans="2:13" ht="15" customHeight="1" x14ac:dyDescent="0.35">
      <c r="D4" s="82" t="s">
        <v>52</v>
      </c>
      <c r="E4" s="82"/>
      <c r="F4" s="82"/>
      <c r="G4" s="82"/>
      <c r="H4" s="82"/>
      <c r="I4" s="82"/>
      <c r="J4" s="82"/>
      <c r="K4" s="82"/>
      <c r="L4" s="82"/>
      <c r="M4" s="82"/>
    </row>
    <row r="5" spans="2:13" ht="15" customHeight="1" x14ac:dyDescent="0.35"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2:13" ht="15" customHeight="1" x14ac:dyDescent="0.35"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2:13" ht="39.75" customHeight="1" thickBot="1" x14ac:dyDescent="0.4">
      <c r="D7" s="82"/>
      <c r="E7" s="82"/>
      <c r="F7" s="82"/>
      <c r="G7" s="82"/>
      <c r="H7" s="82"/>
      <c r="I7" s="82"/>
      <c r="J7" s="82"/>
      <c r="K7" s="82"/>
      <c r="L7" s="82"/>
      <c r="M7" s="82"/>
    </row>
    <row r="9" spans="2:13" ht="29.25" customHeight="1" x14ac:dyDescent="0.35">
      <c r="C9" s="78" t="s">
        <v>0</v>
      </c>
      <c r="D9" s="80" t="s">
        <v>1</v>
      </c>
      <c r="E9" s="80"/>
      <c r="F9" s="80"/>
      <c r="G9" s="80"/>
      <c r="H9" s="80" t="s">
        <v>2</v>
      </c>
      <c r="I9" s="80"/>
      <c r="J9" s="80"/>
      <c r="K9" s="80"/>
      <c r="L9" s="81"/>
      <c r="M9" s="83" t="s">
        <v>44</v>
      </c>
    </row>
    <row r="10" spans="2:13" ht="88.5" customHeight="1" x14ac:dyDescent="0.35">
      <c r="C10" s="79"/>
      <c r="D10" s="51" t="s">
        <v>3</v>
      </c>
      <c r="E10" s="51" t="s">
        <v>4</v>
      </c>
      <c r="F10" s="51" t="s">
        <v>5</v>
      </c>
      <c r="G10" s="51" t="s">
        <v>58</v>
      </c>
      <c r="H10" s="51" t="s">
        <v>3</v>
      </c>
      <c r="I10" s="51" t="s">
        <v>4</v>
      </c>
      <c r="J10" s="51" t="s">
        <v>5</v>
      </c>
      <c r="K10" s="51" t="s">
        <v>60</v>
      </c>
      <c r="L10" s="63" t="s">
        <v>61</v>
      </c>
      <c r="M10" s="83"/>
    </row>
    <row r="11" spans="2:13" ht="20.25" customHeight="1" x14ac:dyDescent="0.35">
      <c r="C11" s="35" t="s">
        <v>74</v>
      </c>
      <c r="D11" s="67">
        <v>1</v>
      </c>
      <c r="E11" s="34"/>
      <c r="F11" s="34"/>
      <c r="G11" s="38">
        <f t="shared" ref="G11:G42" si="0">AVERAGE(D11:F11)</f>
        <v>1</v>
      </c>
      <c r="H11" s="34">
        <v>0.61240000000000006</v>
      </c>
      <c r="I11" s="34"/>
      <c r="J11" s="34"/>
      <c r="K11" s="38">
        <f>H11</f>
        <v>0.61240000000000006</v>
      </c>
      <c r="L11" s="52">
        <f>(G11*0.4)+(K11*0.6)</f>
        <v>0.76744000000000012</v>
      </c>
      <c r="M11" s="48"/>
    </row>
    <row r="12" spans="2:13" ht="20.25" customHeight="1" x14ac:dyDescent="0.35">
      <c r="C12" s="35" t="s">
        <v>81</v>
      </c>
      <c r="D12" s="67">
        <v>0.9</v>
      </c>
      <c r="E12" s="34"/>
      <c r="F12" s="34"/>
      <c r="G12" s="38">
        <f t="shared" si="0"/>
        <v>0.9</v>
      </c>
      <c r="H12" s="34">
        <v>0.27665000000000006</v>
      </c>
      <c r="I12" s="34"/>
      <c r="J12" s="34"/>
      <c r="K12" s="38">
        <f t="shared" ref="K12:K42" si="1">H12</f>
        <v>0.27665000000000006</v>
      </c>
      <c r="L12" s="52">
        <f t="shared" ref="L12:L42" si="2">(G12*0.4)+(K12*0.6)</f>
        <v>0.52599000000000007</v>
      </c>
      <c r="M12" s="48"/>
    </row>
    <row r="13" spans="2:13" ht="20.25" customHeight="1" x14ac:dyDescent="0.35">
      <c r="C13" s="35" t="s">
        <v>78</v>
      </c>
      <c r="D13" s="67">
        <v>1</v>
      </c>
      <c r="E13" s="34"/>
      <c r="F13" s="34"/>
      <c r="G13" s="38">
        <f t="shared" si="0"/>
        <v>1</v>
      </c>
      <c r="H13" s="34">
        <v>0.61490000000000011</v>
      </c>
      <c r="I13" s="34"/>
      <c r="J13" s="34"/>
      <c r="K13" s="38">
        <f t="shared" si="1"/>
        <v>0.61490000000000011</v>
      </c>
      <c r="L13" s="52">
        <f t="shared" si="2"/>
        <v>0.76894000000000007</v>
      </c>
      <c r="M13" s="48"/>
    </row>
    <row r="14" spans="2:13" ht="20.25" customHeight="1" x14ac:dyDescent="0.35">
      <c r="C14" s="35" t="s">
        <v>93</v>
      </c>
      <c r="D14" s="67">
        <v>1</v>
      </c>
      <c r="E14" s="34"/>
      <c r="F14" s="34"/>
      <c r="G14" s="38">
        <f t="shared" si="0"/>
        <v>1</v>
      </c>
      <c r="H14" s="34">
        <v>0.54100000000000004</v>
      </c>
      <c r="I14" s="34"/>
      <c r="J14" s="34"/>
      <c r="K14" s="38">
        <f t="shared" si="1"/>
        <v>0.54100000000000004</v>
      </c>
      <c r="L14" s="52">
        <f t="shared" si="2"/>
        <v>0.72460000000000002</v>
      </c>
      <c r="M14" s="48"/>
    </row>
    <row r="15" spans="2:13" ht="20.25" customHeight="1" x14ac:dyDescent="0.35">
      <c r="C15" s="35" t="s">
        <v>77</v>
      </c>
      <c r="D15" s="67">
        <v>0.95</v>
      </c>
      <c r="E15" s="34"/>
      <c r="F15" s="34"/>
      <c r="G15" s="38">
        <f t="shared" si="0"/>
        <v>0.95</v>
      </c>
      <c r="H15" s="34">
        <v>0.33550000000000002</v>
      </c>
      <c r="I15" s="34"/>
      <c r="J15" s="34"/>
      <c r="K15" s="38">
        <f t="shared" si="1"/>
        <v>0.33550000000000002</v>
      </c>
      <c r="L15" s="52">
        <f t="shared" si="2"/>
        <v>0.58130000000000004</v>
      </c>
      <c r="M15" s="48"/>
    </row>
    <row r="16" spans="2:13" ht="20.25" customHeight="1" x14ac:dyDescent="0.35">
      <c r="C16" s="35" t="s">
        <v>72</v>
      </c>
      <c r="D16" s="67">
        <v>1</v>
      </c>
      <c r="E16" s="34"/>
      <c r="F16" s="34"/>
      <c r="G16" s="38">
        <f t="shared" si="0"/>
        <v>1</v>
      </c>
      <c r="H16" s="34">
        <v>0.79770000000000008</v>
      </c>
      <c r="I16" s="34"/>
      <c r="J16" s="34"/>
      <c r="K16" s="38">
        <f t="shared" si="1"/>
        <v>0.79770000000000008</v>
      </c>
      <c r="L16" s="52">
        <f t="shared" si="2"/>
        <v>0.87862000000000007</v>
      </c>
      <c r="M16" s="48"/>
    </row>
    <row r="17" spans="3:16" ht="20.25" customHeight="1" x14ac:dyDescent="0.35">
      <c r="C17" s="35" t="s">
        <v>87</v>
      </c>
      <c r="D17" s="67">
        <v>0.97499999999999998</v>
      </c>
      <c r="E17" s="34"/>
      <c r="F17" s="34"/>
      <c r="G17" s="38">
        <f t="shared" si="0"/>
        <v>0.97499999999999998</v>
      </c>
      <c r="H17" s="34">
        <v>0.56110000000000004</v>
      </c>
      <c r="I17" s="34"/>
      <c r="J17" s="34"/>
      <c r="K17" s="38">
        <f t="shared" si="1"/>
        <v>0.56110000000000004</v>
      </c>
      <c r="L17" s="52">
        <f t="shared" si="2"/>
        <v>0.72666000000000008</v>
      </c>
      <c r="M17" s="48"/>
    </row>
    <row r="18" spans="3:16" ht="20.25" customHeight="1" x14ac:dyDescent="0.35">
      <c r="C18" s="35" t="s">
        <v>102</v>
      </c>
      <c r="D18" s="67">
        <v>1</v>
      </c>
      <c r="E18" s="34"/>
      <c r="F18" s="34"/>
      <c r="G18" s="38">
        <f t="shared" si="0"/>
        <v>1</v>
      </c>
      <c r="H18" s="34">
        <v>0.70090000000000008</v>
      </c>
      <c r="I18" s="34"/>
      <c r="J18" s="34"/>
      <c r="K18" s="38">
        <f t="shared" si="1"/>
        <v>0.70090000000000008</v>
      </c>
      <c r="L18" s="52">
        <f t="shared" si="2"/>
        <v>0.82054000000000005</v>
      </c>
      <c r="M18" s="48"/>
    </row>
    <row r="19" spans="3:16" ht="20.25" customHeight="1" x14ac:dyDescent="0.35">
      <c r="C19" s="35" t="s">
        <v>95</v>
      </c>
      <c r="D19" s="67">
        <v>1</v>
      </c>
      <c r="E19" s="34"/>
      <c r="F19" s="34"/>
      <c r="G19" s="38">
        <f t="shared" si="0"/>
        <v>1</v>
      </c>
      <c r="H19" s="34">
        <v>0.61665000000000003</v>
      </c>
      <c r="I19" s="34"/>
      <c r="J19" s="34"/>
      <c r="K19" s="38">
        <f t="shared" si="1"/>
        <v>0.61665000000000003</v>
      </c>
      <c r="L19" s="52">
        <f t="shared" si="2"/>
        <v>0.76998999999999995</v>
      </c>
      <c r="M19" s="48"/>
    </row>
    <row r="20" spans="3:16" ht="20.25" customHeight="1" x14ac:dyDescent="0.35">
      <c r="C20" s="35" t="s">
        <v>98</v>
      </c>
      <c r="D20" s="67">
        <v>0.92500000000000004</v>
      </c>
      <c r="E20" s="34"/>
      <c r="F20" s="34"/>
      <c r="G20" s="38">
        <f t="shared" si="0"/>
        <v>0.92500000000000004</v>
      </c>
      <c r="H20" s="34">
        <v>0.65599999999999992</v>
      </c>
      <c r="I20" s="34"/>
      <c r="J20" s="34"/>
      <c r="K20" s="38">
        <f t="shared" si="1"/>
        <v>0.65599999999999992</v>
      </c>
      <c r="L20" s="52">
        <f t="shared" si="2"/>
        <v>0.76360000000000006</v>
      </c>
      <c r="M20" s="48"/>
    </row>
    <row r="21" spans="3:16" ht="20.25" customHeight="1" x14ac:dyDescent="0.35">
      <c r="C21" s="35" t="s">
        <v>83</v>
      </c>
      <c r="D21" s="67">
        <v>1</v>
      </c>
      <c r="E21" s="34"/>
      <c r="F21" s="34"/>
      <c r="G21" s="38">
        <f t="shared" si="0"/>
        <v>1</v>
      </c>
      <c r="H21" s="34">
        <v>0.88</v>
      </c>
      <c r="I21" s="34"/>
      <c r="J21" s="34"/>
      <c r="K21" s="38">
        <f t="shared" si="1"/>
        <v>0.88</v>
      </c>
      <c r="L21" s="52">
        <f t="shared" si="2"/>
        <v>0.92800000000000005</v>
      </c>
      <c r="M21" s="48"/>
    </row>
    <row r="22" spans="3:16" ht="20.25" customHeight="1" x14ac:dyDescent="0.35">
      <c r="C22" s="35" t="s">
        <v>90</v>
      </c>
      <c r="D22" s="67">
        <v>0.92500000000000004</v>
      </c>
      <c r="E22" s="34"/>
      <c r="F22" s="34"/>
      <c r="G22" s="38">
        <f t="shared" si="0"/>
        <v>0.92500000000000004</v>
      </c>
      <c r="H22" s="34">
        <v>0.82569999999999988</v>
      </c>
      <c r="I22" s="34"/>
      <c r="J22" s="34"/>
      <c r="K22" s="38">
        <f t="shared" si="1"/>
        <v>0.82569999999999988</v>
      </c>
      <c r="L22" s="52">
        <f t="shared" si="2"/>
        <v>0.86541999999999997</v>
      </c>
      <c r="M22" s="48"/>
      <c r="P22" s="1"/>
    </row>
    <row r="23" spans="3:16" ht="20.25" customHeight="1" x14ac:dyDescent="0.35">
      <c r="C23" s="35" t="s">
        <v>85</v>
      </c>
      <c r="D23" s="67">
        <v>0.97499999999999998</v>
      </c>
      <c r="E23" s="34"/>
      <c r="F23" s="34"/>
      <c r="G23" s="38">
        <f t="shared" si="0"/>
        <v>0.97499999999999998</v>
      </c>
      <c r="H23" s="34">
        <v>0.69800000000000006</v>
      </c>
      <c r="I23" s="34"/>
      <c r="J23" s="34"/>
      <c r="K23" s="38">
        <f t="shared" si="1"/>
        <v>0.69800000000000006</v>
      </c>
      <c r="L23" s="52">
        <f t="shared" si="2"/>
        <v>0.80879999999999996</v>
      </c>
      <c r="M23" s="48"/>
    </row>
    <row r="24" spans="3:16" ht="20.25" customHeight="1" x14ac:dyDescent="0.35">
      <c r="C24" s="35" t="s">
        <v>73</v>
      </c>
      <c r="D24" s="67">
        <v>0.95</v>
      </c>
      <c r="E24" s="34"/>
      <c r="F24" s="34"/>
      <c r="G24" s="38">
        <f t="shared" si="0"/>
        <v>0.95</v>
      </c>
      <c r="H24" s="34">
        <v>0.61215000000000008</v>
      </c>
      <c r="I24" s="34"/>
      <c r="J24" s="34"/>
      <c r="K24" s="38">
        <f t="shared" si="1"/>
        <v>0.61215000000000008</v>
      </c>
      <c r="L24" s="52">
        <f t="shared" si="2"/>
        <v>0.74729000000000001</v>
      </c>
      <c r="M24" s="48"/>
    </row>
    <row r="25" spans="3:16" ht="20.25" customHeight="1" x14ac:dyDescent="0.35">
      <c r="C25" s="35" t="s">
        <v>84</v>
      </c>
      <c r="D25" s="67">
        <v>1</v>
      </c>
      <c r="E25" s="34"/>
      <c r="F25" s="34"/>
      <c r="G25" s="38">
        <f t="shared" si="0"/>
        <v>1</v>
      </c>
      <c r="H25" s="34">
        <v>0.5737000000000001</v>
      </c>
      <c r="I25" s="34"/>
      <c r="J25" s="34"/>
      <c r="K25" s="38">
        <f t="shared" si="1"/>
        <v>0.5737000000000001</v>
      </c>
      <c r="L25" s="52">
        <f t="shared" si="2"/>
        <v>0.7442200000000001</v>
      </c>
      <c r="M25" s="48"/>
    </row>
    <row r="26" spans="3:16" ht="20.25" customHeight="1" x14ac:dyDescent="0.35">
      <c r="C26" s="35" t="s">
        <v>88</v>
      </c>
      <c r="D26" s="67">
        <v>1</v>
      </c>
      <c r="E26" s="34"/>
      <c r="F26" s="34"/>
      <c r="G26" s="38">
        <f t="shared" si="0"/>
        <v>1</v>
      </c>
      <c r="H26" s="34">
        <v>0.73830000000000007</v>
      </c>
      <c r="I26" s="34"/>
      <c r="J26" s="34"/>
      <c r="K26" s="38">
        <f t="shared" si="1"/>
        <v>0.73830000000000007</v>
      </c>
      <c r="L26" s="52">
        <f t="shared" si="2"/>
        <v>0.84298000000000006</v>
      </c>
      <c r="M26" s="48"/>
    </row>
    <row r="27" spans="3:16" ht="20.25" customHeight="1" x14ac:dyDescent="0.35">
      <c r="C27" s="35" t="s">
        <v>101</v>
      </c>
      <c r="D27" s="67">
        <v>1</v>
      </c>
      <c r="E27" s="34"/>
      <c r="F27" s="34"/>
      <c r="G27" s="38">
        <f t="shared" si="0"/>
        <v>1</v>
      </c>
      <c r="H27" s="34">
        <v>0.59225000000000005</v>
      </c>
      <c r="I27" s="34"/>
      <c r="J27" s="34"/>
      <c r="K27" s="38">
        <f t="shared" si="1"/>
        <v>0.59225000000000005</v>
      </c>
      <c r="L27" s="52">
        <f t="shared" si="2"/>
        <v>0.75534999999999997</v>
      </c>
      <c r="M27" s="48"/>
    </row>
    <row r="28" spans="3:16" ht="20.25" customHeight="1" x14ac:dyDescent="0.35">
      <c r="C28" s="35" t="s">
        <v>80</v>
      </c>
      <c r="D28" s="67">
        <v>0.95</v>
      </c>
      <c r="E28" s="34"/>
      <c r="F28" s="34"/>
      <c r="G28" s="38">
        <f t="shared" si="0"/>
        <v>0.95</v>
      </c>
      <c r="H28" s="34">
        <v>0.68565000000000009</v>
      </c>
      <c r="I28" s="34"/>
      <c r="J28" s="34"/>
      <c r="K28" s="38">
        <f t="shared" si="1"/>
        <v>0.68565000000000009</v>
      </c>
      <c r="L28" s="52">
        <f t="shared" si="2"/>
        <v>0.79139000000000004</v>
      </c>
      <c r="M28" s="48"/>
    </row>
    <row r="29" spans="3:16" ht="20.25" customHeight="1" x14ac:dyDescent="0.35">
      <c r="C29" s="35" t="s">
        <v>94</v>
      </c>
      <c r="D29" s="67">
        <v>0.95</v>
      </c>
      <c r="E29" s="34"/>
      <c r="F29" s="34"/>
      <c r="G29" s="38">
        <f t="shared" si="0"/>
        <v>0.95</v>
      </c>
      <c r="H29" s="34">
        <v>0.65175000000000005</v>
      </c>
      <c r="I29" s="34"/>
      <c r="J29" s="34"/>
      <c r="K29" s="38">
        <f t="shared" si="1"/>
        <v>0.65175000000000005</v>
      </c>
      <c r="L29" s="52">
        <f t="shared" si="2"/>
        <v>0.77105000000000001</v>
      </c>
      <c r="M29" s="48"/>
    </row>
    <row r="30" spans="3:16" ht="20.25" customHeight="1" x14ac:dyDescent="0.35">
      <c r="C30" s="35" t="s">
        <v>92</v>
      </c>
      <c r="D30" s="67">
        <v>1</v>
      </c>
      <c r="E30" s="34"/>
      <c r="F30" s="34"/>
      <c r="G30" s="38">
        <f t="shared" si="0"/>
        <v>1</v>
      </c>
      <c r="H30" s="34">
        <v>0.84230000000000005</v>
      </c>
      <c r="I30" s="34"/>
      <c r="J30" s="34"/>
      <c r="K30" s="38">
        <f t="shared" si="1"/>
        <v>0.84230000000000005</v>
      </c>
      <c r="L30" s="52">
        <f t="shared" si="2"/>
        <v>0.90538000000000007</v>
      </c>
      <c r="M30" s="48"/>
    </row>
    <row r="31" spans="3:16" ht="20.25" customHeight="1" x14ac:dyDescent="0.35">
      <c r="C31" s="35" t="s">
        <v>91</v>
      </c>
      <c r="D31" s="67">
        <v>1</v>
      </c>
      <c r="E31" s="34"/>
      <c r="F31" s="34"/>
      <c r="G31" s="38">
        <f t="shared" si="0"/>
        <v>1</v>
      </c>
      <c r="H31" s="34">
        <v>0.59140000000000004</v>
      </c>
      <c r="I31" s="34"/>
      <c r="J31" s="34"/>
      <c r="K31" s="38">
        <f t="shared" si="1"/>
        <v>0.59140000000000004</v>
      </c>
      <c r="L31" s="52">
        <f t="shared" si="2"/>
        <v>0.75483999999999996</v>
      </c>
      <c r="M31" s="48"/>
    </row>
    <row r="32" spans="3:16" ht="20.25" customHeight="1" x14ac:dyDescent="0.35">
      <c r="C32" s="35" t="s">
        <v>99</v>
      </c>
      <c r="D32" s="67">
        <v>1</v>
      </c>
      <c r="E32" s="34"/>
      <c r="F32" s="34"/>
      <c r="G32" s="38">
        <f t="shared" si="0"/>
        <v>1</v>
      </c>
      <c r="H32" s="34">
        <v>0.54905000000000004</v>
      </c>
      <c r="I32" s="34"/>
      <c r="J32" s="34"/>
      <c r="K32" s="38">
        <f t="shared" si="1"/>
        <v>0.54905000000000004</v>
      </c>
      <c r="L32" s="52">
        <f t="shared" si="2"/>
        <v>0.72943000000000002</v>
      </c>
      <c r="M32" s="48"/>
    </row>
    <row r="33" spans="3:13" ht="20.25" customHeight="1" x14ac:dyDescent="0.35">
      <c r="C33" s="35" t="s">
        <v>75</v>
      </c>
      <c r="D33" s="67">
        <v>1</v>
      </c>
      <c r="E33" s="34"/>
      <c r="F33" s="34"/>
      <c r="G33" s="38">
        <f t="shared" si="0"/>
        <v>1</v>
      </c>
      <c r="H33" s="34">
        <v>0.73840000000000006</v>
      </c>
      <c r="I33" s="34"/>
      <c r="J33" s="34"/>
      <c r="K33" s="38">
        <f t="shared" si="1"/>
        <v>0.73840000000000006</v>
      </c>
      <c r="L33" s="52">
        <f t="shared" si="2"/>
        <v>0.84304000000000001</v>
      </c>
      <c r="M33" s="48"/>
    </row>
    <row r="34" spans="3:13" ht="20.25" customHeight="1" x14ac:dyDescent="0.35">
      <c r="C34" s="35" t="s">
        <v>89</v>
      </c>
      <c r="D34" s="67">
        <v>1</v>
      </c>
      <c r="E34" s="34"/>
      <c r="F34" s="34"/>
      <c r="G34" s="38">
        <f t="shared" si="0"/>
        <v>1</v>
      </c>
      <c r="H34" s="34">
        <v>0.73380000000000001</v>
      </c>
      <c r="I34" s="34"/>
      <c r="J34" s="34"/>
      <c r="K34" s="38">
        <f t="shared" si="1"/>
        <v>0.73380000000000001</v>
      </c>
      <c r="L34" s="52">
        <f t="shared" si="2"/>
        <v>0.84028000000000003</v>
      </c>
      <c r="M34" s="48"/>
    </row>
    <row r="35" spans="3:13" ht="20.25" customHeight="1" x14ac:dyDescent="0.35">
      <c r="C35" s="35" t="s">
        <v>97</v>
      </c>
      <c r="D35" s="67">
        <v>0.9</v>
      </c>
      <c r="E35" s="34"/>
      <c r="F35" s="34"/>
      <c r="G35" s="38">
        <f t="shared" si="0"/>
        <v>0.9</v>
      </c>
      <c r="H35" s="34">
        <v>0.47139999999999999</v>
      </c>
      <c r="I35" s="34"/>
      <c r="J35" s="34"/>
      <c r="K35" s="38">
        <f t="shared" si="1"/>
        <v>0.47139999999999999</v>
      </c>
      <c r="L35" s="52">
        <f t="shared" si="2"/>
        <v>0.64284000000000008</v>
      </c>
      <c r="M35" s="48"/>
    </row>
    <row r="36" spans="3:13" ht="20.25" customHeight="1" x14ac:dyDescent="0.35">
      <c r="C36" s="35" t="s">
        <v>100</v>
      </c>
      <c r="D36" s="67">
        <v>0.92500000000000004</v>
      </c>
      <c r="E36" s="34"/>
      <c r="F36" s="34"/>
      <c r="G36" s="38">
        <f t="shared" si="0"/>
        <v>0.92500000000000004</v>
      </c>
      <c r="H36" s="34">
        <v>0.52074999999999994</v>
      </c>
      <c r="J36" s="34"/>
      <c r="K36" s="38">
        <f>H36</f>
        <v>0.52074999999999994</v>
      </c>
      <c r="L36" s="52">
        <f t="shared" si="2"/>
        <v>0.68245</v>
      </c>
      <c r="M36" s="48"/>
    </row>
    <row r="37" spans="3:13" ht="20.25" customHeight="1" x14ac:dyDescent="0.35">
      <c r="C37" s="35" t="s">
        <v>76</v>
      </c>
      <c r="D37" s="67">
        <v>1</v>
      </c>
      <c r="E37" s="34"/>
      <c r="F37" s="34"/>
      <c r="G37" s="38">
        <f t="shared" si="0"/>
        <v>1</v>
      </c>
      <c r="H37" s="34">
        <v>0.70979999999999999</v>
      </c>
      <c r="I37" s="34"/>
      <c r="J37" s="34"/>
      <c r="K37" s="38">
        <f t="shared" si="1"/>
        <v>0.70979999999999999</v>
      </c>
      <c r="L37" s="52">
        <f t="shared" si="2"/>
        <v>0.82587999999999995</v>
      </c>
      <c r="M37" s="48"/>
    </row>
    <row r="38" spans="3:13" ht="20.25" customHeight="1" x14ac:dyDescent="0.35">
      <c r="C38" s="35" t="s">
        <v>79</v>
      </c>
      <c r="D38" s="67">
        <v>0.97499999999999998</v>
      </c>
      <c r="E38" s="34"/>
      <c r="F38" s="34"/>
      <c r="G38" s="38">
        <f t="shared" si="0"/>
        <v>0.97499999999999998</v>
      </c>
      <c r="H38" s="34">
        <v>0.69750000000000001</v>
      </c>
      <c r="I38" s="34"/>
      <c r="J38" s="34"/>
      <c r="K38" s="38">
        <f>H38</f>
        <v>0.69750000000000001</v>
      </c>
      <c r="L38" s="52">
        <f t="shared" si="2"/>
        <v>0.8085</v>
      </c>
      <c r="M38" s="48"/>
    </row>
    <row r="39" spans="3:13" ht="20.25" customHeight="1" x14ac:dyDescent="0.35">
      <c r="C39" s="35" t="s">
        <v>82</v>
      </c>
      <c r="D39" s="67">
        <v>1</v>
      </c>
      <c r="E39" s="34"/>
      <c r="F39" s="34"/>
      <c r="G39" s="38">
        <f t="shared" si="0"/>
        <v>1</v>
      </c>
      <c r="H39" s="34">
        <v>0.34629999999999994</v>
      </c>
      <c r="I39" s="34"/>
      <c r="J39" s="34"/>
      <c r="K39" s="38">
        <f t="shared" si="1"/>
        <v>0.34629999999999994</v>
      </c>
      <c r="L39" s="52">
        <f t="shared" si="2"/>
        <v>0.60777999999999999</v>
      </c>
      <c r="M39" s="48"/>
    </row>
    <row r="40" spans="3:13" ht="20.25" customHeight="1" x14ac:dyDescent="0.35">
      <c r="C40" s="35" t="s">
        <v>86</v>
      </c>
      <c r="D40" s="67">
        <v>1</v>
      </c>
      <c r="E40" s="34"/>
      <c r="F40" s="34"/>
      <c r="G40" s="38">
        <f t="shared" si="0"/>
        <v>1</v>
      </c>
      <c r="H40" s="34">
        <v>0.74330000000000007</v>
      </c>
      <c r="I40" s="34"/>
      <c r="J40" s="34"/>
      <c r="K40" s="38">
        <f t="shared" si="1"/>
        <v>0.74330000000000007</v>
      </c>
      <c r="L40" s="52">
        <f t="shared" si="2"/>
        <v>0.84598000000000007</v>
      </c>
      <c r="M40" s="48"/>
    </row>
    <row r="41" spans="3:13" ht="20.25" customHeight="1" x14ac:dyDescent="0.35">
      <c r="C41" s="35" t="s">
        <v>103</v>
      </c>
      <c r="D41" s="67">
        <v>0.97499999999999998</v>
      </c>
      <c r="E41" s="34"/>
      <c r="F41" s="34"/>
      <c r="G41" s="38">
        <f t="shared" si="0"/>
        <v>0.97499999999999998</v>
      </c>
      <c r="H41" s="34">
        <v>0.83914999999999995</v>
      </c>
      <c r="I41" s="34"/>
      <c r="J41" s="34"/>
      <c r="K41" s="38">
        <f t="shared" si="1"/>
        <v>0.83914999999999995</v>
      </c>
      <c r="L41" s="52">
        <f t="shared" si="2"/>
        <v>0.89349000000000001</v>
      </c>
      <c r="M41" s="48"/>
    </row>
    <row r="42" spans="3:13" ht="20.25" customHeight="1" thickBot="1" x14ac:dyDescent="0.4">
      <c r="C42" s="36" t="s">
        <v>96</v>
      </c>
      <c r="D42" s="68">
        <v>0.97499999999999998</v>
      </c>
      <c r="E42" s="37"/>
      <c r="F42" s="37"/>
      <c r="G42" s="39">
        <f t="shared" si="0"/>
        <v>0.97499999999999998</v>
      </c>
      <c r="H42" s="37">
        <v>0.30864999999999998</v>
      </c>
      <c r="I42" s="37"/>
      <c r="J42" s="37"/>
      <c r="K42" s="39">
        <f t="shared" si="1"/>
        <v>0.30864999999999998</v>
      </c>
      <c r="L42" s="53">
        <f t="shared" si="2"/>
        <v>0.57518999999999998</v>
      </c>
      <c r="M42" s="48"/>
    </row>
    <row r="43" spans="3:13" ht="20.25" customHeight="1" thickBot="1" x14ac:dyDescent="0.4">
      <c r="C43" s="47"/>
      <c r="D43" s="1"/>
      <c r="E43" s="1"/>
      <c r="F43" s="1"/>
      <c r="G43" s="49"/>
      <c r="H43" s="1"/>
      <c r="I43" s="1"/>
      <c r="J43" s="1"/>
      <c r="K43" s="49"/>
      <c r="L43" s="49"/>
    </row>
    <row r="44" spans="3:13" ht="87.75" customHeight="1" x14ac:dyDescent="0.35">
      <c r="C44" s="55" t="s">
        <v>6</v>
      </c>
      <c r="D44" s="54" t="s">
        <v>3</v>
      </c>
      <c r="E44" s="54" t="s">
        <v>4</v>
      </c>
      <c r="F44" s="54" t="s">
        <v>5</v>
      </c>
      <c r="G44" s="54" t="s">
        <v>58</v>
      </c>
      <c r="H44" s="54" t="s">
        <v>3</v>
      </c>
      <c r="I44" s="54" t="s">
        <v>4</v>
      </c>
      <c r="J44" s="54" t="s">
        <v>5</v>
      </c>
      <c r="K44" s="54" t="s">
        <v>59</v>
      </c>
      <c r="L44" s="64" t="s">
        <v>62</v>
      </c>
      <c r="M44" s="46" t="s">
        <v>44</v>
      </c>
    </row>
    <row r="45" spans="3:13" ht="27" customHeight="1" x14ac:dyDescent="0.35">
      <c r="C45" s="35" t="s">
        <v>63</v>
      </c>
      <c r="D45" s="69" t="s">
        <v>51</v>
      </c>
      <c r="E45" s="70"/>
      <c r="F45" s="70"/>
      <c r="G45" s="71"/>
      <c r="H45" s="34">
        <v>0</v>
      </c>
      <c r="I45" s="34"/>
      <c r="J45" s="34"/>
      <c r="K45" s="38">
        <f>H45</f>
        <v>0</v>
      </c>
      <c r="L45" s="52">
        <f>K45</f>
        <v>0</v>
      </c>
      <c r="M45" s="50"/>
    </row>
    <row r="46" spans="3:13" ht="27" customHeight="1" x14ac:dyDescent="0.35">
      <c r="C46" s="35" t="s">
        <v>64</v>
      </c>
      <c r="D46" s="72"/>
      <c r="E46" s="73"/>
      <c r="F46" s="73"/>
      <c r="G46" s="74"/>
      <c r="H46" s="34">
        <v>0.371</v>
      </c>
      <c r="I46" s="34"/>
      <c r="J46" s="34"/>
      <c r="K46" s="38">
        <f t="shared" ref="K46:K53" si="3">H46</f>
        <v>0.371</v>
      </c>
      <c r="L46" s="52">
        <f t="shared" ref="L46:L53" si="4">K46</f>
        <v>0.371</v>
      </c>
      <c r="M46" s="50"/>
    </row>
    <row r="47" spans="3:13" ht="27" customHeight="1" x14ac:dyDescent="0.35">
      <c r="C47" s="35" t="s">
        <v>65</v>
      </c>
      <c r="D47" s="72"/>
      <c r="E47" s="73"/>
      <c r="F47" s="73"/>
      <c r="G47" s="74"/>
      <c r="H47" s="34">
        <v>0.17499999999999999</v>
      </c>
      <c r="I47" s="34"/>
      <c r="J47" s="34"/>
      <c r="K47" s="38">
        <f t="shared" si="3"/>
        <v>0.17499999999999999</v>
      </c>
      <c r="L47" s="52">
        <f t="shared" si="4"/>
        <v>0.17499999999999999</v>
      </c>
      <c r="M47" s="50"/>
    </row>
    <row r="48" spans="3:13" ht="27" customHeight="1" x14ac:dyDescent="0.35">
      <c r="C48" s="35" t="s">
        <v>66</v>
      </c>
      <c r="D48" s="72"/>
      <c r="E48" s="73"/>
      <c r="F48" s="73"/>
      <c r="G48" s="74"/>
      <c r="H48" s="34">
        <v>0.40050000000000002</v>
      </c>
      <c r="I48" s="34"/>
      <c r="J48" s="34"/>
      <c r="K48" s="38">
        <f t="shared" si="3"/>
        <v>0.40050000000000002</v>
      </c>
      <c r="L48" s="52">
        <f t="shared" si="4"/>
        <v>0.40050000000000002</v>
      </c>
      <c r="M48" s="50"/>
    </row>
    <row r="49" spans="3:13" ht="27" customHeight="1" x14ac:dyDescent="0.35">
      <c r="C49" s="35" t="s">
        <v>67</v>
      </c>
      <c r="D49" s="72"/>
      <c r="E49" s="73"/>
      <c r="F49" s="73"/>
      <c r="G49" s="74"/>
      <c r="H49" s="34">
        <v>0.60129999999999995</v>
      </c>
      <c r="I49" s="34"/>
      <c r="J49" s="34"/>
      <c r="K49" s="38">
        <f t="shared" si="3"/>
        <v>0.60129999999999995</v>
      </c>
      <c r="L49" s="52">
        <f t="shared" si="4"/>
        <v>0.60129999999999995</v>
      </c>
      <c r="M49" s="50"/>
    </row>
    <row r="50" spans="3:13" ht="27" customHeight="1" x14ac:dyDescent="0.35">
      <c r="C50" s="35" t="s">
        <v>68</v>
      </c>
      <c r="D50" s="72"/>
      <c r="E50" s="73"/>
      <c r="F50" s="73"/>
      <c r="G50" s="74"/>
      <c r="H50" s="34">
        <v>0.38700000000000001</v>
      </c>
      <c r="I50" s="34"/>
      <c r="J50" s="34"/>
      <c r="K50" s="38">
        <f t="shared" si="3"/>
        <v>0.38700000000000001</v>
      </c>
      <c r="L50" s="52">
        <f t="shared" si="4"/>
        <v>0.38700000000000001</v>
      </c>
      <c r="M50" s="50"/>
    </row>
    <row r="51" spans="3:13" ht="27" customHeight="1" x14ac:dyDescent="0.35">
      <c r="C51" s="35" t="s">
        <v>69</v>
      </c>
      <c r="D51" s="72"/>
      <c r="E51" s="73"/>
      <c r="F51" s="73"/>
      <c r="G51" s="74"/>
      <c r="H51" s="34">
        <v>0</v>
      </c>
      <c r="I51" s="34"/>
      <c r="J51" s="34"/>
      <c r="K51" s="38">
        <f t="shared" si="3"/>
        <v>0</v>
      </c>
      <c r="L51" s="52">
        <f t="shared" si="4"/>
        <v>0</v>
      </c>
      <c r="M51" s="50"/>
    </row>
    <row r="52" spans="3:13" ht="27" customHeight="1" x14ac:dyDescent="0.35">
      <c r="C52" s="35" t="s">
        <v>70</v>
      </c>
      <c r="D52" s="72"/>
      <c r="E52" s="73"/>
      <c r="F52" s="73"/>
      <c r="G52" s="74"/>
      <c r="H52" s="34">
        <v>0.44440000000000002</v>
      </c>
      <c r="I52" s="34"/>
      <c r="J52" s="34"/>
      <c r="K52" s="38">
        <f t="shared" si="3"/>
        <v>0.44440000000000002</v>
      </c>
      <c r="L52" s="52">
        <f t="shared" si="4"/>
        <v>0.44440000000000002</v>
      </c>
      <c r="M52" s="50"/>
    </row>
    <row r="53" spans="3:13" ht="27" customHeight="1" thickBot="1" x14ac:dyDescent="0.4">
      <c r="C53" s="36" t="s">
        <v>71</v>
      </c>
      <c r="D53" s="75"/>
      <c r="E53" s="76"/>
      <c r="F53" s="76"/>
      <c r="G53" s="77"/>
      <c r="H53" s="37">
        <v>0</v>
      </c>
      <c r="I53" s="37"/>
      <c r="J53" s="37"/>
      <c r="K53" s="39">
        <f t="shared" si="3"/>
        <v>0</v>
      </c>
      <c r="L53" s="53">
        <f t="shared" si="4"/>
        <v>0</v>
      </c>
      <c r="M53" s="50"/>
    </row>
    <row r="54" spans="3:13" x14ac:dyDescent="0.35"/>
    <row r="55" spans="3:13" x14ac:dyDescent="0.35"/>
  </sheetData>
  <autoFilter ref="C10:M42" xr:uid="{00000000-0001-0000-0000-000000000000}">
    <sortState xmlns:xlrd2="http://schemas.microsoft.com/office/spreadsheetml/2017/richdata2" ref="C12:M42">
      <sortCondition ref="C10:C42"/>
    </sortState>
  </autoFilter>
  <sortState xmlns:xlrd2="http://schemas.microsoft.com/office/spreadsheetml/2017/richdata2" ref="C11:M42">
    <sortCondition descending="1" ref="L11"/>
  </sortState>
  <mergeCells count="6">
    <mergeCell ref="D45:G53"/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BE2C-B7B5-4802-971B-8AC7937A2771}">
  <dimension ref="A1:R42"/>
  <sheetViews>
    <sheetView showGridLines="0" topLeftCell="A5" zoomScaleNormal="100" zoomScaleSheetLayoutView="100" workbookViewId="0">
      <selection activeCell="C7" sqref="C7"/>
    </sheetView>
  </sheetViews>
  <sheetFormatPr baseColWidth="10" defaultColWidth="0" defaultRowHeight="12.5" customHeight="1" zeroHeight="1" x14ac:dyDescent="0.25"/>
  <cols>
    <col min="1" max="1" width="4.1796875" style="2" customWidth="1"/>
    <col min="2" max="2" width="4.26953125" style="2" customWidth="1"/>
    <col min="3" max="3" width="28.54296875" style="2" bestFit="1" customWidth="1"/>
    <col min="4" max="4" width="14.26953125" style="2" customWidth="1"/>
    <col min="5" max="5" width="13.26953125" style="2" customWidth="1"/>
    <col min="6" max="6" width="15.54296875" style="2" customWidth="1"/>
    <col min="7" max="7" width="15.26953125" style="2" customWidth="1"/>
    <col min="8" max="8" width="14.7265625" style="2" customWidth="1"/>
    <col min="9" max="15" width="17.81640625" style="2" customWidth="1"/>
    <col min="16" max="16" width="15.26953125" style="2" customWidth="1"/>
    <col min="17" max="17" width="5.26953125" style="2" customWidth="1"/>
    <col min="18" max="18" width="3.54296875" style="2" customWidth="1"/>
    <col min="19" max="16384" width="3.54296875" style="2" hidden="1"/>
  </cols>
  <sheetData>
    <row r="1" spans="2:17" ht="13" thickBot="1" x14ac:dyDescent="0.3"/>
    <row r="2" spans="2:17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7" customFormat="1" ht="15" customHeight="1" x14ac:dyDescent="0.35">
      <c r="B3" s="21"/>
      <c r="D3" s="82" t="s">
        <v>53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22"/>
    </row>
    <row r="4" spans="2:17" customFormat="1" ht="15" customHeight="1" x14ac:dyDescent="0.35">
      <c r="B4" s="2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22"/>
    </row>
    <row r="5" spans="2:17" customFormat="1" ht="15" customHeight="1" x14ac:dyDescent="0.35">
      <c r="B5" s="2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22"/>
    </row>
    <row r="6" spans="2:17" customFormat="1" ht="50.25" customHeight="1" x14ac:dyDescent="0.35">
      <c r="B6" s="21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22"/>
    </row>
    <row r="7" spans="2:17" ht="13" thickBot="1" x14ac:dyDescent="0.3">
      <c r="B7" s="26"/>
      <c r="Q7" s="27"/>
    </row>
    <row r="8" spans="2:17" ht="74" thickBot="1" x14ac:dyDescent="0.3">
      <c r="B8" s="26"/>
      <c r="C8" s="17" t="s">
        <v>7</v>
      </c>
      <c r="D8" s="40" t="s">
        <v>54</v>
      </c>
      <c r="E8" s="40" t="s">
        <v>55</v>
      </c>
      <c r="F8" s="41" t="s">
        <v>8</v>
      </c>
      <c r="G8" s="40" t="s">
        <v>43</v>
      </c>
      <c r="H8" s="42" t="s">
        <v>42</v>
      </c>
      <c r="I8" s="41" t="s">
        <v>9</v>
      </c>
      <c r="J8" s="62" t="s">
        <v>45</v>
      </c>
      <c r="K8" s="42" t="s">
        <v>42</v>
      </c>
      <c r="L8" s="45" t="s">
        <v>9</v>
      </c>
      <c r="M8" s="62" t="s">
        <v>56</v>
      </c>
      <c r="N8" s="42" t="s">
        <v>42</v>
      </c>
      <c r="O8" s="43" t="s">
        <v>9</v>
      </c>
      <c r="P8" s="44" t="s">
        <v>57</v>
      </c>
      <c r="Q8" s="27"/>
    </row>
    <row r="9" spans="2:17" ht="13.5" thickBot="1" x14ac:dyDescent="0.3">
      <c r="B9" s="26"/>
      <c r="C9" s="15" t="s">
        <v>12</v>
      </c>
      <c r="D9" s="3">
        <v>0.4</v>
      </c>
      <c r="E9" s="3">
        <v>0.82979999999999998</v>
      </c>
      <c r="F9" s="4">
        <f>AVERAGE(D9,E9)</f>
        <v>0.6149</v>
      </c>
      <c r="G9" s="5">
        <v>1</v>
      </c>
      <c r="H9" s="6">
        <v>2.5000000000000001E-3</v>
      </c>
      <c r="I9" s="31">
        <f t="shared" ref="I9:I40" si="0">G9*H9</f>
        <v>2.5000000000000001E-3</v>
      </c>
      <c r="J9" s="5">
        <v>0</v>
      </c>
      <c r="K9" s="31">
        <v>1.5E-3</v>
      </c>
      <c r="L9" s="31">
        <f>K9*J9</f>
        <v>0</v>
      </c>
      <c r="M9" s="5">
        <v>0</v>
      </c>
      <c r="N9" s="31">
        <v>1E-3</v>
      </c>
      <c r="O9" s="31">
        <f>M9*N9</f>
        <v>0</v>
      </c>
      <c r="P9" s="4">
        <f>F9-I9-L9-O9</f>
        <v>0.61240000000000006</v>
      </c>
      <c r="Q9" s="27"/>
    </row>
    <row r="10" spans="2:17" ht="13.5" thickBot="1" x14ac:dyDescent="0.3">
      <c r="B10" s="26"/>
      <c r="C10" s="15" t="s">
        <v>13</v>
      </c>
      <c r="D10" s="7">
        <v>0.66110000000000002</v>
      </c>
      <c r="E10" s="7">
        <v>0.74719999999999998</v>
      </c>
      <c r="F10" s="8">
        <f>AVERAGE(D10,E10)</f>
        <v>0.70415000000000005</v>
      </c>
      <c r="G10" s="9">
        <v>171</v>
      </c>
      <c r="H10" s="10">
        <v>2.5000000000000001E-3</v>
      </c>
      <c r="I10" s="32">
        <f t="shared" si="0"/>
        <v>0.42749999999999999</v>
      </c>
      <c r="J10" s="9">
        <v>0</v>
      </c>
      <c r="K10" s="32">
        <v>1.5E-3</v>
      </c>
      <c r="L10" s="32">
        <f t="shared" ref="L10:L40" si="1">K10*J10</f>
        <v>0</v>
      </c>
      <c r="M10" s="9">
        <v>0</v>
      </c>
      <c r="N10" s="31">
        <v>1E-3</v>
      </c>
      <c r="O10" s="31">
        <f t="shared" ref="O10:O40" si="2">M10*N10</f>
        <v>0</v>
      </c>
      <c r="P10" s="4">
        <f>F10-I10-L10-O10</f>
        <v>0.27665000000000006</v>
      </c>
      <c r="Q10" s="27"/>
    </row>
    <row r="11" spans="2:17" ht="13.5" thickBot="1" x14ac:dyDescent="0.3">
      <c r="B11" s="26"/>
      <c r="C11" s="15" t="s">
        <v>25</v>
      </c>
      <c r="D11" s="7">
        <v>0.54310000000000003</v>
      </c>
      <c r="E11" s="7">
        <v>0.74170000000000003</v>
      </c>
      <c r="F11" s="8">
        <f>AVERAGE(D11,E11)</f>
        <v>0.64240000000000008</v>
      </c>
      <c r="G11" s="9">
        <v>11</v>
      </c>
      <c r="H11" s="10">
        <v>2.5000000000000001E-3</v>
      </c>
      <c r="I11" s="32">
        <f t="shared" si="0"/>
        <v>2.75E-2</v>
      </c>
      <c r="J11" s="9">
        <v>0</v>
      </c>
      <c r="K11" s="32">
        <v>1.5E-3</v>
      </c>
      <c r="L11" s="32">
        <f>K11*J11</f>
        <v>0</v>
      </c>
      <c r="M11" s="9">
        <v>0</v>
      </c>
      <c r="N11" s="31">
        <v>1E-3</v>
      </c>
      <c r="O11" s="31">
        <f t="shared" si="2"/>
        <v>0</v>
      </c>
      <c r="P11" s="4">
        <f t="shared" ref="P11:P40" si="3">F11-I11-L11-O11</f>
        <v>0.61490000000000011</v>
      </c>
      <c r="Q11" s="27"/>
    </row>
    <row r="12" spans="2:17" ht="13.5" thickBot="1" x14ac:dyDescent="0.3">
      <c r="B12" s="26"/>
      <c r="C12" s="15" t="s">
        <v>18</v>
      </c>
      <c r="D12" s="7">
        <v>0.61509999999999998</v>
      </c>
      <c r="E12" s="7">
        <v>0.78190000000000004</v>
      </c>
      <c r="F12" s="8">
        <f t="shared" ref="F12:F40" si="4">AVERAGE(D12,E12)</f>
        <v>0.69850000000000001</v>
      </c>
      <c r="G12" s="9">
        <v>63</v>
      </c>
      <c r="H12" s="10">
        <v>2.5000000000000001E-3</v>
      </c>
      <c r="I12" s="32">
        <f t="shared" si="0"/>
        <v>0.1575</v>
      </c>
      <c r="J12" s="9">
        <v>0</v>
      </c>
      <c r="K12" s="32">
        <v>1.5E-3</v>
      </c>
      <c r="L12" s="32">
        <f t="shared" si="1"/>
        <v>0</v>
      </c>
      <c r="M12" s="9">
        <v>0</v>
      </c>
      <c r="N12" s="31">
        <v>1E-3</v>
      </c>
      <c r="O12" s="31">
        <f t="shared" si="2"/>
        <v>0</v>
      </c>
      <c r="P12" s="4">
        <f t="shared" si="3"/>
        <v>0.54100000000000004</v>
      </c>
      <c r="Q12" s="27"/>
    </row>
    <row r="13" spans="2:17" ht="13.5" thickBot="1" x14ac:dyDescent="0.3">
      <c r="B13" s="26"/>
      <c r="C13" s="15" t="s">
        <v>41</v>
      </c>
      <c r="D13" s="7">
        <v>0.21629999999999999</v>
      </c>
      <c r="E13" s="7">
        <v>0.70469999999999999</v>
      </c>
      <c r="F13" s="8">
        <f t="shared" si="4"/>
        <v>0.46050000000000002</v>
      </c>
      <c r="G13" s="9">
        <v>50</v>
      </c>
      <c r="H13" s="10">
        <v>2.5000000000000001E-3</v>
      </c>
      <c r="I13" s="32">
        <f t="shared" si="0"/>
        <v>0.125</v>
      </c>
      <c r="J13" s="9">
        <v>0</v>
      </c>
      <c r="K13" s="32">
        <v>1.5E-3</v>
      </c>
      <c r="L13" s="32">
        <f t="shared" si="1"/>
        <v>0</v>
      </c>
      <c r="M13" s="9">
        <v>0</v>
      </c>
      <c r="N13" s="31">
        <v>1E-3</v>
      </c>
      <c r="O13" s="31">
        <f t="shared" si="2"/>
        <v>0</v>
      </c>
      <c r="P13" s="4">
        <f t="shared" si="3"/>
        <v>0.33550000000000002</v>
      </c>
      <c r="Q13" s="27"/>
    </row>
    <row r="14" spans="2:17" ht="13.5" thickBot="1" x14ac:dyDescent="0.3">
      <c r="B14" s="26"/>
      <c r="C14" s="15" t="s">
        <v>33</v>
      </c>
      <c r="D14" s="7">
        <v>0.73260000000000003</v>
      </c>
      <c r="E14" s="7">
        <v>0.86780000000000002</v>
      </c>
      <c r="F14" s="8">
        <f t="shared" si="4"/>
        <v>0.80020000000000002</v>
      </c>
      <c r="G14" s="9">
        <v>1</v>
      </c>
      <c r="H14" s="10">
        <v>2.5000000000000001E-3</v>
      </c>
      <c r="I14" s="32">
        <f t="shared" si="0"/>
        <v>2.5000000000000001E-3</v>
      </c>
      <c r="J14" s="9">
        <v>0</v>
      </c>
      <c r="K14" s="32">
        <v>1.5E-3</v>
      </c>
      <c r="L14" s="32">
        <f t="shared" si="1"/>
        <v>0</v>
      </c>
      <c r="M14" s="9">
        <v>0</v>
      </c>
      <c r="N14" s="31">
        <v>1E-3</v>
      </c>
      <c r="O14" s="31">
        <f t="shared" si="2"/>
        <v>0</v>
      </c>
      <c r="P14" s="4">
        <f t="shared" si="3"/>
        <v>0.79770000000000008</v>
      </c>
      <c r="Q14" s="27"/>
    </row>
    <row r="15" spans="2:17" ht="13.5" thickBot="1" x14ac:dyDescent="0.3">
      <c r="B15" s="26"/>
      <c r="C15" s="15" t="s">
        <v>35</v>
      </c>
      <c r="D15" s="7">
        <v>0.49569999999999997</v>
      </c>
      <c r="E15" s="7">
        <v>0.84650000000000003</v>
      </c>
      <c r="F15" s="8">
        <f t="shared" si="4"/>
        <v>0.67110000000000003</v>
      </c>
      <c r="G15" s="9">
        <v>44</v>
      </c>
      <c r="H15" s="10">
        <v>2.5000000000000001E-3</v>
      </c>
      <c r="I15" s="32">
        <f t="shared" si="0"/>
        <v>0.11</v>
      </c>
      <c r="J15" s="9">
        <v>0</v>
      </c>
      <c r="K15" s="32">
        <v>1.5E-3</v>
      </c>
      <c r="L15" s="32">
        <f t="shared" si="1"/>
        <v>0</v>
      </c>
      <c r="M15" s="9">
        <v>0</v>
      </c>
      <c r="N15" s="31">
        <v>1E-3</v>
      </c>
      <c r="O15" s="31">
        <f t="shared" si="2"/>
        <v>0</v>
      </c>
      <c r="P15" s="4">
        <f t="shared" si="3"/>
        <v>0.56110000000000004</v>
      </c>
      <c r="Q15" s="27"/>
    </row>
    <row r="16" spans="2:17" ht="13.5" thickBot="1" x14ac:dyDescent="0.3">
      <c r="B16" s="26"/>
      <c r="C16" s="15" t="s">
        <v>11</v>
      </c>
      <c r="D16" s="7">
        <v>0.65980000000000005</v>
      </c>
      <c r="E16" s="7">
        <v>0.77700000000000002</v>
      </c>
      <c r="F16" s="8">
        <f t="shared" si="4"/>
        <v>0.71840000000000004</v>
      </c>
      <c r="G16" s="9">
        <v>7</v>
      </c>
      <c r="H16" s="10">
        <v>2.5000000000000001E-3</v>
      </c>
      <c r="I16" s="32">
        <f t="shared" si="0"/>
        <v>1.7500000000000002E-2</v>
      </c>
      <c r="J16" s="9">
        <v>0</v>
      </c>
      <c r="K16" s="32">
        <v>1.5E-3</v>
      </c>
      <c r="L16" s="32">
        <f t="shared" si="1"/>
        <v>0</v>
      </c>
      <c r="M16" s="9">
        <v>0</v>
      </c>
      <c r="N16" s="31">
        <v>1E-3</v>
      </c>
      <c r="O16" s="31">
        <f t="shared" si="2"/>
        <v>0</v>
      </c>
      <c r="P16" s="4">
        <f t="shared" si="3"/>
        <v>0.70090000000000008</v>
      </c>
      <c r="Q16" s="27"/>
    </row>
    <row r="17" spans="2:17" ht="13.5" thickBot="1" x14ac:dyDescent="0.3">
      <c r="B17" s="26"/>
      <c r="C17" s="15" t="s">
        <v>40</v>
      </c>
      <c r="D17" s="7">
        <v>0.62860000000000005</v>
      </c>
      <c r="E17" s="7">
        <v>0.87470000000000003</v>
      </c>
      <c r="F17" s="8">
        <f t="shared" si="4"/>
        <v>0.75165000000000004</v>
      </c>
      <c r="G17" s="9">
        <v>54</v>
      </c>
      <c r="H17" s="10">
        <v>2.5000000000000001E-3</v>
      </c>
      <c r="I17" s="32">
        <f t="shared" si="0"/>
        <v>0.13500000000000001</v>
      </c>
      <c r="J17" s="9">
        <v>0</v>
      </c>
      <c r="K17" s="32">
        <v>1.5E-3</v>
      </c>
      <c r="L17" s="32">
        <f t="shared" si="1"/>
        <v>0</v>
      </c>
      <c r="M17" s="9">
        <v>0</v>
      </c>
      <c r="N17" s="31">
        <v>1E-3</v>
      </c>
      <c r="O17" s="31">
        <f t="shared" si="2"/>
        <v>0</v>
      </c>
      <c r="P17" s="4">
        <f t="shared" si="3"/>
        <v>0.61665000000000003</v>
      </c>
      <c r="Q17" s="27"/>
    </row>
    <row r="18" spans="2:17" ht="13.5" thickBot="1" x14ac:dyDescent="0.3">
      <c r="B18" s="26"/>
      <c r="C18" s="15" t="s">
        <v>31</v>
      </c>
      <c r="D18" s="7">
        <v>0.79700000000000004</v>
      </c>
      <c r="E18" s="7">
        <v>0.74</v>
      </c>
      <c r="F18" s="8">
        <f t="shared" si="4"/>
        <v>0.76849999999999996</v>
      </c>
      <c r="G18" s="9">
        <v>45</v>
      </c>
      <c r="H18" s="10">
        <v>2.5000000000000001E-3</v>
      </c>
      <c r="I18" s="32">
        <f t="shared" si="0"/>
        <v>0.1125</v>
      </c>
      <c r="J18" s="9">
        <v>0</v>
      </c>
      <c r="K18" s="32">
        <v>1.5E-3</v>
      </c>
      <c r="L18" s="32">
        <f t="shared" si="1"/>
        <v>0</v>
      </c>
      <c r="M18" s="9">
        <v>0</v>
      </c>
      <c r="N18" s="31">
        <v>1E-3</v>
      </c>
      <c r="O18" s="31">
        <f t="shared" si="2"/>
        <v>0</v>
      </c>
      <c r="P18" s="4">
        <f t="shared" si="3"/>
        <v>0.65599999999999992</v>
      </c>
      <c r="Q18" s="27"/>
    </row>
    <row r="19" spans="2:17" ht="13.5" thickBot="1" x14ac:dyDescent="0.3">
      <c r="B19" s="26"/>
      <c r="C19" s="15" t="s">
        <v>23</v>
      </c>
      <c r="D19" s="7">
        <v>0.9889</v>
      </c>
      <c r="E19" s="7">
        <v>0.82609999999999995</v>
      </c>
      <c r="F19" s="8">
        <f t="shared" si="4"/>
        <v>0.90749999999999997</v>
      </c>
      <c r="G19" s="9">
        <v>11</v>
      </c>
      <c r="H19" s="10">
        <v>2.5000000000000001E-3</v>
      </c>
      <c r="I19" s="32">
        <f t="shared" si="0"/>
        <v>2.75E-2</v>
      </c>
      <c r="J19" s="9">
        <v>0</v>
      </c>
      <c r="K19" s="32">
        <v>1.5E-3</v>
      </c>
      <c r="L19" s="32">
        <f t="shared" si="1"/>
        <v>0</v>
      </c>
      <c r="M19" s="9">
        <v>0</v>
      </c>
      <c r="N19" s="31">
        <v>1E-3</v>
      </c>
      <c r="O19" s="31">
        <f t="shared" si="2"/>
        <v>0</v>
      </c>
      <c r="P19" s="4">
        <f t="shared" si="3"/>
        <v>0.88</v>
      </c>
      <c r="Q19" s="27"/>
    </row>
    <row r="20" spans="2:17" ht="13.5" thickBot="1" x14ac:dyDescent="0.3">
      <c r="B20" s="26"/>
      <c r="C20" s="15" t="s">
        <v>37</v>
      </c>
      <c r="D20" s="7">
        <v>0.86619999999999997</v>
      </c>
      <c r="E20" s="7">
        <v>0.92520000000000002</v>
      </c>
      <c r="F20" s="8">
        <f t="shared" si="4"/>
        <v>0.89569999999999994</v>
      </c>
      <c r="G20" s="9">
        <v>28</v>
      </c>
      <c r="H20" s="10">
        <v>2.5000000000000001E-3</v>
      </c>
      <c r="I20" s="32">
        <f t="shared" si="0"/>
        <v>7.0000000000000007E-2</v>
      </c>
      <c r="J20" s="9">
        <v>0</v>
      </c>
      <c r="K20" s="32">
        <v>1.5E-3</v>
      </c>
      <c r="L20" s="32">
        <f t="shared" si="1"/>
        <v>0</v>
      </c>
      <c r="M20" s="9">
        <v>0</v>
      </c>
      <c r="N20" s="31">
        <v>1E-3</v>
      </c>
      <c r="O20" s="31">
        <f t="shared" si="2"/>
        <v>0</v>
      </c>
      <c r="P20" s="4">
        <f t="shared" si="3"/>
        <v>0.82569999999999988</v>
      </c>
      <c r="Q20" s="27"/>
    </row>
    <row r="21" spans="2:17" ht="13.5" thickBot="1" x14ac:dyDescent="0.3">
      <c r="B21" s="26"/>
      <c r="C21" s="15" t="s">
        <v>36</v>
      </c>
      <c r="D21" s="7">
        <v>0.76970000000000005</v>
      </c>
      <c r="E21" s="7">
        <v>0.69130000000000003</v>
      </c>
      <c r="F21" s="8">
        <f t="shared" si="4"/>
        <v>0.73050000000000004</v>
      </c>
      <c r="G21" s="9">
        <v>13</v>
      </c>
      <c r="H21" s="10">
        <v>2.5000000000000001E-3</v>
      </c>
      <c r="I21" s="32">
        <f t="shared" si="0"/>
        <v>3.2500000000000001E-2</v>
      </c>
      <c r="J21" s="9">
        <v>0</v>
      </c>
      <c r="K21" s="32">
        <v>1.5E-3</v>
      </c>
      <c r="L21" s="32">
        <f t="shared" si="1"/>
        <v>0</v>
      </c>
      <c r="M21" s="9">
        <v>0</v>
      </c>
      <c r="N21" s="31">
        <v>1E-3</v>
      </c>
      <c r="O21" s="31">
        <f t="shared" si="2"/>
        <v>0</v>
      </c>
      <c r="P21" s="4">
        <f t="shared" si="3"/>
        <v>0.69800000000000006</v>
      </c>
      <c r="Q21" s="27"/>
    </row>
    <row r="22" spans="2:17" ht="13.5" thickBot="1" x14ac:dyDescent="0.3">
      <c r="B22" s="26"/>
      <c r="C22" s="15" t="s">
        <v>20</v>
      </c>
      <c r="D22" s="7">
        <v>0.39</v>
      </c>
      <c r="E22" s="7">
        <v>0.88929999999999998</v>
      </c>
      <c r="F22" s="8">
        <f t="shared" si="4"/>
        <v>0.63965000000000005</v>
      </c>
      <c r="G22" s="9">
        <v>11</v>
      </c>
      <c r="H22" s="10">
        <v>2.5000000000000001E-3</v>
      </c>
      <c r="I22" s="32">
        <f t="shared" si="0"/>
        <v>2.75E-2</v>
      </c>
      <c r="J22" s="9">
        <v>0</v>
      </c>
      <c r="K22" s="32">
        <v>1.5E-3</v>
      </c>
      <c r="L22" s="32">
        <f t="shared" si="1"/>
        <v>0</v>
      </c>
      <c r="M22" s="9">
        <v>0</v>
      </c>
      <c r="N22" s="31">
        <v>1E-3</v>
      </c>
      <c r="O22" s="31">
        <f t="shared" si="2"/>
        <v>0</v>
      </c>
      <c r="P22" s="4">
        <f t="shared" si="3"/>
        <v>0.61215000000000008</v>
      </c>
      <c r="Q22" s="27"/>
    </row>
    <row r="23" spans="2:17" ht="13.5" thickBot="1" x14ac:dyDescent="0.3">
      <c r="B23" s="26"/>
      <c r="C23" s="15" t="s">
        <v>14</v>
      </c>
      <c r="D23" s="7">
        <v>0.28000000000000003</v>
      </c>
      <c r="E23" s="7">
        <v>0.87239999999999995</v>
      </c>
      <c r="F23" s="8">
        <f t="shared" si="4"/>
        <v>0.57620000000000005</v>
      </c>
      <c r="G23" s="9">
        <v>1</v>
      </c>
      <c r="H23" s="10">
        <v>2.5000000000000001E-3</v>
      </c>
      <c r="I23" s="32">
        <f t="shared" si="0"/>
        <v>2.5000000000000001E-3</v>
      </c>
      <c r="J23" s="9">
        <v>0</v>
      </c>
      <c r="K23" s="32">
        <v>1.5E-3</v>
      </c>
      <c r="L23" s="32">
        <f t="shared" si="1"/>
        <v>0</v>
      </c>
      <c r="M23" s="9">
        <v>0</v>
      </c>
      <c r="N23" s="31">
        <v>1E-3</v>
      </c>
      <c r="O23" s="31">
        <f t="shared" si="2"/>
        <v>0</v>
      </c>
      <c r="P23" s="4">
        <f t="shared" si="3"/>
        <v>0.5737000000000001</v>
      </c>
      <c r="Q23" s="27"/>
    </row>
    <row r="24" spans="2:17" ht="13.5" thickBot="1" x14ac:dyDescent="0.3">
      <c r="B24" s="26"/>
      <c r="C24" s="15" t="s">
        <v>22</v>
      </c>
      <c r="D24" s="7">
        <v>0.65400000000000003</v>
      </c>
      <c r="E24" s="7">
        <v>0.8276</v>
      </c>
      <c r="F24" s="8">
        <f t="shared" si="4"/>
        <v>0.74080000000000001</v>
      </c>
      <c r="G24" s="9">
        <v>1</v>
      </c>
      <c r="H24" s="10">
        <v>2.5000000000000001E-3</v>
      </c>
      <c r="I24" s="32">
        <f t="shared" si="0"/>
        <v>2.5000000000000001E-3</v>
      </c>
      <c r="J24" s="9">
        <v>0</v>
      </c>
      <c r="K24" s="32">
        <v>1.5E-3</v>
      </c>
      <c r="L24" s="32">
        <f t="shared" si="1"/>
        <v>0</v>
      </c>
      <c r="M24" s="9">
        <v>0</v>
      </c>
      <c r="N24" s="31">
        <v>1E-3</v>
      </c>
      <c r="O24" s="31">
        <f t="shared" si="2"/>
        <v>0</v>
      </c>
      <c r="P24" s="4">
        <f t="shared" si="3"/>
        <v>0.73830000000000007</v>
      </c>
      <c r="Q24" s="27"/>
    </row>
    <row r="25" spans="2:17" ht="13.5" thickBot="1" x14ac:dyDescent="0.3">
      <c r="B25" s="26"/>
      <c r="C25" s="15" t="s">
        <v>19</v>
      </c>
      <c r="D25" s="7">
        <v>0.48570000000000002</v>
      </c>
      <c r="E25" s="7">
        <v>0.75380000000000003</v>
      </c>
      <c r="F25" s="8">
        <f t="shared" si="4"/>
        <v>0.61975000000000002</v>
      </c>
      <c r="G25" s="9">
        <v>11</v>
      </c>
      <c r="H25" s="10">
        <v>2.5000000000000001E-3</v>
      </c>
      <c r="I25" s="32">
        <f t="shared" si="0"/>
        <v>2.75E-2</v>
      </c>
      <c r="J25" s="9">
        <v>0</v>
      </c>
      <c r="K25" s="32">
        <v>1.5E-3</v>
      </c>
      <c r="L25" s="32">
        <f t="shared" si="1"/>
        <v>0</v>
      </c>
      <c r="M25" s="9">
        <v>0</v>
      </c>
      <c r="N25" s="31">
        <v>1E-3</v>
      </c>
      <c r="O25" s="31">
        <f t="shared" si="2"/>
        <v>0</v>
      </c>
      <c r="P25" s="4">
        <f t="shared" si="3"/>
        <v>0.59225000000000005</v>
      </c>
      <c r="Q25" s="27"/>
    </row>
    <row r="26" spans="2:17" ht="12.75" customHeight="1" thickBot="1" x14ac:dyDescent="0.3">
      <c r="B26" s="26"/>
      <c r="C26" s="15" t="s">
        <v>28</v>
      </c>
      <c r="D26" s="7">
        <v>0.69699999999999995</v>
      </c>
      <c r="E26" s="7">
        <v>0.71930000000000005</v>
      </c>
      <c r="F26" s="8">
        <f t="shared" si="4"/>
        <v>0.70815000000000006</v>
      </c>
      <c r="G26" s="9">
        <v>9</v>
      </c>
      <c r="H26" s="10">
        <v>2.5000000000000001E-3</v>
      </c>
      <c r="I26" s="32">
        <f t="shared" si="0"/>
        <v>2.2499999999999999E-2</v>
      </c>
      <c r="J26" s="9">
        <v>0</v>
      </c>
      <c r="K26" s="32">
        <v>1.5E-3</v>
      </c>
      <c r="L26" s="32">
        <f t="shared" si="1"/>
        <v>0</v>
      </c>
      <c r="M26" s="9">
        <v>0</v>
      </c>
      <c r="N26" s="31">
        <v>1E-3</v>
      </c>
      <c r="O26" s="31">
        <f t="shared" si="2"/>
        <v>0</v>
      </c>
      <c r="P26" s="4">
        <f t="shared" si="3"/>
        <v>0.68565000000000009</v>
      </c>
      <c r="Q26" s="27"/>
    </row>
    <row r="27" spans="2:17" ht="13.5" thickBot="1" x14ac:dyDescent="0.3">
      <c r="B27" s="26"/>
      <c r="C27" s="15" t="s">
        <v>39</v>
      </c>
      <c r="D27" s="7">
        <v>0.58589999999999998</v>
      </c>
      <c r="E27" s="7">
        <v>0.72260000000000002</v>
      </c>
      <c r="F27" s="8">
        <f t="shared" si="4"/>
        <v>0.65425</v>
      </c>
      <c r="G27" s="9">
        <v>1</v>
      </c>
      <c r="H27" s="10">
        <v>2.5000000000000001E-3</v>
      </c>
      <c r="I27" s="32">
        <f t="shared" si="0"/>
        <v>2.5000000000000001E-3</v>
      </c>
      <c r="J27" s="9">
        <v>0</v>
      </c>
      <c r="K27" s="32">
        <v>1.5E-3</v>
      </c>
      <c r="L27" s="32">
        <f t="shared" si="1"/>
        <v>0</v>
      </c>
      <c r="M27" s="9">
        <v>0</v>
      </c>
      <c r="N27" s="31">
        <v>1E-3</v>
      </c>
      <c r="O27" s="31">
        <f t="shared" si="2"/>
        <v>0</v>
      </c>
      <c r="P27" s="4">
        <f t="shared" si="3"/>
        <v>0.65175000000000005</v>
      </c>
      <c r="Q27" s="27"/>
    </row>
    <row r="28" spans="2:17" ht="13.5" thickBot="1" x14ac:dyDescent="0.3">
      <c r="B28" s="26"/>
      <c r="C28" s="15" t="s">
        <v>27</v>
      </c>
      <c r="D28" s="7">
        <v>0.86899999999999999</v>
      </c>
      <c r="E28" s="7">
        <v>0.8206</v>
      </c>
      <c r="F28" s="8">
        <f t="shared" si="4"/>
        <v>0.8448</v>
      </c>
      <c r="G28" s="9">
        <v>1</v>
      </c>
      <c r="H28" s="10">
        <v>2.5000000000000001E-3</v>
      </c>
      <c r="I28" s="32">
        <f t="shared" si="0"/>
        <v>2.5000000000000001E-3</v>
      </c>
      <c r="J28" s="9">
        <v>0</v>
      </c>
      <c r="K28" s="32">
        <v>1.5E-3</v>
      </c>
      <c r="L28" s="32">
        <f t="shared" si="1"/>
        <v>0</v>
      </c>
      <c r="M28" s="9">
        <v>0</v>
      </c>
      <c r="N28" s="31">
        <v>1E-3</v>
      </c>
      <c r="O28" s="31">
        <f t="shared" si="2"/>
        <v>0</v>
      </c>
      <c r="P28" s="4">
        <f t="shared" si="3"/>
        <v>0.84230000000000005</v>
      </c>
      <c r="Q28" s="27"/>
    </row>
    <row r="29" spans="2:17" ht="13.5" thickBot="1" x14ac:dyDescent="0.3">
      <c r="B29" s="26"/>
      <c r="C29" s="15" t="s">
        <v>34</v>
      </c>
      <c r="D29" s="7">
        <v>0.57550000000000001</v>
      </c>
      <c r="E29" s="7">
        <v>0.6623</v>
      </c>
      <c r="F29" s="8">
        <f t="shared" si="4"/>
        <v>0.61890000000000001</v>
      </c>
      <c r="G29" s="9">
        <v>11</v>
      </c>
      <c r="H29" s="10">
        <v>2.5000000000000001E-3</v>
      </c>
      <c r="I29" s="32">
        <f t="shared" si="0"/>
        <v>2.75E-2</v>
      </c>
      <c r="J29" s="9">
        <v>0</v>
      </c>
      <c r="K29" s="32">
        <v>1.5E-3</v>
      </c>
      <c r="L29" s="32">
        <f t="shared" si="1"/>
        <v>0</v>
      </c>
      <c r="M29" s="9">
        <v>0</v>
      </c>
      <c r="N29" s="31">
        <v>1E-3</v>
      </c>
      <c r="O29" s="31">
        <f t="shared" si="2"/>
        <v>0</v>
      </c>
      <c r="P29" s="4">
        <f t="shared" si="3"/>
        <v>0.59140000000000004</v>
      </c>
      <c r="Q29" s="27"/>
    </row>
    <row r="30" spans="2:17" ht="13.5" thickBot="1" x14ac:dyDescent="0.3">
      <c r="B30" s="26"/>
      <c r="C30" s="15" t="s">
        <v>32</v>
      </c>
      <c r="D30" s="7">
        <v>0.50519999999999998</v>
      </c>
      <c r="E30" s="7">
        <v>0.64790000000000003</v>
      </c>
      <c r="F30" s="8">
        <f t="shared" si="4"/>
        <v>0.57655000000000001</v>
      </c>
      <c r="G30" s="9">
        <v>11</v>
      </c>
      <c r="H30" s="10">
        <v>2.5000000000000001E-3</v>
      </c>
      <c r="I30" s="32">
        <f t="shared" si="0"/>
        <v>2.75E-2</v>
      </c>
      <c r="J30" s="9">
        <v>0</v>
      </c>
      <c r="K30" s="32">
        <v>1.5E-3</v>
      </c>
      <c r="L30" s="32">
        <f t="shared" si="1"/>
        <v>0</v>
      </c>
      <c r="M30" s="9">
        <v>0</v>
      </c>
      <c r="N30" s="31">
        <v>1E-3</v>
      </c>
      <c r="O30" s="31">
        <f t="shared" si="2"/>
        <v>0</v>
      </c>
      <c r="P30" s="4">
        <f t="shared" si="3"/>
        <v>0.54905000000000004</v>
      </c>
      <c r="Q30" s="27"/>
    </row>
    <row r="31" spans="2:17" ht="13.5" thickBot="1" x14ac:dyDescent="0.3">
      <c r="B31" s="26"/>
      <c r="C31" s="15" t="s">
        <v>17</v>
      </c>
      <c r="D31" s="7">
        <v>0.65880000000000005</v>
      </c>
      <c r="E31" s="7">
        <v>0.90800000000000003</v>
      </c>
      <c r="F31" s="8">
        <f t="shared" si="4"/>
        <v>0.7834000000000001</v>
      </c>
      <c r="G31" s="9">
        <v>18</v>
      </c>
      <c r="H31" s="10">
        <v>2.5000000000000001E-3</v>
      </c>
      <c r="I31" s="32">
        <f t="shared" si="0"/>
        <v>4.4999999999999998E-2</v>
      </c>
      <c r="J31" s="9">
        <v>0</v>
      </c>
      <c r="K31" s="32">
        <v>1.5E-3</v>
      </c>
      <c r="L31" s="32">
        <f t="shared" si="1"/>
        <v>0</v>
      </c>
      <c r="M31" s="9">
        <v>0</v>
      </c>
      <c r="N31" s="31">
        <v>1E-3</v>
      </c>
      <c r="O31" s="31">
        <f t="shared" si="2"/>
        <v>0</v>
      </c>
      <c r="P31" s="4">
        <f t="shared" si="3"/>
        <v>0.73840000000000006</v>
      </c>
      <c r="Q31" s="27"/>
    </row>
    <row r="32" spans="2:17" ht="13.5" thickBot="1" x14ac:dyDescent="0.3">
      <c r="B32" s="26"/>
      <c r="C32" s="15" t="s">
        <v>21</v>
      </c>
      <c r="D32" s="7">
        <v>0.67620000000000002</v>
      </c>
      <c r="E32" s="7">
        <v>0.81640000000000001</v>
      </c>
      <c r="F32" s="8">
        <f t="shared" si="4"/>
        <v>0.74629999999999996</v>
      </c>
      <c r="G32" s="9">
        <v>5</v>
      </c>
      <c r="H32" s="10">
        <v>2.5000000000000001E-3</v>
      </c>
      <c r="I32" s="32">
        <f t="shared" si="0"/>
        <v>1.2500000000000001E-2</v>
      </c>
      <c r="J32" s="9">
        <v>0</v>
      </c>
      <c r="K32" s="32">
        <v>1.5E-3</v>
      </c>
      <c r="L32" s="32">
        <f t="shared" si="1"/>
        <v>0</v>
      </c>
      <c r="M32" s="9">
        <v>0</v>
      </c>
      <c r="N32" s="31">
        <v>1E-3</v>
      </c>
      <c r="O32" s="31">
        <f t="shared" si="2"/>
        <v>0</v>
      </c>
      <c r="P32" s="4">
        <f t="shared" si="3"/>
        <v>0.73380000000000001</v>
      </c>
      <c r="Q32" s="27"/>
    </row>
    <row r="33" spans="2:17" ht="13.5" thickBot="1" x14ac:dyDescent="0.3">
      <c r="B33" s="26"/>
      <c r="C33" s="15" t="s">
        <v>24</v>
      </c>
      <c r="D33" s="7">
        <v>0.1762</v>
      </c>
      <c r="E33" s="7">
        <v>0.8216</v>
      </c>
      <c r="F33" s="8">
        <f t="shared" si="4"/>
        <v>0.49890000000000001</v>
      </c>
      <c r="G33" s="9">
        <v>11</v>
      </c>
      <c r="H33" s="10">
        <v>2.5000000000000001E-3</v>
      </c>
      <c r="I33" s="32">
        <f t="shared" si="0"/>
        <v>2.75E-2</v>
      </c>
      <c r="J33" s="9">
        <v>0</v>
      </c>
      <c r="K33" s="32">
        <v>1.5E-3</v>
      </c>
      <c r="L33" s="32">
        <f t="shared" si="1"/>
        <v>0</v>
      </c>
      <c r="M33" s="9">
        <v>0</v>
      </c>
      <c r="N33" s="31">
        <v>1E-3</v>
      </c>
      <c r="O33" s="31">
        <f t="shared" si="2"/>
        <v>0</v>
      </c>
      <c r="P33" s="4">
        <f t="shared" si="3"/>
        <v>0.47139999999999999</v>
      </c>
      <c r="Q33" s="27"/>
    </row>
    <row r="34" spans="2:17" ht="13.5" thickBot="1" x14ac:dyDescent="0.3">
      <c r="B34" s="26"/>
      <c r="C34" s="15" t="s">
        <v>16</v>
      </c>
      <c r="D34" s="7">
        <v>0.66669999999999996</v>
      </c>
      <c r="E34" s="7">
        <v>0.73329999999999995</v>
      </c>
      <c r="F34" s="8">
        <f t="shared" si="4"/>
        <v>0.7</v>
      </c>
      <c r="G34" s="9">
        <v>1</v>
      </c>
      <c r="H34" s="10">
        <v>2.5000000000000001E-3</v>
      </c>
      <c r="I34" s="32">
        <f t="shared" si="0"/>
        <v>2.5000000000000001E-3</v>
      </c>
      <c r="J34" s="9">
        <v>0</v>
      </c>
      <c r="K34" s="32">
        <v>1.5E-3</v>
      </c>
      <c r="L34" s="32">
        <f t="shared" si="1"/>
        <v>0</v>
      </c>
      <c r="M34" s="9">
        <v>0</v>
      </c>
      <c r="N34" s="31">
        <v>1E-3</v>
      </c>
      <c r="O34" s="31">
        <f t="shared" si="2"/>
        <v>0</v>
      </c>
      <c r="P34" s="4">
        <f t="shared" si="3"/>
        <v>0.69750000000000001</v>
      </c>
      <c r="Q34" s="27"/>
    </row>
    <row r="35" spans="2:17" ht="13.5" thickBot="1" x14ac:dyDescent="0.3">
      <c r="B35" s="26"/>
      <c r="C35" s="15" t="s">
        <v>38</v>
      </c>
      <c r="D35" s="7">
        <v>0.42530000000000001</v>
      </c>
      <c r="E35" s="7">
        <v>0.73119999999999996</v>
      </c>
      <c r="F35" s="8">
        <f t="shared" si="4"/>
        <v>0.57824999999999993</v>
      </c>
      <c r="G35" s="9">
        <v>23</v>
      </c>
      <c r="H35" s="10">
        <v>2.5000000000000001E-3</v>
      </c>
      <c r="I35" s="32">
        <f t="shared" si="0"/>
        <v>5.7500000000000002E-2</v>
      </c>
      <c r="J35" s="9">
        <v>0</v>
      </c>
      <c r="K35" s="32">
        <v>1.5E-3</v>
      </c>
      <c r="L35" s="32">
        <f t="shared" si="1"/>
        <v>0</v>
      </c>
      <c r="M35" s="9">
        <v>0</v>
      </c>
      <c r="N35" s="31">
        <v>1E-3</v>
      </c>
      <c r="O35" s="31">
        <f t="shared" si="2"/>
        <v>0</v>
      </c>
      <c r="P35" s="4">
        <f t="shared" si="3"/>
        <v>0.52074999999999994</v>
      </c>
      <c r="Q35" s="27"/>
    </row>
    <row r="36" spans="2:17" ht="13.5" thickBot="1" x14ac:dyDescent="0.3">
      <c r="B36" s="26"/>
      <c r="C36" s="15" t="s">
        <v>30</v>
      </c>
      <c r="D36" s="7">
        <v>0.75429999999999997</v>
      </c>
      <c r="E36" s="7">
        <v>0.67030000000000001</v>
      </c>
      <c r="F36" s="8">
        <f t="shared" si="4"/>
        <v>0.71229999999999993</v>
      </c>
      <c r="G36" s="9">
        <v>1</v>
      </c>
      <c r="H36" s="10">
        <v>2.5000000000000001E-3</v>
      </c>
      <c r="I36" s="32">
        <f t="shared" si="0"/>
        <v>2.5000000000000001E-3</v>
      </c>
      <c r="J36" s="9">
        <v>0</v>
      </c>
      <c r="K36" s="32">
        <v>1.5E-3</v>
      </c>
      <c r="L36" s="32">
        <f t="shared" si="1"/>
        <v>0</v>
      </c>
      <c r="M36" s="9">
        <v>0</v>
      </c>
      <c r="N36" s="31">
        <v>1E-3</v>
      </c>
      <c r="O36" s="31">
        <f t="shared" si="2"/>
        <v>0</v>
      </c>
      <c r="P36" s="4">
        <f t="shared" si="3"/>
        <v>0.70979999999999999</v>
      </c>
      <c r="Q36" s="27"/>
    </row>
    <row r="37" spans="2:17" ht="13.5" thickBot="1" x14ac:dyDescent="0.3">
      <c r="B37" s="26"/>
      <c r="C37" s="15" t="s">
        <v>29</v>
      </c>
      <c r="D37" s="7">
        <v>0.5242</v>
      </c>
      <c r="E37" s="7">
        <v>0.69840000000000002</v>
      </c>
      <c r="F37" s="8">
        <f t="shared" si="4"/>
        <v>0.61129999999999995</v>
      </c>
      <c r="G37" s="9">
        <v>106</v>
      </c>
      <c r="H37" s="10">
        <v>2.5000000000000001E-3</v>
      </c>
      <c r="I37" s="32">
        <f t="shared" si="0"/>
        <v>0.26500000000000001</v>
      </c>
      <c r="J37" s="9">
        <v>0</v>
      </c>
      <c r="K37" s="32">
        <v>1.5E-3</v>
      </c>
      <c r="L37" s="32">
        <f t="shared" si="1"/>
        <v>0</v>
      </c>
      <c r="M37" s="9">
        <v>0</v>
      </c>
      <c r="N37" s="31">
        <v>1E-3</v>
      </c>
      <c r="O37" s="31">
        <f t="shared" si="2"/>
        <v>0</v>
      </c>
      <c r="P37" s="4">
        <f>F37-I37-L37-O37</f>
        <v>0.34629999999999994</v>
      </c>
      <c r="Q37" s="27"/>
    </row>
    <row r="38" spans="2:17" ht="13.5" thickBot="1" x14ac:dyDescent="0.3">
      <c r="B38" s="26"/>
      <c r="C38" s="15" t="s">
        <v>26</v>
      </c>
      <c r="D38" s="7">
        <v>0.72430000000000005</v>
      </c>
      <c r="E38" s="7">
        <v>0.81730000000000003</v>
      </c>
      <c r="F38" s="8">
        <f t="shared" si="4"/>
        <v>0.77080000000000004</v>
      </c>
      <c r="G38" s="9">
        <v>11</v>
      </c>
      <c r="H38" s="10">
        <v>2.5000000000000001E-3</v>
      </c>
      <c r="I38" s="32">
        <f t="shared" si="0"/>
        <v>2.75E-2</v>
      </c>
      <c r="J38" s="9">
        <v>0</v>
      </c>
      <c r="K38" s="32">
        <v>1.5E-3</v>
      </c>
      <c r="L38" s="32">
        <f t="shared" si="1"/>
        <v>0</v>
      </c>
      <c r="M38" s="9">
        <v>0</v>
      </c>
      <c r="N38" s="31">
        <v>1E-3</v>
      </c>
      <c r="O38" s="31">
        <f t="shared" si="2"/>
        <v>0</v>
      </c>
      <c r="P38" s="4">
        <f t="shared" si="3"/>
        <v>0.74330000000000007</v>
      </c>
      <c r="Q38" s="27"/>
    </row>
    <row r="39" spans="2:17" ht="13.5" thickBot="1" x14ac:dyDescent="0.3">
      <c r="B39" s="26"/>
      <c r="C39" s="15" t="s">
        <v>10</v>
      </c>
      <c r="D39" s="7">
        <v>0.83330000000000004</v>
      </c>
      <c r="E39" s="7">
        <v>0.875</v>
      </c>
      <c r="F39" s="8">
        <f t="shared" si="4"/>
        <v>0.85414999999999996</v>
      </c>
      <c r="G39" s="9">
        <v>6</v>
      </c>
      <c r="H39" s="10">
        <v>2.5000000000000001E-3</v>
      </c>
      <c r="I39" s="32">
        <f t="shared" si="0"/>
        <v>1.4999999999999999E-2</v>
      </c>
      <c r="J39" s="9">
        <v>0</v>
      </c>
      <c r="K39" s="32">
        <v>1.5E-3</v>
      </c>
      <c r="L39" s="32">
        <f t="shared" si="1"/>
        <v>0</v>
      </c>
      <c r="M39" s="9">
        <v>0</v>
      </c>
      <c r="N39" s="31">
        <v>1E-3</v>
      </c>
      <c r="O39" s="31">
        <f t="shared" si="2"/>
        <v>0</v>
      </c>
      <c r="P39" s="4">
        <f t="shared" si="3"/>
        <v>0.83914999999999995</v>
      </c>
      <c r="Q39" s="27"/>
    </row>
    <row r="40" spans="2:17" ht="13.5" thickBot="1" x14ac:dyDescent="0.3">
      <c r="B40" s="26"/>
      <c r="C40" s="16" t="s">
        <v>15</v>
      </c>
      <c r="D40" s="11">
        <v>0.2235</v>
      </c>
      <c r="E40" s="11">
        <v>0.54379999999999995</v>
      </c>
      <c r="F40" s="12">
        <f t="shared" si="4"/>
        <v>0.38364999999999999</v>
      </c>
      <c r="G40" s="13">
        <v>30</v>
      </c>
      <c r="H40" s="14">
        <v>2.5000000000000001E-3</v>
      </c>
      <c r="I40" s="33">
        <f t="shared" si="0"/>
        <v>7.4999999999999997E-2</v>
      </c>
      <c r="J40" s="13">
        <v>0</v>
      </c>
      <c r="K40" s="33">
        <v>1.5E-3</v>
      </c>
      <c r="L40" s="33">
        <f t="shared" si="1"/>
        <v>0</v>
      </c>
      <c r="M40" s="13">
        <v>0</v>
      </c>
      <c r="N40" s="31">
        <v>1E-3</v>
      </c>
      <c r="O40" s="31">
        <f t="shared" si="2"/>
        <v>0</v>
      </c>
      <c r="P40" s="4">
        <f t="shared" si="3"/>
        <v>0.30864999999999998</v>
      </c>
      <c r="Q40" s="27"/>
    </row>
    <row r="41" spans="2:17" ht="16.5" customHeight="1" thickBo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2:17" x14ac:dyDescent="0.25"/>
  </sheetData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C30" sqref="C30"/>
    </sheetView>
  </sheetViews>
  <sheetFormatPr baseColWidth="10" defaultRowHeight="14.5" x14ac:dyDescent="0.35"/>
  <cols>
    <col min="1" max="1" width="40.7265625" customWidth="1"/>
    <col min="2" max="2" width="9.81640625" customWidth="1"/>
    <col min="3" max="3" width="14.7265625" customWidth="1"/>
    <col min="4" max="4" width="11.26953125" customWidth="1"/>
    <col min="5" max="5" width="67.81640625" customWidth="1"/>
  </cols>
  <sheetData>
    <row r="1" spans="1:5" x14ac:dyDescent="0.35">
      <c r="A1" s="56" t="s">
        <v>46</v>
      </c>
      <c r="B1" s="56" t="s">
        <v>47</v>
      </c>
      <c r="C1" s="56" t="s">
        <v>48</v>
      </c>
      <c r="D1" s="56" t="s">
        <v>49</v>
      </c>
      <c r="E1" s="56" t="s">
        <v>50</v>
      </c>
    </row>
    <row r="2" spans="1:5" x14ac:dyDescent="0.35">
      <c r="A2" s="65" t="s">
        <v>104</v>
      </c>
      <c r="B2" s="57">
        <v>100</v>
      </c>
      <c r="C2" s="57">
        <v>100</v>
      </c>
      <c r="D2" s="57">
        <f>AVERAGE(B2:C2)</f>
        <v>100</v>
      </c>
      <c r="E2" s="58"/>
    </row>
    <row r="3" spans="1:5" x14ac:dyDescent="0.35">
      <c r="A3" s="65" t="s">
        <v>105</v>
      </c>
      <c r="B3" s="57">
        <v>100</v>
      </c>
      <c r="C3" s="57">
        <v>80</v>
      </c>
      <c r="D3" s="57">
        <f t="shared" ref="D3:D33" si="0">AVERAGE(B3:C3)</f>
        <v>90</v>
      </c>
      <c r="E3" s="58" t="s">
        <v>136</v>
      </c>
    </row>
    <row r="4" spans="1:5" ht="15.75" customHeight="1" x14ac:dyDescent="0.35">
      <c r="A4" s="65" t="s">
        <v>106</v>
      </c>
      <c r="B4" s="57">
        <v>100</v>
      </c>
      <c r="C4" s="57">
        <v>100</v>
      </c>
      <c r="D4" s="57">
        <f t="shared" si="0"/>
        <v>100</v>
      </c>
      <c r="E4" s="59"/>
    </row>
    <row r="5" spans="1:5" x14ac:dyDescent="0.35">
      <c r="A5" s="66" t="s">
        <v>107</v>
      </c>
      <c r="B5" s="57">
        <v>100</v>
      </c>
      <c r="C5" s="57">
        <v>100</v>
      </c>
      <c r="D5" s="57">
        <f t="shared" si="0"/>
        <v>100</v>
      </c>
      <c r="E5" s="59"/>
    </row>
    <row r="6" spans="1:5" x14ac:dyDescent="0.35">
      <c r="A6" s="65" t="s">
        <v>108</v>
      </c>
      <c r="B6" s="57">
        <v>100</v>
      </c>
      <c r="C6" s="57">
        <v>90</v>
      </c>
      <c r="D6" s="57">
        <f t="shared" si="0"/>
        <v>95</v>
      </c>
      <c r="E6" s="58" t="s">
        <v>137</v>
      </c>
    </row>
    <row r="7" spans="1:5" x14ac:dyDescent="0.35">
      <c r="A7" s="65" t="s">
        <v>109</v>
      </c>
      <c r="B7" s="57">
        <v>100</v>
      </c>
      <c r="C7" s="57">
        <v>100</v>
      </c>
      <c r="D7" s="57">
        <f t="shared" si="0"/>
        <v>100</v>
      </c>
      <c r="E7" s="58"/>
    </row>
    <row r="8" spans="1:5" x14ac:dyDescent="0.35">
      <c r="A8" s="65" t="s">
        <v>110</v>
      </c>
      <c r="B8" s="57">
        <v>100</v>
      </c>
      <c r="C8" s="57">
        <v>95</v>
      </c>
      <c r="D8" s="57">
        <f t="shared" si="0"/>
        <v>97.5</v>
      </c>
      <c r="E8" s="58" t="s">
        <v>138</v>
      </c>
    </row>
    <row r="9" spans="1:5" ht="15.75" customHeight="1" x14ac:dyDescent="0.35">
      <c r="A9" s="65" t="s">
        <v>111</v>
      </c>
      <c r="B9" s="57">
        <v>100</v>
      </c>
      <c r="C9" s="57">
        <v>100</v>
      </c>
      <c r="D9" s="57">
        <f t="shared" si="0"/>
        <v>100</v>
      </c>
      <c r="E9" s="59"/>
    </row>
    <row r="10" spans="1:5" x14ac:dyDescent="0.35">
      <c r="A10" s="65" t="s">
        <v>112</v>
      </c>
      <c r="B10" s="57">
        <v>100</v>
      </c>
      <c r="C10" s="57">
        <v>100</v>
      </c>
      <c r="D10" s="57">
        <f t="shared" si="0"/>
        <v>100</v>
      </c>
      <c r="E10" s="59"/>
    </row>
    <row r="11" spans="1:5" x14ac:dyDescent="0.35">
      <c r="A11" s="65" t="s">
        <v>113</v>
      </c>
      <c r="B11" s="57">
        <v>100</v>
      </c>
      <c r="C11" s="57">
        <v>85</v>
      </c>
      <c r="D11" s="57">
        <f t="shared" si="0"/>
        <v>92.5</v>
      </c>
      <c r="E11" s="58" t="s">
        <v>139</v>
      </c>
    </row>
    <row r="12" spans="1:5" x14ac:dyDescent="0.35">
      <c r="A12" s="65" t="s">
        <v>114</v>
      </c>
      <c r="B12" s="57">
        <v>100</v>
      </c>
      <c r="C12" s="57">
        <v>100</v>
      </c>
      <c r="D12" s="57">
        <f t="shared" si="0"/>
        <v>100</v>
      </c>
      <c r="E12" s="59"/>
    </row>
    <row r="13" spans="1:5" x14ac:dyDescent="0.35">
      <c r="A13" s="65" t="s">
        <v>115</v>
      </c>
      <c r="B13" s="57">
        <v>100</v>
      </c>
      <c r="C13" s="57">
        <v>85</v>
      </c>
      <c r="D13" s="57">
        <f t="shared" si="0"/>
        <v>92.5</v>
      </c>
      <c r="E13" s="58" t="s">
        <v>139</v>
      </c>
    </row>
    <row r="14" spans="1:5" x14ac:dyDescent="0.35">
      <c r="A14" s="65" t="s">
        <v>117</v>
      </c>
      <c r="B14" s="57">
        <v>100</v>
      </c>
      <c r="C14" s="57">
        <v>95</v>
      </c>
      <c r="D14" s="57">
        <f>AVERAGE(B14:C14)</f>
        <v>97.5</v>
      </c>
      <c r="E14" s="58" t="s">
        <v>138</v>
      </c>
    </row>
    <row r="15" spans="1:5" x14ac:dyDescent="0.35">
      <c r="A15" s="65" t="s">
        <v>116</v>
      </c>
      <c r="B15" s="57">
        <v>100</v>
      </c>
      <c r="C15" s="57">
        <v>90</v>
      </c>
      <c r="D15" s="57">
        <f>AVERAGE(B15:C15)</f>
        <v>95</v>
      </c>
      <c r="E15" s="58" t="s">
        <v>140</v>
      </c>
    </row>
    <row r="16" spans="1:5" x14ac:dyDescent="0.35">
      <c r="A16" s="65" t="s">
        <v>118</v>
      </c>
      <c r="B16" s="57">
        <v>100</v>
      </c>
      <c r="C16" s="57">
        <v>100</v>
      </c>
      <c r="D16" s="57">
        <f t="shared" si="0"/>
        <v>100</v>
      </c>
      <c r="E16" s="59"/>
    </row>
    <row r="17" spans="1:5" x14ac:dyDescent="0.35">
      <c r="A17" s="65" t="s">
        <v>119</v>
      </c>
      <c r="B17" s="57">
        <v>100</v>
      </c>
      <c r="C17" s="57">
        <v>100</v>
      </c>
      <c r="D17" s="57">
        <f t="shared" si="0"/>
        <v>100</v>
      </c>
      <c r="E17" s="58"/>
    </row>
    <row r="18" spans="1:5" ht="16.5" customHeight="1" x14ac:dyDescent="0.35">
      <c r="A18" s="65" t="s">
        <v>120</v>
      </c>
      <c r="B18" s="57">
        <v>100</v>
      </c>
      <c r="C18" s="57">
        <v>100</v>
      </c>
      <c r="D18" s="57">
        <f t="shared" si="0"/>
        <v>100</v>
      </c>
      <c r="E18" s="59"/>
    </row>
    <row r="19" spans="1:5" x14ac:dyDescent="0.35">
      <c r="A19" s="65" t="s">
        <v>121</v>
      </c>
      <c r="B19" s="57">
        <v>100</v>
      </c>
      <c r="C19" s="57">
        <v>90</v>
      </c>
      <c r="D19" s="57">
        <f t="shared" si="0"/>
        <v>95</v>
      </c>
      <c r="E19" s="58" t="s">
        <v>137</v>
      </c>
    </row>
    <row r="20" spans="1:5" x14ac:dyDescent="0.35">
      <c r="A20" s="65" t="s">
        <v>122</v>
      </c>
      <c r="B20" s="57">
        <v>100</v>
      </c>
      <c r="C20" s="57">
        <v>90</v>
      </c>
      <c r="D20" s="57">
        <f t="shared" si="0"/>
        <v>95</v>
      </c>
      <c r="E20" s="58" t="s">
        <v>137</v>
      </c>
    </row>
    <row r="21" spans="1:5" x14ac:dyDescent="0.35">
      <c r="A21" s="65" t="s">
        <v>123</v>
      </c>
      <c r="B21" s="57">
        <v>100</v>
      </c>
      <c r="C21" s="57">
        <v>100</v>
      </c>
      <c r="D21" s="57">
        <f t="shared" si="0"/>
        <v>100</v>
      </c>
      <c r="E21" s="59"/>
    </row>
    <row r="22" spans="1:5" x14ac:dyDescent="0.35">
      <c r="A22" s="65" t="s">
        <v>124</v>
      </c>
      <c r="B22" s="57">
        <v>100</v>
      </c>
      <c r="C22" s="57">
        <v>100</v>
      </c>
      <c r="D22" s="57">
        <f t="shared" si="0"/>
        <v>100</v>
      </c>
      <c r="E22" s="58"/>
    </row>
    <row r="23" spans="1:5" x14ac:dyDescent="0.35">
      <c r="A23" s="65" t="s">
        <v>125</v>
      </c>
      <c r="B23" s="57">
        <v>100</v>
      </c>
      <c r="C23" s="57">
        <v>100</v>
      </c>
      <c r="D23" s="57">
        <f t="shared" si="0"/>
        <v>100</v>
      </c>
      <c r="E23" s="58"/>
    </row>
    <row r="24" spans="1:5" x14ac:dyDescent="0.35">
      <c r="A24" s="65" t="s">
        <v>126</v>
      </c>
      <c r="B24" s="57">
        <v>100</v>
      </c>
      <c r="C24" s="57">
        <v>100</v>
      </c>
      <c r="D24" s="57">
        <f t="shared" si="0"/>
        <v>100</v>
      </c>
      <c r="E24" s="60"/>
    </row>
    <row r="25" spans="1:5" x14ac:dyDescent="0.35">
      <c r="A25" s="65" t="s">
        <v>127</v>
      </c>
      <c r="B25" s="57">
        <v>100</v>
      </c>
      <c r="C25" s="57">
        <v>100</v>
      </c>
      <c r="D25" s="57">
        <f t="shared" si="0"/>
        <v>100</v>
      </c>
      <c r="E25" s="58"/>
    </row>
    <row r="26" spans="1:5" x14ac:dyDescent="0.35">
      <c r="A26" s="65" t="s">
        <v>128</v>
      </c>
      <c r="B26" s="57">
        <v>100</v>
      </c>
      <c r="C26" s="57">
        <v>80</v>
      </c>
      <c r="D26" s="57">
        <f t="shared" si="0"/>
        <v>90</v>
      </c>
      <c r="E26" s="58" t="s">
        <v>136</v>
      </c>
    </row>
    <row r="27" spans="1:5" x14ac:dyDescent="0.35">
      <c r="A27" s="65" t="s">
        <v>130</v>
      </c>
      <c r="B27" s="57">
        <v>100</v>
      </c>
      <c r="C27" s="57">
        <v>85</v>
      </c>
      <c r="D27" s="57">
        <f t="shared" si="0"/>
        <v>92.5</v>
      </c>
      <c r="E27" s="58" t="s">
        <v>141</v>
      </c>
    </row>
    <row r="28" spans="1:5" x14ac:dyDescent="0.35">
      <c r="A28" s="65" t="s">
        <v>131</v>
      </c>
      <c r="B28" s="57">
        <v>100</v>
      </c>
      <c r="C28" s="57">
        <v>100</v>
      </c>
      <c r="D28" s="57">
        <f t="shared" si="0"/>
        <v>100</v>
      </c>
      <c r="E28" s="61"/>
    </row>
    <row r="29" spans="1:5" x14ac:dyDescent="0.35">
      <c r="A29" s="65" t="s">
        <v>129</v>
      </c>
      <c r="B29" s="57">
        <v>100</v>
      </c>
      <c r="C29" s="57">
        <v>95</v>
      </c>
      <c r="D29" s="57">
        <f>AVERAGE(B29:C29)</f>
        <v>97.5</v>
      </c>
      <c r="E29" s="58" t="s">
        <v>138</v>
      </c>
    </row>
    <row r="30" spans="1:5" x14ac:dyDescent="0.35">
      <c r="A30" s="65" t="s">
        <v>132</v>
      </c>
      <c r="B30" s="57">
        <v>100</v>
      </c>
      <c r="C30" s="57">
        <v>100</v>
      </c>
      <c r="D30" s="57">
        <f t="shared" si="0"/>
        <v>100</v>
      </c>
      <c r="E30" s="59"/>
    </row>
    <row r="31" spans="1:5" x14ac:dyDescent="0.35">
      <c r="A31" s="65" t="s">
        <v>133</v>
      </c>
      <c r="B31" s="57">
        <v>100</v>
      </c>
      <c r="C31" s="57">
        <v>100</v>
      </c>
      <c r="D31" s="57">
        <f t="shared" si="0"/>
        <v>100</v>
      </c>
      <c r="E31" s="59"/>
    </row>
    <row r="32" spans="1:5" ht="18" customHeight="1" x14ac:dyDescent="0.35">
      <c r="A32" s="65" t="s">
        <v>134</v>
      </c>
      <c r="B32" s="57">
        <v>100</v>
      </c>
      <c r="C32" s="57">
        <v>95</v>
      </c>
      <c r="D32" s="57">
        <f t="shared" si="0"/>
        <v>97.5</v>
      </c>
      <c r="E32" s="58" t="s">
        <v>138</v>
      </c>
    </row>
    <row r="33" spans="1:5" ht="20.25" customHeight="1" x14ac:dyDescent="0.35">
      <c r="A33" s="65" t="s">
        <v>135</v>
      </c>
      <c r="B33" s="57">
        <v>100</v>
      </c>
      <c r="C33" s="57">
        <v>95</v>
      </c>
      <c r="D33" s="57">
        <f t="shared" si="0"/>
        <v>97.5</v>
      </c>
      <c r="E33" s="58" t="s">
        <v>138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Ev.Consolidada 2025 I</vt:lpstr>
      <vt:lpstr>Ev. Plan de Acción 2025 I</vt:lpstr>
      <vt:lpstr>Plan de Gestión 2025 I</vt:lpstr>
      <vt:lpstr>'Ev. Plan de Acción 2025 I'!Área_de_impresión</vt:lpstr>
      <vt:lpstr>'Ev.Consolidada 2025 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2025-08-06T22:37:26Z</dcterms:modified>
</cp:coreProperties>
</file>