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es.velasco\OneDrive\Documents\EL LABURE ICA\2024\Evaluaciones\Evaluación final 2023\"/>
    </mc:Choice>
  </mc:AlternateContent>
  <bookViews>
    <workbookView xWindow="-120" yWindow="-120" windowWidth="29040" windowHeight="15840"/>
  </bookViews>
  <sheets>
    <sheet name="Ev.Consolidada 2023 III" sheetId="1" r:id="rId1"/>
    <sheet name="Ev. Plan de Acción 2023 III" sheetId="2" r:id="rId2"/>
    <sheet name="Plan de gestión tercer Cuat..." sheetId="4" r:id="rId3"/>
  </sheets>
  <definedNames>
    <definedName name="_xlnm.Print_Area" localSheetId="1">'Ev. Plan de Acción 2023 III'!$A$1:$O$42</definedName>
    <definedName name="_xlnm.Print_Area" localSheetId="0">'Ev.Consolidada 2023 III'!$A$1:$N$55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K20" i="1" l="1"/>
  <c r="K17" i="1"/>
  <c r="K32" i="1"/>
  <c r="K16" i="1"/>
  <c r="K11" i="1"/>
  <c r="K26" i="1"/>
  <c r="K41" i="1"/>
  <c r="K34" i="1"/>
  <c r="K37" i="1"/>
  <c r="K22" i="1"/>
  <c r="K29" i="1"/>
  <c r="K24" i="1"/>
  <c r="K12" i="1"/>
  <c r="K23" i="1"/>
  <c r="K27" i="1"/>
  <c r="K40" i="1"/>
  <c r="K19" i="1"/>
  <c r="K33" i="1"/>
  <c r="K31" i="1"/>
  <c r="K30" i="1"/>
  <c r="K38" i="1"/>
  <c r="K14" i="1"/>
  <c r="K28" i="1"/>
  <c r="K36" i="1"/>
  <c r="K39" i="1"/>
  <c r="K15" i="1"/>
  <c r="K18" i="1"/>
  <c r="K21" i="1"/>
  <c r="K25" i="1"/>
  <c r="K42" i="1"/>
  <c r="K35" i="1"/>
  <c r="K13" i="1"/>
  <c r="K46" i="1"/>
  <c r="K47" i="1"/>
  <c r="K48" i="1"/>
  <c r="K49" i="1"/>
  <c r="K50" i="1"/>
  <c r="K51" i="1"/>
  <c r="K52" i="1"/>
  <c r="K53" i="1"/>
  <c r="K45" i="1"/>
  <c r="L47" i="1" l="1"/>
  <c r="L49" i="1"/>
  <c r="L46" i="1"/>
  <c r="L48" i="1"/>
  <c r="L53" i="1"/>
  <c r="L50" i="1"/>
  <c r="L52" i="1"/>
  <c r="L51" i="1"/>
  <c r="L45" i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9" i="2"/>
  <c r="F15" i="2" l="1"/>
  <c r="F16" i="2"/>
  <c r="F11" i="2" l="1"/>
  <c r="F12" i="2"/>
  <c r="F13" i="2"/>
  <c r="F14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0" i="2"/>
  <c r="F9" i="2"/>
  <c r="G17" i="1"/>
  <c r="L17" i="1" s="1"/>
  <c r="I13" i="2" l="1"/>
  <c r="M13" i="2" s="1"/>
  <c r="I17" i="2"/>
  <c r="M17" i="2" s="1"/>
  <c r="I27" i="2"/>
  <c r="M27" i="2" s="1"/>
  <c r="I35" i="2"/>
  <c r="M35" i="2" s="1"/>
  <c r="I20" i="2"/>
  <c r="M20" i="2" s="1"/>
  <c r="I21" i="2"/>
  <c r="M21" i="2" s="1"/>
  <c r="I15" i="2"/>
  <c r="M15" i="2" s="1"/>
  <c r="I29" i="2"/>
  <c r="M29" i="2" s="1"/>
  <c r="I14" i="2"/>
  <c r="M14" i="2" s="1"/>
  <c r="I30" i="2"/>
  <c r="M30" i="2" s="1"/>
  <c r="I18" i="2"/>
  <c r="M18" i="2" s="1"/>
  <c r="I36" i="2"/>
  <c r="M36" i="2" s="1"/>
  <c r="I37" i="2"/>
  <c r="M37" i="2" s="1"/>
  <c r="I26" i="2"/>
  <c r="M26" i="2" s="1"/>
  <c r="I28" i="2"/>
  <c r="M28" i="2" s="1"/>
  <c r="I38" i="2"/>
  <c r="M38" i="2" s="1"/>
  <c r="I11" i="2"/>
  <c r="M11" i="2" s="1"/>
  <c r="I33" i="2"/>
  <c r="M33" i="2" s="1"/>
  <c r="I19" i="2"/>
  <c r="M19" i="2" s="1"/>
  <c r="I24" i="2"/>
  <c r="M24" i="2" s="1"/>
  <c r="I32" i="2"/>
  <c r="M32" i="2" s="1"/>
  <c r="I22" i="2"/>
  <c r="M22" i="2" s="1"/>
  <c r="I25" i="2"/>
  <c r="M25" i="2" s="1"/>
  <c r="I12" i="2"/>
  <c r="M12" i="2" s="1"/>
  <c r="I31" i="2"/>
  <c r="M31" i="2" s="1"/>
  <c r="I34" i="2"/>
  <c r="M34" i="2" s="1"/>
  <c r="I40" i="2"/>
  <c r="M40" i="2" s="1"/>
  <c r="I23" i="2"/>
  <c r="M23" i="2" s="1"/>
  <c r="I10" i="2"/>
  <c r="M10" i="2" s="1"/>
  <c r="I9" i="2"/>
  <c r="M9" i="2" s="1"/>
  <c r="I16" i="2"/>
  <c r="M16" i="2" s="1"/>
  <c r="I39" i="2"/>
  <c r="M39" i="2" s="1"/>
  <c r="G34" i="1"/>
  <c r="L34" i="1" s="1"/>
  <c r="G35" i="1"/>
  <c r="L35" i="1" s="1"/>
  <c r="G16" i="1"/>
  <c r="L16" i="1" s="1"/>
  <c r="G38" i="1"/>
  <c r="L38" i="1" s="1"/>
  <c r="G33" i="1"/>
  <c r="L33" i="1" s="1"/>
  <c r="G24" i="1"/>
  <c r="L24" i="1" s="1"/>
  <c r="G39" i="1"/>
  <c r="L39" i="1" s="1"/>
  <c r="G31" i="1"/>
  <c r="L31" i="1" s="1"/>
  <c r="G29" i="1"/>
  <c r="L29" i="1" s="1"/>
  <c r="G15" i="1"/>
  <c r="L15" i="1" s="1"/>
  <c r="G26" i="1"/>
  <c r="L26" i="1" s="1"/>
  <c r="G30" i="1"/>
  <c r="L30" i="1" s="1"/>
  <c r="G11" i="1"/>
  <c r="L11" i="1" s="1"/>
  <c r="G37" i="1"/>
  <c r="L37" i="1" s="1"/>
  <c r="G21" i="1"/>
  <c r="L21" i="1" s="1"/>
  <c r="G19" i="1"/>
  <c r="L19" i="1" s="1"/>
  <c r="G25" i="1"/>
  <c r="L25" i="1" s="1"/>
  <c r="G36" i="1"/>
  <c r="L36" i="1" s="1"/>
  <c r="G22" i="1"/>
  <c r="L22" i="1" s="1"/>
  <c r="G27" i="1"/>
  <c r="L27" i="1" s="1"/>
  <c r="G12" i="1"/>
  <c r="L12" i="1" s="1"/>
  <c r="G28" i="1"/>
  <c r="L28" i="1" s="1"/>
  <c r="G23" i="1"/>
  <c r="L23" i="1" s="1"/>
  <c r="G40" i="1"/>
  <c r="L40" i="1" s="1"/>
  <c r="G32" i="1"/>
  <c r="L32" i="1" s="1"/>
  <c r="G14" i="1"/>
  <c r="L14" i="1" s="1"/>
  <c r="G18" i="1"/>
  <c r="L18" i="1" s="1"/>
  <c r="G20" i="1"/>
  <c r="L20" i="1" s="1"/>
  <c r="G13" i="1"/>
  <c r="L13" i="1" s="1"/>
  <c r="G41" i="1"/>
  <c r="L41" i="1" s="1"/>
  <c r="G42" i="1"/>
  <c r="L42" i="1" s="1"/>
</calcChain>
</file>

<file path=xl/sharedStrings.xml><?xml version="1.0" encoding="utf-8"?>
<sst xmlns="http://schemas.openxmlformats.org/spreadsheetml/2006/main" count="157" uniqueCount="143">
  <si>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</si>
  <si>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</si>
  <si>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</si>
  <si>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</si>
  <si>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</si>
  <si>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</si>
  <si>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Dependencias Oficinas Nacionales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</si>
  <si>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</si>
  <si>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</si>
  <si>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</si>
  <si>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</si>
  <si>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</si>
  <si>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</si>
  <si>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</si>
  <si>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</si>
  <si>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</si>
  <si>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</si>
  <si>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</si>
  <si>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</si>
  <si>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</si>
  <si>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</si>
  <si>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</si>
  <si>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</si>
  <si>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</si>
  <si>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</si>
  <si>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</si>
  <si>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</si>
  <si>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</si>
  <si>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</si>
  <si>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</si>
  <si>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</si>
  <si>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</si>
  <si>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</si>
  <si>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</si>
  <si>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</si>
  <si>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</si>
  <si>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</si>
  <si>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</si>
  <si>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</si>
  <si>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</si>
  <si>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</si>
  <si>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</si>
  <si>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Factor de multiplicación (porcentaje de penalidad por falta de oportunidad en la información del plan de acción)</t>
  </si>
  <si>
    <t xml:space="preserve">PLANES AMA 2023 </t>
  </si>
  <si>
    <t xml:space="preserve">PLANES ANT 2023 </t>
  </si>
  <si>
    <t xml:space="preserve">PLANES ARA 2023 </t>
  </si>
  <si>
    <t xml:space="preserve">PLANES ATL 2023 </t>
  </si>
  <si>
    <t xml:space="preserve">PLANES BOL 2023 </t>
  </si>
  <si>
    <t xml:space="preserve">PLANES BOY 2023 </t>
  </si>
  <si>
    <t xml:space="preserve">PLANES CAL 2023 </t>
  </si>
  <si>
    <t xml:space="preserve">PLANES CAQ 2023 </t>
  </si>
  <si>
    <t xml:space="preserve">PLANES CAS 2023 </t>
  </si>
  <si>
    <t xml:space="preserve">PLANES CAU 2023 </t>
  </si>
  <si>
    <t xml:space="preserve">PLANES CES 2023 </t>
  </si>
  <si>
    <t xml:space="preserve">PLANES CHO 2023 </t>
  </si>
  <si>
    <t xml:space="preserve">PLANES COR 2023 </t>
  </si>
  <si>
    <t xml:space="preserve">PLANES CUN 2023 </t>
  </si>
  <si>
    <t xml:space="preserve">PLANES GUA 2023 </t>
  </si>
  <si>
    <t xml:space="preserve">PLANES GUV 2023 </t>
  </si>
  <si>
    <t xml:space="preserve">PLANES HUI 2023 </t>
  </si>
  <si>
    <t xml:space="preserve">PLANES LGU 2023 </t>
  </si>
  <si>
    <t xml:space="preserve">PLANES MAG 2023 </t>
  </si>
  <si>
    <t xml:space="preserve">PLANES MET 2023 </t>
  </si>
  <si>
    <t xml:space="preserve">PLANES NAR 2023 </t>
  </si>
  <si>
    <t xml:space="preserve">PLANES NSA 2023 </t>
  </si>
  <si>
    <t xml:space="preserve">PLANES PUT 2023 </t>
  </si>
  <si>
    <t xml:space="preserve">PLANES QUI 2023 </t>
  </si>
  <si>
    <t xml:space="preserve">PLANES RIS 2023 </t>
  </si>
  <si>
    <t xml:space="preserve">PLANES SAN 2023 </t>
  </si>
  <si>
    <t xml:space="preserve">PLANES SUC 2023 </t>
  </si>
  <si>
    <t xml:space="preserve">PLANES SYP 2023 </t>
  </si>
  <si>
    <t xml:space="preserve">PLANES TOL 2023 </t>
  </si>
  <si>
    <t xml:space="preserve">PLANES VAU 2023 </t>
  </si>
  <si>
    <t xml:space="preserve">PLANES VDC 2023 </t>
  </si>
  <si>
    <t xml:space="preserve">PLANES VIC 2023 </t>
  </si>
  <si>
    <t xml:space="preserve">PLANES SPF 2023 </t>
  </si>
  <si>
    <t xml:space="preserve">PLANES SRS 2023 </t>
  </si>
  <si>
    <t xml:space="preserve">PLANES SPA 2023 </t>
  </si>
  <si>
    <t xml:space="preserve">PLANES SAD 2023 </t>
  </si>
  <si>
    <t xml:space="preserve">PLANES OAC 2023 </t>
  </si>
  <si>
    <t xml:space="preserve">PLANES SPV 2023 </t>
  </si>
  <si>
    <t xml:space="preserve">PLANES SAF 2023 </t>
  </si>
  <si>
    <t xml:space="preserve">PLANES OTI 2023 </t>
  </si>
  <si>
    <t xml:space="preserve">PLANES OAP 2023 </t>
  </si>
  <si>
    <t>Promedio Plan de gestión 2023</t>
  </si>
  <si>
    <t>Datos sin consignar en el plan de acción en el cuatrimestre</t>
  </si>
  <si>
    <t>Observaciones a tener en cuenta</t>
  </si>
  <si>
    <t>Datos mal reportados durante el cuatrimestre</t>
  </si>
  <si>
    <t>EVALUACIÓN PLAN DE ACCIÓN POR DEPENDENCIAS                                                                          SEGUNDO CUATRIMESTRE DEL 2023</t>
  </si>
  <si>
    <t xml:space="preserve">EVALUACIÓN GENERAL POR DEPENDENCIAS A CORTE DEL TERCER CUATRIMESTRE DEL 2023 </t>
  </si>
  <si>
    <t>Avance metas área Pecuaria tercer cuatrimestre</t>
  </si>
  <si>
    <t>Avance metas área Vegetal tercer cuatrimestre</t>
  </si>
  <si>
    <t>Promedio Plan de acción tercer Cuatrimestre con penalidad</t>
  </si>
  <si>
    <t>Avance Plan de Acción año 2023*
*(El avance del plan de acción corresponde al acumulado al tercer cuatrimestre ya que la evaluación de este es acumulativa)</t>
  </si>
  <si>
    <t>NOMBRE DE LA SECCIONAL</t>
  </si>
  <si>
    <t>CALIDAD</t>
  </si>
  <si>
    <t>OPORTUNIDAD</t>
  </si>
  <si>
    <t>PROMEDIO</t>
  </si>
  <si>
    <t>OBSERVACIONES</t>
  </si>
  <si>
    <t>Seccional Amazonas</t>
  </si>
  <si>
    <t>Seccional Antioquia</t>
  </si>
  <si>
    <t>Actividades de nov</t>
  </si>
  <si>
    <t xml:space="preserve">Seccional Arauca </t>
  </si>
  <si>
    <t>Seccional Atlántico</t>
  </si>
  <si>
    <t>Seccional Bolívar</t>
  </si>
  <si>
    <t xml:space="preserve">Seccional Boyacá  </t>
  </si>
  <si>
    <t>Seccional Caldas</t>
  </si>
  <si>
    <t>Seccional Caquetá</t>
  </si>
  <si>
    <t>Seccional Casanare</t>
  </si>
  <si>
    <t>Seccional Cauca</t>
  </si>
  <si>
    <t>Seccional Cesar</t>
  </si>
  <si>
    <t>Se devuelve porque tiene actividades de varios meses y de otras seccionales</t>
  </si>
  <si>
    <t xml:space="preserve">Seccional Chocó </t>
  </si>
  <si>
    <t>Seccional Córdoba</t>
  </si>
  <si>
    <t>Se devuelve, incluye actividades de otros meses</t>
  </si>
  <si>
    <t>Seccional Cundinamarca</t>
  </si>
  <si>
    <t>Seccional Guainía</t>
  </si>
  <si>
    <t>Seccional Guaviare</t>
  </si>
  <si>
    <t>Seccional Huila</t>
  </si>
  <si>
    <t>Seccional La Guajira</t>
  </si>
  <si>
    <t>Seccional Magdalena</t>
  </si>
  <si>
    <t>Seccional Meta</t>
  </si>
  <si>
    <t>Seccional Nariño</t>
  </si>
  <si>
    <t>Seccional Norte de Santander</t>
  </si>
  <si>
    <t>Seccional Putumayo</t>
  </si>
  <si>
    <t>Seccional Quindío</t>
  </si>
  <si>
    <t>Se devuelve por actividades de otros meses.</t>
  </si>
  <si>
    <t>Seccional Risaralda</t>
  </si>
  <si>
    <t xml:space="preserve">Seccional San Andrés  </t>
  </si>
  <si>
    <t>Seccional Santander</t>
  </si>
  <si>
    <t>Seccional Sucre</t>
  </si>
  <si>
    <t>Seccional Tolima</t>
  </si>
  <si>
    <t>Seccional Valle Del Cauca</t>
  </si>
  <si>
    <t>Seccional Vaupés</t>
  </si>
  <si>
    <t>Seccional Vichada</t>
  </si>
  <si>
    <t>Reporta las actividades en la matriz de Guainía</t>
  </si>
  <si>
    <t>Incluye actividades de otros meses</t>
  </si>
  <si>
    <t>En su reporte tiene actividades de Vichada</t>
  </si>
  <si>
    <t>Algunas actividades de otra seccional, no envía información completa</t>
  </si>
  <si>
    <t>Gestión dependencias año 2023</t>
  </si>
  <si>
    <t>Las dependencias no suscribieron plan de gestión para esta vigencia</t>
  </si>
  <si>
    <t>Gestión seccionales año 2023</t>
  </si>
  <si>
    <t>No envió plan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</si>
</sst>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81">
    <xf numFmtId="0" fontId="0" fillId="0" borderId="0" xfId="0"/>
    <xf numFmtId="10" fontId="0" fillId="0" borderId="0" xfId="0" applyNumberFormat="1" applyAlignment="1">
      <alignment horizontal="center"/>
    </xf>
    <xf numFmtId="0" fontId="4" fillId="0" borderId="0" xfId="1"/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9" xfId="1" applyNumberFormat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164" fontId="4" fillId="0" borderId="9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0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8" xfId="1" applyBorder="1"/>
    <xf numFmtId="0" fontId="4" fillId="0" borderId="10" xfId="1" applyBorder="1"/>
    <xf numFmtId="0" fontId="4" fillId="0" borderId="11" xfId="1" applyBorder="1"/>
    <xf numFmtId="0" fontId="4" fillId="0" borderId="12" xfId="1" applyBorder="1"/>
    <xf numFmtId="0" fontId="4" fillId="0" borderId="13" xfId="1" applyBorder="1"/>
    <xf numFmtId="164" fontId="4" fillId="0" borderId="2" xfId="1" applyNumberFormat="1" applyBorder="1" applyAlignment="1">
      <alignment horizontal="center" vertical="center"/>
    </xf>
    <xf numFmtId="164" fontId="4" fillId="0" borderId="8" xfId="1" applyNumberFormat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0" fontId="0" fillId="0" borderId="18" xfId="0" applyNumberForma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1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/>
    </xf>
    <xf numFmtId="10" fontId="1" fillId="0" borderId="19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wrapText="1"/>
    </xf>
    <xf numFmtId="0" fontId="9" fillId="0" borderId="14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left" wrapText="1"/>
    </xf>
    <xf numFmtId="0" fontId="9" fillId="0" borderId="14" xfId="0" applyFont="1" applyBorder="1" applyAlignment="1">
      <alignment vertic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10" fontId="0" fillId="0" borderId="24" xfId="0" applyNumberFormat="1" applyBorder="1" applyAlignment="1">
      <alignment horizontal="center" vertical="center" wrapText="1"/>
    </xf>
    <xf numFmtId="10" fontId="0" fillId="0" borderId="25" xfId="0" applyNumberFormat="1" applyBorder="1" applyAlignment="1">
      <alignment horizontal="center" vertical="center" wrapText="1"/>
    </xf>
    <xf numFmtId="10" fontId="0" fillId="0" borderId="26" xfId="0" applyNumberForma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0" fontId="0" fillId="0" borderId="28" xfId="0" applyNumberFormat="1" applyBorder="1" applyAlignment="1">
      <alignment horizontal="center" vertical="center" wrapText="1"/>
    </xf>
    <xf numFmtId="10" fontId="0" fillId="0" borderId="29" xfId="0" applyNumberForma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30" xfId="0" applyNumberForma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9525</xdr:rowOff>
    </xdr:from>
    <xdr:to>
      <xdr:col>2</xdr:col>
      <xdr:colOff>180975</xdr:colOff>
      <xdr:row>38</xdr:row>
      <xdr:rowOff>212952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3</xdr:row>
      <xdr:rowOff>78582</xdr:rowOff>
    </xdr:from>
    <xdr:to>
      <xdr:col>2</xdr:col>
      <xdr:colOff>1496787</xdr:colOff>
      <xdr:row>6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3E192E-6B26-431A-A3E6-E5928BE3FF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885826" y="529935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P55"/>
  <sheetViews>
    <sheetView showGridLines="0" tabSelected="1" topLeftCell="A3" zoomScale="80" zoomScaleNormal="80" zoomScaleSheetLayoutView="80" workbookViewId="0">
      <selection activeCell="C9" sqref="C9:C10"/>
    </sheetView>
  </sheetViews>
  <sheetFormatPr baseColWidth="10" defaultColWidth="0" defaultRowHeight="15" zeroHeight="1" x14ac:dyDescent="0.25"/>
  <cols>
    <col min="1" max="2" width="4.140625" customWidth="1"/>
    <col min="3" max="3" width="25.5703125" customWidth="1"/>
    <col min="4" max="4" width="16.42578125" customWidth="1"/>
    <col min="5" max="5" width="15.28515625" customWidth="1"/>
    <col min="6" max="6" width="17.7109375" customWidth="1"/>
    <col min="7" max="7" width="14.28515625" customWidth="1"/>
    <col min="8" max="8" width="16.42578125" bestFit="1" customWidth="1"/>
    <col min="9" max="9" width="17.140625" bestFit="1" customWidth="1"/>
    <col min="10" max="10" width="17.7109375" bestFit="1" customWidth="1"/>
    <col min="11" max="11" width="35.42578125" customWidth="1"/>
    <col min="12" max="12" width="20.5703125" customWidth="1"/>
    <col min="13" max="13" width="12.42578125" hidden="1" customWidth="1"/>
    <col min="14" max="14" width="5" customWidth="1"/>
    <col min="15" max="16" width="0" hidden="1" customWidth="1"/>
    <col min="17" max="16384" width="11.42578125" hidden="1"/>
  </cols>
  <sheetData>
    <row r="2" spans="2:13" hidden="1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2:13" x14ac:dyDescent="0.25"/>
    <row r="4" spans="2:13" ht="15" customHeight="1" x14ac:dyDescent="0.25">
      <c r="D4" s="79" t="s">
        <v>89</v>
      </c>
      <c r="E4" s="79"/>
      <c r="F4" s="79"/>
      <c r="G4" s="79"/>
      <c r="H4" s="79"/>
      <c r="I4" s="79"/>
      <c r="J4" s="79"/>
      <c r="K4" s="79"/>
      <c r="L4" s="79"/>
      <c r="M4" s="79"/>
    </row>
    <row r="5" spans="2:13" ht="15" customHeight="1" x14ac:dyDescent="0.25"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2:13" ht="15" customHeight="1" x14ac:dyDescent="0.25"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2:13" ht="39.75" customHeight="1" thickBot="1" x14ac:dyDescent="0.3">
      <c r="D7" s="79"/>
      <c r="E7" s="79"/>
      <c r="F7" s="79"/>
      <c r="G7" s="79"/>
      <c r="H7" s="79"/>
      <c r="I7" s="79"/>
      <c r="J7" s="79"/>
      <c r="K7" s="79"/>
      <c r="L7" s="79"/>
      <c r="M7" s="79"/>
    </row>
    <row r="9" spans="2:13" ht="29.25" customHeight="1" x14ac:dyDescent="0.25">
      <c r="C9" s="75" t="s">
        <v>0</v>
      </c>
      <c r="D9" s="77" t="s">
        <v>1</v>
      </c>
      <c r="E9" s="77"/>
      <c r="F9" s="77"/>
      <c r="G9" s="77"/>
      <c r="H9" s="77" t="s">
        <v>2</v>
      </c>
      <c r="I9" s="77"/>
      <c r="J9" s="77"/>
      <c r="K9" s="77"/>
      <c r="L9" s="78"/>
      <c r="M9" s="80" t="s">
        <v>86</v>
      </c>
    </row>
    <row r="10" spans="2:13" ht="88.5" customHeight="1" x14ac:dyDescent="0.25">
      <c r="C10" s="76"/>
      <c r="D10" s="51" t="s">
        <v>3</v>
      </c>
      <c r="E10" s="51" t="s">
        <v>4</v>
      </c>
      <c r="F10" s="51" t="s">
        <v>5</v>
      </c>
      <c r="G10" s="51" t="s">
        <v>84</v>
      </c>
      <c r="H10" s="51" t="s">
        <v>3</v>
      </c>
      <c r="I10" s="51" t="s">
        <v>4</v>
      </c>
      <c r="J10" s="51" t="s">
        <v>5</v>
      </c>
      <c r="K10" s="51" t="s">
        <v>93</v>
      </c>
      <c r="L10" s="64" t="s">
        <v>141</v>
      </c>
      <c r="M10" s="80"/>
    </row>
    <row r="11" spans="2:13" ht="20.25" customHeight="1" x14ac:dyDescent="0.25">
      <c r="C11" s="35" t="s">
        <v>48</v>
      </c>
      <c r="D11" s="34">
        <v>1</v>
      </c>
      <c r="E11" s="34">
        <v>0.95</v>
      </c>
      <c r="F11" s="34">
        <v>1</v>
      </c>
      <c r="G11" s="38">
        <f t="shared" ref="G11:G42" si="0">AVERAGE(D11:F11)</f>
        <v>0.98333333333333339</v>
      </c>
      <c r="H11" s="34">
        <v>0.83840000000000003</v>
      </c>
      <c r="I11" s="34">
        <v>0.90251709264227076</v>
      </c>
      <c r="J11" s="34">
        <v>0.9869</v>
      </c>
      <c r="K11" s="38">
        <f t="shared" ref="K11:K42" si="1">J11</f>
        <v>0.9869</v>
      </c>
      <c r="L11" s="52">
        <f t="shared" ref="L11:L42" si="2">(G11*0.4)+(K11*0.6)</f>
        <v>0.98547333333333342</v>
      </c>
      <c r="M11" s="48"/>
    </row>
    <row r="12" spans="2:13" ht="20.25" customHeight="1" x14ac:dyDescent="0.25">
      <c r="C12" s="35" t="s">
        <v>56</v>
      </c>
      <c r="D12" s="34">
        <v>1</v>
      </c>
      <c r="E12" s="34">
        <v>1</v>
      </c>
      <c r="F12" s="34">
        <v>1</v>
      </c>
      <c r="G12" s="38">
        <f t="shared" si="0"/>
        <v>1</v>
      </c>
      <c r="H12" s="34">
        <v>0.64429999999999998</v>
      </c>
      <c r="I12" s="34">
        <v>0.79777235230903831</v>
      </c>
      <c r="J12" s="34">
        <v>0.97509999999999997</v>
      </c>
      <c r="K12" s="38">
        <f t="shared" si="1"/>
        <v>0.97509999999999997</v>
      </c>
      <c r="L12" s="52">
        <f t="shared" si="2"/>
        <v>0.98505999999999994</v>
      </c>
      <c r="M12" s="48"/>
    </row>
    <row r="13" spans="2:13" ht="20.25" customHeight="1" x14ac:dyDescent="0.25">
      <c r="C13" s="35" t="s">
        <v>43</v>
      </c>
      <c r="D13" s="34">
        <v>1</v>
      </c>
      <c r="E13" s="34">
        <v>1</v>
      </c>
      <c r="F13" s="34">
        <v>1</v>
      </c>
      <c r="G13" s="38">
        <f t="shared" si="0"/>
        <v>1</v>
      </c>
      <c r="H13" s="34">
        <v>0.75960000000000005</v>
      </c>
      <c r="I13" s="34">
        <v>0.90238095238095228</v>
      </c>
      <c r="J13" s="34">
        <v>0.97450000000000003</v>
      </c>
      <c r="K13" s="38">
        <f t="shared" si="1"/>
        <v>0.97450000000000003</v>
      </c>
      <c r="L13" s="52">
        <f t="shared" si="2"/>
        <v>0.98470000000000002</v>
      </c>
      <c r="M13" s="48"/>
    </row>
    <row r="14" spans="2:13" ht="20.25" customHeight="1" x14ac:dyDescent="0.25">
      <c r="C14" s="35" t="s">
        <v>65</v>
      </c>
      <c r="D14" s="34">
        <v>1</v>
      </c>
      <c r="E14" s="34">
        <v>0.9</v>
      </c>
      <c r="F14" s="34">
        <v>1</v>
      </c>
      <c r="G14" s="38">
        <f t="shared" si="0"/>
        <v>0.96666666666666667</v>
      </c>
      <c r="H14" s="34">
        <v>0.81009999999999993</v>
      </c>
      <c r="I14" s="34">
        <v>0.95945780399274039</v>
      </c>
      <c r="J14" s="34">
        <v>0.94774999999999998</v>
      </c>
      <c r="K14" s="38">
        <f t="shared" si="1"/>
        <v>0.94774999999999998</v>
      </c>
      <c r="L14" s="52">
        <f t="shared" si="2"/>
        <v>0.9553166666666667</v>
      </c>
      <c r="M14" s="48"/>
    </row>
    <row r="15" spans="2:13" ht="20.25" customHeight="1" x14ac:dyDescent="0.25">
      <c r="C15" s="35" t="s">
        <v>69</v>
      </c>
      <c r="D15" s="34">
        <v>1</v>
      </c>
      <c r="E15" s="34">
        <v>0.85</v>
      </c>
      <c r="F15" s="34">
        <v>1</v>
      </c>
      <c r="G15" s="38">
        <f t="shared" si="0"/>
        <v>0.95000000000000007</v>
      </c>
      <c r="H15" s="34">
        <v>0.69379999999999997</v>
      </c>
      <c r="I15" s="34">
        <v>0.84149112307445639</v>
      </c>
      <c r="J15" s="34">
        <v>0.95384999999999998</v>
      </c>
      <c r="K15" s="38">
        <f t="shared" si="1"/>
        <v>0.95384999999999998</v>
      </c>
      <c r="L15" s="52">
        <f t="shared" si="2"/>
        <v>0.95230999999999999</v>
      </c>
      <c r="M15" s="48"/>
    </row>
    <row r="16" spans="2:13" ht="20.25" customHeight="1" x14ac:dyDescent="0.25">
      <c r="C16" s="35" t="s">
        <v>47</v>
      </c>
      <c r="D16" s="34">
        <v>1</v>
      </c>
      <c r="E16" s="34">
        <v>1</v>
      </c>
      <c r="F16" s="34">
        <v>1</v>
      </c>
      <c r="G16" s="38">
        <f t="shared" si="0"/>
        <v>1</v>
      </c>
      <c r="H16" s="34">
        <v>0.84600000000000009</v>
      </c>
      <c r="I16" s="34">
        <v>0.86321666048138757</v>
      </c>
      <c r="J16" s="34">
        <v>0.91805000000000003</v>
      </c>
      <c r="K16" s="38">
        <f t="shared" si="1"/>
        <v>0.91805000000000003</v>
      </c>
      <c r="L16" s="52">
        <f t="shared" si="2"/>
        <v>0.95083000000000006</v>
      </c>
      <c r="M16" s="48"/>
    </row>
    <row r="17" spans="3:16" ht="20.25" customHeight="1" x14ac:dyDescent="0.25">
      <c r="C17" s="35" t="s">
        <v>45</v>
      </c>
      <c r="D17" s="34">
        <v>1</v>
      </c>
      <c r="E17" s="34">
        <v>0.85</v>
      </c>
      <c r="F17" s="34">
        <v>0.95</v>
      </c>
      <c r="G17" s="38">
        <f t="shared" si="0"/>
        <v>0.93333333333333324</v>
      </c>
      <c r="H17" s="34">
        <v>0.87</v>
      </c>
      <c r="I17" s="34">
        <v>0.87433581311312403</v>
      </c>
      <c r="J17" s="34">
        <v>0.95379999999999998</v>
      </c>
      <c r="K17" s="38">
        <f t="shared" si="1"/>
        <v>0.95379999999999998</v>
      </c>
      <c r="L17" s="52">
        <f t="shared" si="2"/>
        <v>0.94561333333333331</v>
      </c>
      <c r="M17" s="48"/>
    </row>
    <row r="18" spans="3:16" ht="20.25" customHeight="1" x14ac:dyDescent="0.25">
      <c r="C18" s="35" t="s">
        <v>70</v>
      </c>
      <c r="D18" s="34">
        <v>0.97142857142857142</v>
      </c>
      <c r="E18" s="34">
        <v>1</v>
      </c>
      <c r="F18" s="34">
        <v>1</v>
      </c>
      <c r="G18" s="38">
        <f t="shared" si="0"/>
        <v>0.99047619047619051</v>
      </c>
      <c r="H18" s="34">
        <v>0.73334999999999995</v>
      </c>
      <c r="I18" s="34">
        <v>0.85019841269841268</v>
      </c>
      <c r="J18" s="34">
        <v>0.91074999999999995</v>
      </c>
      <c r="K18" s="38">
        <f t="shared" si="1"/>
        <v>0.91074999999999995</v>
      </c>
      <c r="L18" s="52">
        <f t="shared" si="2"/>
        <v>0.9426404761904762</v>
      </c>
      <c r="M18" s="48"/>
    </row>
    <row r="19" spans="3:16" ht="20.25" customHeight="1" x14ac:dyDescent="0.25">
      <c r="C19" s="35" t="s">
        <v>60</v>
      </c>
      <c r="D19" s="34">
        <v>0.98018018018018016</v>
      </c>
      <c r="E19" s="34">
        <v>0.85</v>
      </c>
      <c r="F19" s="34">
        <v>1</v>
      </c>
      <c r="G19" s="38">
        <f t="shared" si="0"/>
        <v>0.94339339339339334</v>
      </c>
      <c r="H19" s="34">
        <v>0.95150000000000001</v>
      </c>
      <c r="I19" s="34">
        <v>0.91573104816639306</v>
      </c>
      <c r="J19" s="34">
        <v>0.93189999999999995</v>
      </c>
      <c r="K19" s="38">
        <f t="shared" si="1"/>
        <v>0.93189999999999995</v>
      </c>
      <c r="L19" s="52">
        <f t="shared" si="2"/>
        <v>0.9364973573573574</v>
      </c>
      <c r="M19" s="48"/>
    </row>
    <row r="20" spans="3:16" ht="20.25" customHeight="1" x14ac:dyDescent="0.25">
      <c r="C20" s="35" t="s">
        <v>44</v>
      </c>
      <c r="D20" s="34">
        <v>0.97215189873417718</v>
      </c>
      <c r="E20" s="34">
        <v>1</v>
      </c>
      <c r="F20" s="34">
        <v>1</v>
      </c>
      <c r="G20" s="38">
        <f t="shared" si="0"/>
        <v>0.99071729957805899</v>
      </c>
      <c r="H20" s="34">
        <v>0.81194999999999995</v>
      </c>
      <c r="I20" s="34">
        <v>0.80359999999999998</v>
      </c>
      <c r="J20" s="34">
        <v>0.89780000000000004</v>
      </c>
      <c r="K20" s="38">
        <f t="shared" si="1"/>
        <v>0.89780000000000004</v>
      </c>
      <c r="L20" s="52">
        <f t="shared" si="2"/>
        <v>0.9349669198312236</v>
      </c>
      <c r="M20" s="48"/>
    </row>
    <row r="21" spans="3:16" ht="20.25" customHeight="1" x14ac:dyDescent="0.25">
      <c r="C21" s="35" t="s">
        <v>71</v>
      </c>
      <c r="D21" s="34">
        <v>0.95783783783783782</v>
      </c>
      <c r="E21" s="34">
        <v>0.7</v>
      </c>
      <c r="F21" s="34">
        <v>1</v>
      </c>
      <c r="G21" s="38">
        <f t="shared" si="0"/>
        <v>0.885945945945946</v>
      </c>
      <c r="H21" s="34">
        <v>0.69650000000000001</v>
      </c>
      <c r="I21" s="34">
        <v>0.92864918787174888</v>
      </c>
      <c r="J21" s="34">
        <v>0.96134999999999993</v>
      </c>
      <c r="K21" s="38">
        <f t="shared" si="1"/>
        <v>0.96134999999999993</v>
      </c>
      <c r="L21" s="52">
        <f t="shared" si="2"/>
        <v>0.93118837837837831</v>
      </c>
      <c r="M21" s="48"/>
    </row>
    <row r="22" spans="3:16" ht="20.25" customHeight="1" x14ac:dyDescent="0.25">
      <c r="C22" s="35" t="s">
        <v>53</v>
      </c>
      <c r="D22" s="34">
        <v>0.82037735849056603</v>
      </c>
      <c r="E22" s="34">
        <v>0.9</v>
      </c>
      <c r="F22" s="34">
        <v>0.9</v>
      </c>
      <c r="G22" s="38">
        <f t="shared" si="0"/>
        <v>0.8734591194968554</v>
      </c>
      <c r="H22" s="34">
        <v>0.62905</v>
      </c>
      <c r="I22" s="34">
        <v>0.81278499662665493</v>
      </c>
      <c r="J22" s="34">
        <v>0.96954999999999991</v>
      </c>
      <c r="K22" s="38">
        <f t="shared" si="1"/>
        <v>0.96954999999999991</v>
      </c>
      <c r="L22" s="52">
        <f t="shared" si="2"/>
        <v>0.93111364779874217</v>
      </c>
      <c r="M22" s="48"/>
      <c r="P22" s="1"/>
    </row>
    <row r="23" spans="3:16" ht="20.25" customHeight="1" x14ac:dyDescent="0.25">
      <c r="C23" s="35" t="s">
        <v>57</v>
      </c>
      <c r="D23" s="34">
        <v>0.93131313131313131</v>
      </c>
      <c r="E23" s="34">
        <v>1</v>
      </c>
      <c r="F23" s="34">
        <v>0.9</v>
      </c>
      <c r="G23" s="38">
        <f t="shared" si="0"/>
        <v>0.94377104377104371</v>
      </c>
      <c r="H23" s="34">
        <v>0.6875</v>
      </c>
      <c r="I23" s="34">
        <v>0.85908119658119664</v>
      </c>
      <c r="J23" s="34">
        <v>0.91930000000000001</v>
      </c>
      <c r="K23" s="38">
        <f t="shared" si="1"/>
        <v>0.91930000000000001</v>
      </c>
      <c r="L23" s="52">
        <f t="shared" si="2"/>
        <v>0.92908841750841753</v>
      </c>
      <c r="M23" s="48"/>
    </row>
    <row r="24" spans="3:16" ht="20.25" customHeight="1" x14ac:dyDescent="0.25">
      <c r="C24" s="35" t="s">
        <v>55</v>
      </c>
      <c r="D24" s="34">
        <v>0.90918367346938767</v>
      </c>
      <c r="E24" s="34">
        <v>1</v>
      </c>
      <c r="F24" s="34">
        <v>0.97499999999999998</v>
      </c>
      <c r="G24" s="38">
        <f t="shared" si="0"/>
        <v>0.96139455782312921</v>
      </c>
      <c r="H24" s="34">
        <v>0.80159999999999998</v>
      </c>
      <c r="I24" s="34">
        <v>0.81750819621123405</v>
      </c>
      <c r="J24" s="34">
        <v>0.90129999999999999</v>
      </c>
      <c r="K24" s="38">
        <f t="shared" si="1"/>
        <v>0.90129999999999999</v>
      </c>
      <c r="L24" s="52">
        <f t="shared" si="2"/>
        <v>0.92533782312925161</v>
      </c>
      <c r="M24" s="48"/>
    </row>
    <row r="25" spans="3:16" ht="20.25" customHeight="1" x14ac:dyDescent="0.25">
      <c r="C25" s="35" t="s">
        <v>72</v>
      </c>
      <c r="D25" s="34">
        <v>1</v>
      </c>
      <c r="E25" s="34">
        <v>0.85</v>
      </c>
      <c r="F25" s="34">
        <v>0.7</v>
      </c>
      <c r="G25" s="38">
        <f t="shared" si="0"/>
        <v>0.85</v>
      </c>
      <c r="H25" s="34">
        <v>0.72729999999999995</v>
      </c>
      <c r="I25" s="34">
        <v>0.95833333333333326</v>
      </c>
      <c r="J25" s="34">
        <v>0.96965000000000001</v>
      </c>
      <c r="K25" s="38">
        <f t="shared" si="1"/>
        <v>0.96965000000000001</v>
      </c>
      <c r="L25" s="52">
        <f t="shared" si="2"/>
        <v>0.92179000000000011</v>
      </c>
      <c r="M25" s="48"/>
    </row>
    <row r="26" spans="3:16" ht="20.25" customHeight="1" x14ac:dyDescent="0.25">
      <c r="C26" s="35" t="s">
        <v>49</v>
      </c>
      <c r="D26" s="34">
        <v>1</v>
      </c>
      <c r="E26" s="34">
        <v>0.75</v>
      </c>
      <c r="F26" s="34">
        <v>1</v>
      </c>
      <c r="G26" s="38">
        <f t="shared" si="0"/>
        <v>0.91666666666666663</v>
      </c>
      <c r="H26" s="34">
        <v>0.64254999999999995</v>
      </c>
      <c r="I26" s="34">
        <v>0.78093862664725866</v>
      </c>
      <c r="J26" s="34">
        <v>0.91539999999999999</v>
      </c>
      <c r="K26" s="38">
        <f t="shared" si="1"/>
        <v>0.91539999999999999</v>
      </c>
      <c r="L26" s="52">
        <f t="shared" si="2"/>
        <v>0.91590666666666665</v>
      </c>
      <c r="M26" s="48"/>
    </row>
    <row r="27" spans="3:16" ht="20.25" customHeight="1" x14ac:dyDescent="0.25">
      <c r="C27" s="35" t="s">
        <v>58</v>
      </c>
      <c r="D27" s="34">
        <v>0.98064516129032253</v>
      </c>
      <c r="E27" s="34">
        <v>0.85</v>
      </c>
      <c r="F27" s="34">
        <v>1</v>
      </c>
      <c r="G27" s="38">
        <f t="shared" si="0"/>
        <v>0.94354838709677413</v>
      </c>
      <c r="H27" s="34">
        <v>0.69930000000000003</v>
      </c>
      <c r="I27" s="34">
        <v>0.85204019276483045</v>
      </c>
      <c r="J27" s="34">
        <v>0.89064999999999994</v>
      </c>
      <c r="K27" s="38">
        <f t="shared" si="1"/>
        <v>0.89064999999999994</v>
      </c>
      <c r="L27" s="52">
        <f t="shared" si="2"/>
        <v>0.91180935483870962</v>
      </c>
      <c r="M27" s="48"/>
    </row>
    <row r="28" spans="3:16" ht="20.25" customHeight="1" x14ac:dyDescent="0.25">
      <c r="C28" s="35" t="s">
        <v>66</v>
      </c>
      <c r="D28" s="34">
        <v>1</v>
      </c>
      <c r="E28" s="34">
        <v>0.65</v>
      </c>
      <c r="F28" s="34">
        <v>0.97499999999999998</v>
      </c>
      <c r="G28" s="38">
        <f t="shared" si="0"/>
        <v>0.875</v>
      </c>
      <c r="H28" s="34">
        <v>0.78480000000000005</v>
      </c>
      <c r="I28" s="34">
        <v>0.89616188073226033</v>
      </c>
      <c r="J28" s="34">
        <v>0.9333499999999999</v>
      </c>
      <c r="K28" s="38">
        <f t="shared" si="1"/>
        <v>0.9333499999999999</v>
      </c>
      <c r="L28" s="52">
        <f t="shared" si="2"/>
        <v>0.91000999999999999</v>
      </c>
      <c r="M28" s="48"/>
    </row>
    <row r="29" spans="3:16" ht="20.25" customHeight="1" x14ac:dyDescent="0.25">
      <c r="C29" s="35" t="s">
        <v>54</v>
      </c>
      <c r="D29" s="34">
        <v>0.80845070422535215</v>
      </c>
      <c r="E29" s="34">
        <v>0.65</v>
      </c>
      <c r="F29" s="34">
        <v>0.97499999999999998</v>
      </c>
      <c r="G29" s="38">
        <f t="shared" si="0"/>
        <v>0.81115023474178416</v>
      </c>
      <c r="H29" s="34">
        <v>0.94049999999999989</v>
      </c>
      <c r="I29" s="34">
        <v>0.93046924603174608</v>
      </c>
      <c r="J29" s="34">
        <v>0.97259999999999991</v>
      </c>
      <c r="K29" s="38">
        <f t="shared" si="1"/>
        <v>0.97259999999999991</v>
      </c>
      <c r="L29" s="52">
        <f t="shared" si="2"/>
        <v>0.90802009389671368</v>
      </c>
      <c r="M29" s="48"/>
    </row>
    <row r="30" spans="3:16" ht="20.25" customHeight="1" x14ac:dyDescent="0.25">
      <c r="C30" s="35" t="s">
        <v>63</v>
      </c>
      <c r="D30" s="34">
        <v>1</v>
      </c>
      <c r="E30" s="34">
        <v>0.9</v>
      </c>
      <c r="F30" s="34">
        <v>0.99</v>
      </c>
      <c r="G30" s="38">
        <f t="shared" si="0"/>
        <v>0.96333333333333326</v>
      </c>
      <c r="H30" s="34">
        <v>0.66934999999999989</v>
      </c>
      <c r="I30" s="34">
        <v>0.76228015194681853</v>
      </c>
      <c r="J30" s="34">
        <v>0.86329999999999996</v>
      </c>
      <c r="K30" s="38">
        <f t="shared" si="1"/>
        <v>0.86329999999999996</v>
      </c>
      <c r="L30" s="52">
        <f t="shared" si="2"/>
        <v>0.9033133333333333</v>
      </c>
      <c r="M30" s="48"/>
    </row>
    <row r="31" spans="3:16" ht="20.25" customHeight="1" x14ac:dyDescent="0.25">
      <c r="C31" s="35" t="s">
        <v>62</v>
      </c>
      <c r="D31" s="34">
        <v>0.94963503649635028</v>
      </c>
      <c r="E31" s="34">
        <v>0.9</v>
      </c>
      <c r="F31" s="34">
        <v>0.85</v>
      </c>
      <c r="G31" s="38">
        <f t="shared" si="0"/>
        <v>0.89987834549878343</v>
      </c>
      <c r="H31" s="34">
        <v>0.75764999999999993</v>
      </c>
      <c r="I31" s="34">
        <v>0.78375803812851319</v>
      </c>
      <c r="J31" s="34">
        <v>0.89329999999999998</v>
      </c>
      <c r="K31" s="38">
        <f t="shared" si="1"/>
        <v>0.89329999999999998</v>
      </c>
      <c r="L31" s="52">
        <f t="shared" si="2"/>
        <v>0.89593133819951343</v>
      </c>
      <c r="M31" s="48"/>
    </row>
    <row r="32" spans="3:16" ht="20.25" customHeight="1" x14ac:dyDescent="0.25">
      <c r="C32" s="35" t="s">
        <v>46</v>
      </c>
      <c r="D32" s="34">
        <v>0.98260869565217401</v>
      </c>
      <c r="E32" s="34">
        <v>0.75</v>
      </c>
      <c r="F32" s="34">
        <v>0.95</v>
      </c>
      <c r="G32" s="38">
        <f t="shared" si="0"/>
        <v>0.89420289855072477</v>
      </c>
      <c r="H32" s="34">
        <v>0.71620000000000006</v>
      </c>
      <c r="I32" s="34">
        <v>0.89782271241830069</v>
      </c>
      <c r="J32" s="34">
        <v>0.89515</v>
      </c>
      <c r="K32" s="38">
        <f t="shared" si="1"/>
        <v>0.89515</v>
      </c>
      <c r="L32" s="52">
        <f t="shared" si="2"/>
        <v>0.89477115942028984</v>
      </c>
      <c r="M32" s="48"/>
    </row>
    <row r="33" spans="3:13" ht="20.25" customHeight="1" x14ac:dyDescent="0.25">
      <c r="C33" s="35" t="s">
        <v>61</v>
      </c>
      <c r="D33" s="34">
        <v>0.98235294117647054</v>
      </c>
      <c r="E33" s="34">
        <v>0.9</v>
      </c>
      <c r="F33" s="34">
        <v>1</v>
      </c>
      <c r="G33" s="38">
        <f t="shared" si="0"/>
        <v>0.96078431372549022</v>
      </c>
      <c r="H33" s="34">
        <v>0.85485</v>
      </c>
      <c r="I33" s="34">
        <v>0.80715385181398513</v>
      </c>
      <c r="J33" s="34">
        <v>0.82715000000000005</v>
      </c>
      <c r="K33" s="38">
        <f t="shared" si="1"/>
        <v>0.82715000000000005</v>
      </c>
      <c r="L33" s="52">
        <f t="shared" si="2"/>
        <v>0.88060372549019617</v>
      </c>
      <c r="M33" s="48"/>
    </row>
    <row r="34" spans="3:13" ht="20.25" customHeight="1" x14ac:dyDescent="0.25">
      <c r="C34" s="35" t="s">
        <v>51</v>
      </c>
      <c r="D34" s="34">
        <v>1</v>
      </c>
      <c r="E34" s="34">
        <v>0.65</v>
      </c>
      <c r="F34" s="34">
        <v>0.75</v>
      </c>
      <c r="G34" s="38">
        <f t="shared" si="0"/>
        <v>0.79999999999999993</v>
      </c>
      <c r="H34" s="34">
        <v>0.75495000000000001</v>
      </c>
      <c r="I34" s="34">
        <v>0.69005054282209455</v>
      </c>
      <c r="J34" s="34">
        <v>0.92264999999999997</v>
      </c>
      <c r="K34" s="38">
        <f t="shared" si="1"/>
        <v>0.92264999999999997</v>
      </c>
      <c r="L34" s="52">
        <f t="shared" si="2"/>
        <v>0.87358999999999987</v>
      </c>
      <c r="M34" s="48"/>
    </row>
    <row r="35" spans="3:13" ht="20.25" customHeight="1" x14ac:dyDescent="0.25">
      <c r="C35" s="35" t="s">
        <v>74</v>
      </c>
      <c r="D35" s="34">
        <v>0.92333333333333334</v>
      </c>
      <c r="E35" s="34">
        <v>0.9</v>
      </c>
      <c r="F35" s="34">
        <v>0.75</v>
      </c>
      <c r="G35" s="38">
        <f t="shared" si="0"/>
        <v>0.85777777777777775</v>
      </c>
      <c r="H35" s="34">
        <v>0.6382000000000001</v>
      </c>
      <c r="I35" s="34">
        <v>0.61125279806799204</v>
      </c>
      <c r="J35" s="34">
        <v>0.87729999999999997</v>
      </c>
      <c r="K35" s="38">
        <f t="shared" si="1"/>
        <v>0.87729999999999997</v>
      </c>
      <c r="L35" s="52">
        <f t="shared" si="2"/>
        <v>0.8694911111111111</v>
      </c>
      <c r="M35" s="48"/>
    </row>
    <row r="36" spans="3:13" ht="20.25" customHeight="1" x14ac:dyDescent="0.25">
      <c r="C36" s="35" t="s">
        <v>67</v>
      </c>
      <c r="D36" s="34">
        <v>0.967741935483871</v>
      </c>
      <c r="E36" s="34">
        <v>0.9</v>
      </c>
      <c r="F36" s="34">
        <v>0.875</v>
      </c>
      <c r="G36" s="38">
        <f t="shared" si="0"/>
        <v>0.91424731182795693</v>
      </c>
      <c r="H36" s="34">
        <v>0.51745000000000008</v>
      </c>
      <c r="I36" s="34">
        <v>0.6653302953438347</v>
      </c>
      <c r="J36" s="34">
        <v>0.82214999999999994</v>
      </c>
      <c r="K36" s="38">
        <f t="shared" si="1"/>
        <v>0.82214999999999994</v>
      </c>
      <c r="L36" s="52">
        <f t="shared" si="2"/>
        <v>0.85898892473118282</v>
      </c>
      <c r="M36" s="48"/>
    </row>
    <row r="37" spans="3:13" ht="20.25" customHeight="1" x14ac:dyDescent="0.25">
      <c r="C37" s="35" t="s">
        <v>52</v>
      </c>
      <c r="D37" s="34">
        <v>0.84509803921568627</v>
      </c>
      <c r="E37" s="34">
        <v>0.5</v>
      </c>
      <c r="F37" s="34">
        <v>1</v>
      </c>
      <c r="G37" s="38">
        <f t="shared" si="0"/>
        <v>0.78169934640522876</v>
      </c>
      <c r="H37" s="34">
        <v>0.72094999999999998</v>
      </c>
      <c r="I37" s="34">
        <v>0.81607044252044258</v>
      </c>
      <c r="J37" s="34">
        <v>0.88195000000000001</v>
      </c>
      <c r="K37" s="38">
        <f t="shared" si="1"/>
        <v>0.88195000000000001</v>
      </c>
      <c r="L37" s="52">
        <f t="shared" si="2"/>
        <v>0.84184973856209155</v>
      </c>
      <c r="M37" s="48"/>
    </row>
    <row r="38" spans="3:13" ht="20.25" customHeight="1" x14ac:dyDescent="0.25">
      <c r="C38" s="35" t="s">
        <v>64</v>
      </c>
      <c r="D38" s="34">
        <v>0.71770491803278691</v>
      </c>
      <c r="E38" s="34">
        <v>0.9</v>
      </c>
      <c r="F38" s="34">
        <v>1</v>
      </c>
      <c r="G38" s="38">
        <f t="shared" si="0"/>
        <v>0.87256830601092894</v>
      </c>
      <c r="H38" s="34">
        <v>0.82745000000000002</v>
      </c>
      <c r="I38" s="34">
        <v>0.76877181329428179</v>
      </c>
      <c r="J38" s="34">
        <v>0.78804999999999992</v>
      </c>
      <c r="K38" s="38">
        <f t="shared" si="1"/>
        <v>0.78804999999999992</v>
      </c>
      <c r="L38" s="52">
        <f t="shared" si="2"/>
        <v>0.82185732240437148</v>
      </c>
      <c r="M38" s="48"/>
    </row>
    <row r="39" spans="3:13" ht="20.25" customHeight="1" x14ac:dyDescent="0.25">
      <c r="C39" s="35" t="s">
        <v>68</v>
      </c>
      <c r="D39" s="34">
        <v>0.48846153846153845</v>
      </c>
      <c r="E39" s="34">
        <v>0.85</v>
      </c>
      <c r="F39" s="34">
        <v>0.97499999999999998</v>
      </c>
      <c r="G39" s="38">
        <f t="shared" si="0"/>
        <v>0.77115384615384608</v>
      </c>
      <c r="H39" s="34">
        <v>0.59559999999999991</v>
      </c>
      <c r="I39" s="34">
        <v>0.7702</v>
      </c>
      <c r="J39" s="34">
        <v>0.84760000000000002</v>
      </c>
      <c r="K39" s="38">
        <f t="shared" si="1"/>
        <v>0.84760000000000002</v>
      </c>
      <c r="L39" s="52">
        <f t="shared" si="2"/>
        <v>0.81702153846153847</v>
      </c>
      <c r="M39" s="48"/>
    </row>
    <row r="40" spans="3:13" ht="20.25" customHeight="1" x14ac:dyDescent="0.25">
      <c r="C40" s="35" t="s">
        <v>59</v>
      </c>
      <c r="D40" s="34">
        <v>1</v>
      </c>
      <c r="E40" s="34">
        <v>0.44</v>
      </c>
      <c r="F40" s="34">
        <v>1</v>
      </c>
      <c r="G40" s="38">
        <f t="shared" si="0"/>
        <v>0.81333333333333335</v>
      </c>
      <c r="H40" s="34">
        <v>0.50264999999999993</v>
      </c>
      <c r="I40" s="34">
        <v>0.7171045671215921</v>
      </c>
      <c r="J40" s="34">
        <v>0.78804999999999992</v>
      </c>
      <c r="K40" s="38">
        <f t="shared" si="1"/>
        <v>0.78804999999999992</v>
      </c>
      <c r="L40" s="52">
        <f t="shared" si="2"/>
        <v>0.79816333333333334</v>
      </c>
      <c r="M40" s="48"/>
    </row>
    <row r="41" spans="3:13" ht="20.25" customHeight="1" x14ac:dyDescent="0.25">
      <c r="C41" s="35" t="s">
        <v>50</v>
      </c>
      <c r="D41" s="34">
        <v>0.97619047619047616</v>
      </c>
      <c r="E41" s="34">
        <v>0.3</v>
      </c>
      <c r="F41" s="34">
        <v>1</v>
      </c>
      <c r="G41" s="38">
        <f t="shared" si="0"/>
        <v>0.7587301587301587</v>
      </c>
      <c r="H41" s="34">
        <v>0.61614999999999998</v>
      </c>
      <c r="I41" s="34">
        <v>0.61733186343383706</v>
      </c>
      <c r="J41" s="34">
        <v>0.74729999999999996</v>
      </c>
      <c r="K41" s="38">
        <f t="shared" si="1"/>
        <v>0.74729999999999996</v>
      </c>
      <c r="L41" s="52">
        <f t="shared" si="2"/>
        <v>0.75187206349206348</v>
      </c>
      <c r="M41" s="48"/>
    </row>
    <row r="42" spans="3:13" ht="20.25" customHeight="1" thickBot="1" x14ac:dyDescent="0.3">
      <c r="C42" s="36" t="s">
        <v>73</v>
      </c>
      <c r="D42" s="37">
        <v>0.64777777777777779</v>
      </c>
      <c r="E42" s="37">
        <v>0.85</v>
      </c>
      <c r="F42" s="37">
        <v>0.9</v>
      </c>
      <c r="G42" s="39">
        <f t="shared" si="0"/>
        <v>0.79925925925925922</v>
      </c>
      <c r="H42" s="37">
        <v>0.67230000000000001</v>
      </c>
      <c r="I42" s="37">
        <v>0.63195560824992758</v>
      </c>
      <c r="J42" s="37">
        <v>0.70540000000000003</v>
      </c>
      <c r="K42" s="39">
        <f t="shared" si="1"/>
        <v>0.70540000000000003</v>
      </c>
      <c r="L42" s="53">
        <f t="shared" si="2"/>
        <v>0.74294370370370366</v>
      </c>
      <c r="M42" s="48"/>
    </row>
    <row r="43" spans="3:13" ht="20.25" customHeight="1" thickBot="1" x14ac:dyDescent="0.3">
      <c r="C43" s="47"/>
      <c r="D43" s="1"/>
      <c r="E43" s="1"/>
      <c r="F43" s="1"/>
      <c r="G43" s="49"/>
      <c r="H43" s="1"/>
      <c r="I43" s="1"/>
      <c r="J43" s="1"/>
      <c r="K43" s="49"/>
      <c r="L43" s="49"/>
    </row>
    <row r="44" spans="3:13" ht="87.75" customHeight="1" x14ac:dyDescent="0.25">
      <c r="C44" s="55" t="s">
        <v>6</v>
      </c>
      <c r="D44" s="54" t="s">
        <v>3</v>
      </c>
      <c r="E44" s="54" t="s">
        <v>4</v>
      </c>
      <c r="F44" s="54" t="s">
        <v>5</v>
      </c>
      <c r="G44" s="54" t="s">
        <v>84</v>
      </c>
      <c r="H44" s="54" t="s">
        <v>3</v>
      </c>
      <c r="I44" s="54" t="s">
        <v>4</v>
      </c>
      <c r="J44" s="54" t="s">
        <v>5</v>
      </c>
      <c r="K44" s="54" t="s">
        <v>93</v>
      </c>
      <c r="L44" s="65" t="s">
        <v>139</v>
      </c>
      <c r="M44" s="46" t="s">
        <v>86</v>
      </c>
    </row>
    <row r="45" spans="3:13" ht="27" customHeight="1" x14ac:dyDescent="0.25">
      <c r="C45" s="35" t="s">
        <v>79</v>
      </c>
      <c r="D45" s="66" t="s">
        <v>140</v>
      </c>
      <c r="E45" s="67"/>
      <c r="F45" s="67"/>
      <c r="G45" s="68"/>
      <c r="H45" s="34">
        <v>1</v>
      </c>
      <c r="I45" s="34">
        <v>1</v>
      </c>
      <c r="J45" s="34">
        <v>1</v>
      </c>
      <c r="K45" s="38">
        <f>J45</f>
        <v>1</v>
      </c>
      <c r="L45" s="52">
        <f t="shared" ref="L45:L53" si="3">K45</f>
        <v>1</v>
      </c>
      <c r="M45" s="50"/>
    </row>
    <row r="46" spans="3:13" ht="27" customHeight="1" x14ac:dyDescent="0.25">
      <c r="C46" s="35" t="s">
        <v>75</v>
      </c>
      <c r="D46" s="69"/>
      <c r="E46" s="70"/>
      <c r="F46" s="70"/>
      <c r="G46" s="71"/>
      <c r="H46" s="34">
        <v>1</v>
      </c>
      <c r="I46" s="34">
        <v>1</v>
      </c>
      <c r="J46" s="34">
        <v>1</v>
      </c>
      <c r="K46" s="38">
        <f t="shared" ref="K46:K53" si="4">J46</f>
        <v>1</v>
      </c>
      <c r="L46" s="52">
        <f t="shared" si="3"/>
        <v>1</v>
      </c>
      <c r="M46" s="50"/>
    </row>
    <row r="47" spans="3:13" ht="27" customHeight="1" x14ac:dyDescent="0.25">
      <c r="C47" s="35" t="s">
        <v>76</v>
      </c>
      <c r="D47" s="69"/>
      <c r="E47" s="70"/>
      <c r="F47" s="70"/>
      <c r="G47" s="71"/>
      <c r="H47" s="34">
        <v>0.85419999999999996</v>
      </c>
      <c r="I47" s="34">
        <v>0.875</v>
      </c>
      <c r="J47" s="34">
        <v>1</v>
      </c>
      <c r="K47" s="38">
        <f t="shared" si="4"/>
        <v>1</v>
      </c>
      <c r="L47" s="52">
        <f t="shared" si="3"/>
        <v>1</v>
      </c>
      <c r="M47" s="50"/>
    </row>
    <row r="48" spans="3:13" ht="27" customHeight="1" x14ac:dyDescent="0.25">
      <c r="C48" s="35" t="s">
        <v>77</v>
      </c>
      <c r="D48" s="69"/>
      <c r="E48" s="70"/>
      <c r="F48" s="70"/>
      <c r="G48" s="71"/>
      <c r="H48" s="34">
        <v>0.64339999999999997</v>
      </c>
      <c r="I48" s="34">
        <v>0.75790000000000002</v>
      </c>
      <c r="J48" s="34">
        <v>0.87250000000000005</v>
      </c>
      <c r="K48" s="38">
        <f t="shared" si="4"/>
        <v>0.87250000000000005</v>
      </c>
      <c r="L48" s="52">
        <f t="shared" si="3"/>
        <v>0.87250000000000005</v>
      </c>
      <c r="M48" s="50"/>
    </row>
    <row r="49" spans="3:13" ht="27" customHeight="1" x14ac:dyDescent="0.25">
      <c r="C49" s="35" t="s">
        <v>80</v>
      </c>
      <c r="D49" s="69"/>
      <c r="E49" s="70"/>
      <c r="F49" s="70"/>
      <c r="G49" s="71"/>
      <c r="H49" s="34">
        <v>0.84550000000000003</v>
      </c>
      <c r="I49" s="34">
        <v>0.74809999999999999</v>
      </c>
      <c r="J49" s="34">
        <v>0.89939999999999998</v>
      </c>
      <c r="K49" s="38">
        <f t="shared" si="4"/>
        <v>0.89939999999999998</v>
      </c>
      <c r="L49" s="52">
        <f t="shared" si="3"/>
        <v>0.89939999999999998</v>
      </c>
      <c r="M49" s="50"/>
    </row>
    <row r="50" spans="3:13" ht="27" customHeight="1" x14ac:dyDescent="0.25">
      <c r="C50" s="35" t="s">
        <v>78</v>
      </c>
      <c r="D50" s="69"/>
      <c r="E50" s="70"/>
      <c r="F50" s="70"/>
      <c r="G50" s="71"/>
      <c r="H50" s="34">
        <v>0.69210000000000005</v>
      </c>
      <c r="I50" s="34">
        <v>0.74329999999999996</v>
      </c>
      <c r="J50" s="34">
        <v>0.84189999999999998</v>
      </c>
      <c r="K50" s="38">
        <f t="shared" si="4"/>
        <v>0.84189999999999998</v>
      </c>
      <c r="L50" s="52">
        <f t="shared" si="3"/>
        <v>0.84189999999999998</v>
      </c>
      <c r="M50" s="50"/>
    </row>
    <row r="51" spans="3:13" ht="27" customHeight="1" x14ac:dyDescent="0.25">
      <c r="C51" s="35" t="s">
        <v>83</v>
      </c>
      <c r="D51" s="69"/>
      <c r="E51" s="70"/>
      <c r="F51" s="70"/>
      <c r="G51" s="71"/>
      <c r="H51" s="34">
        <v>1</v>
      </c>
      <c r="I51" s="34">
        <v>0.58750000000000002</v>
      </c>
      <c r="J51" s="34">
        <v>1</v>
      </c>
      <c r="K51" s="38">
        <f t="shared" si="4"/>
        <v>1</v>
      </c>
      <c r="L51" s="52">
        <f t="shared" si="3"/>
        <v>1</v>
      </c>
      <c r="M51" s="50"/>
    </row>
    <row r="52" spans="3:13" ht="27" customHeight="1" x14ac:dyDescent="0.25">
      <c r="C52" s="35" t="s">
        <v>82</v>
      </c>
      <c r="D52" s="69"/>
      <c r="E52" s="70"/>
      <c r="F52" s="70"/>
      <c r="G52" s="71"/>
      <c r="H52" s="34">
        <v>0.48570000000000002</v>
      </c>
      <c r="I52" s="34">
        <v>0.54290000000000005</v>
      </c>
      <c r="J52" s="34">
        <v>0.83330000000000004</v>
      </c>
      <c r="K52" s="38">
        <f t="shared" si="4"/>
        <v>0.83330000000000004</v>
      </c>
      <c r="L52" s="52">
        <f t="shared" si="3"/>
        <v>0.83330000000000004</v>
      </c>
      <c r="M52" s="50"/>
    </row>
    <row r="53" spans="3:13" ht="27" customHeight="1" thickBot="1" x14ac:dyDescent="0.3">
      <c r="C53" s="36" t="s">
        <v>81</v>
      </c>
      <c r="D53" s="72"/>
      <c r="E53" s="73"/>
      <c r="F53" s="73"/>
      <c r="G53" s="74"/>
      <c r="H53" s="37">
        <v>0.22539999999999999</v>
      </c>
      <c r="I53" s="37">
        <v>0.31319999999999998</v>
      </c>
      <c r="J53" s="37">
        <v>0.72740000000000005</v>
      </c>
      <c r="K53" s="39">
        <f t="shared" si="4"/>
        <v>0.72740000000000005</v>
      </c>
      <c r="L53" s="53">
        <f t="shared" si="3"/>
        <v>0.72740000000000005</v>
      </c>
      <c r="M53" s="50"/>
    </row>
    <row r="54" spans="3:13" x14ac:dyDescent="0.25"/>
    <row r="55" spans="3:13" x14ac:dyDescent="0.25"/>
  </sheetData>
  <sortState ref="C11:M42">
    <sortCondition descending="1" ref="L11"/>
  </sortState>
  <mergeCells count="6">
    <mergeCell ref="D45:G53"/>
    <mergeCell ref="C9:C10"/>
    <mergeCell ref="D9:G9"/>
    <mergeCell ref="H9:L9"/>
    <mergeCell ref="D4:M7"/>
    <mergeCell ref="M9:M10"/>
  </mergeCells>
  <pageMargins left="0.7" right="0.7" top="0.75" bottom="0.75" header="0.3" footer="0.3"/>
  <pageSetup scale="40" orientation="portrait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42"/>
  <sheetViews>
    <sheetView showGridLines="0" topLeftCell="A7" zoomScaleNormal="100" zoomScaleSheetLayoutView="100" workbookViewId="0">
      <selection activeCell="D9" sqref="D9"/>
    </sheetView>
  </sheetViews>
  <sheetFormatPr baseColWidth="10" defaultColWidth="0" defaultRowHeight="12.75" zeroHeight="1" x14ac:dyDescent="0.2"/>
  <cols>
    <col min="1" max="1" width="4.140625" style="2" customWidth="1"/>
    <col min="2" max="2" width="4.28515625" style="2" customWidth="1"/>
    <col min="3" max="3" width="28.5703125" style="2" bestFit="1" customWidth="1"/>
    <col min="4" max="4" width="14.28515625" style="2" customWidth="1"/>
    <col min="5" max="5" width="13.28515625" style="2" customWidth="1"/>
    <col min="6" max="6" width="15.5703125" style="2" customWidth="1"/>
    <col min="7" max="7" width="15.28515625" style="2" customWidth="1"/>
    <col min="8" max="8" width="14.7109375" style="2" customWidth="1"/>
    <col min="9" max="12" width="17.85546875" style="2" customWidth="1"/>
    <col min="13" max="13" width="15.28515625" style="2" customWidth="1"/>
    <col min="14" max="14" width="5.28515625" style="2" customWidth="1"/>
    <col min="15" max="15" width="3.5703125" style="2" customWidth="1"/>
    <col min="16" max="16384" width="3.5703125" style="2" hidden="1"/>
  </cols>
  <sheetData>
    <row r="1" spans="2:14" ht="13.5" thickBot="1" x14ac:dyDescent="0.25"/>
    <row r="2" spans="2:14" x14ac:dyDescent="0.2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2:14" customFormat="1" ht="15" customHeight="1" x14ac:dyDescent="0.25">
      <c r="B3" s="21"/>
      <c r="D3" s="79" t="s">
        <v>88</v>
      </c>
      <c r="E3" s="79"/>
      <c r="F3" s="79"/>
      <c r="G3" s="79"/>
      <c r="H3" s="79"/>
      <c r="I3" s="79"/>
      <c r="J3" s="79"/>
      <c r="K3" s="79"/>
      <c r="L3" s="79"/>
      <c r="M3" s="79"/>
      <c r="N3" s="22"/>
    </row>
    <row r="4" spans="2:14" customFormat="1" ht="15" customHeight="1" x14ac:dyDescent="0.25">
      <c r="B4" s="21"/>
      <c r="D4" s="79"/>
      <c r="E4" s="79"/>
      <c r="F4" s="79"/>
      <c r="G4" s="79"/>
      <c r="H4" s="79"/>
      <c r="I4" s="79"/>
      <c r="J4" s="79"/>
      <c r="K4" s="79"/>
      <c r="L4" s="79"/>
      <c r="M4" s="79"/>
      <c r="N4" s="22"/>
    </row>
    <row r="5" spans="2:14" customFormat="1" ht="15" customHeight="1" x14ac:dyDescent="0.25">
      <c r="B5" s="21"/>
      <c r="D5" s="79"/>
      <c r="E5" s="79"/>
      <c r="F5" s="79"/>
      <c r="G5" s="79"/>
      <c r="H5" s="79"/>
      <c r="I5" s="79"/>
      <c r="J5" s="79"/>
      <c r="K5" s="79"/>
      <c r="L5" s="79"/>
      <c r="M5" s="79"/>
      <c r="N5" s="22"/>
    </row>
    <row r="6" spans="2:14" customFormat="1" ht="50.25" customHeight="1" x14ac:dyDescent="0.25">
      <c r="B6" s="21"/>
      <c r="D6" s="79"/>
      <c r="E6" s="79"/>
      <c r="F6" s="79"/>
      <c r="G6" s="79"/>
      <c r="H6" s="79"/>
      <c r="I6" s="79"/>
      <c r="J6" s="79"/>
      <c r="K6" s="79"/>
      <c r="L6" s="79"/>
      <c r="M6" s="79"/>
      <c r="N6" s="22"/>
    </row>
    <row r="7" spans="2:14" ht="13.5" thickBot="1" x14ac:dyDescent="0.25">
      <c r="B7" s="26"/>
      <c r="N7" s="27"/>
    </row>
    <row r="8" spans="2:14" ht="90.75" thickBot="1" x14ac:dyDescent="0.25">
      <c r="B8" s="26"/>
      <c r="C8" s="17" t="s">
        <v>7</v>
      </c>
      <c r="D8" s="40" t="s">
        <v>90</v>
      </c>
      <c r="E8" s="40" t="s">
        <v>91</v>
      </c>
      <c r="F8" s="41" t="s">
        <v>8</v>
      </c>
      <c r="G8" s="40" t="s">
        <v>85</v>
      </c>
      <c r="H8" s="42" t="s">
        <v>42</v>
      </c>
      <c r="I8" s="41" t="s">
        <v>9</v>
      </c>
      <c r="J8" s="43" t="s">
        <v>87</v>
      </c>
      <c r="K8" s="42" t="s">
        <v>42</v>
      </c>
      <c r="L8" s="45" t="s">
        <v>9</v>
      </c>
      <c r="M8" s="44" t="s">
        <v>92</v>
      </c>
      <c r="N8" s="27"/>
    </row>
    <row r="9" spans="2:14" x14ac:dyDescent="0.2">
      <c r="B9" s="26"/>
      <c r="C9" s="15" t="s">
        <v>12</v>
      </c>
      <c r="D9" s="3">
        <v>0.96479999999999999</v>
      </c>
      <c r="E9" s="3">
        <v>0.98409999999999997</v>
      </c>
      <c r="F9" s="4">
        <f>AVERAGE(D9,E9)</f>
        <v>0.97445000000000004</v>
      </c>
      <c r="G9" s="5">
        <v>0</v>
      </c>
      <c r="H9" s="6">
        <v>2.5000000000000001E-3</v>
      </c>
      <c r="I9" s="31">
        <f t="shared" ref="I9:I40" si="0">G9*H9</f>
        <v>0</v>
      </c>
      <c r="J9" s="5">
        <v>0</v>
      </c>
      <c r="K9" s="31">
        <v>1.5E-3</v>
      </c>
      <c r="L9" s="31">
        <f>K9*J9</f>
        <v>0</v>
      </c>
      <c r="M9" s="4">
        <f>F9-I9-L9</f>
        <v>0.97445000000000004</v>
      </c>
      <c r="N9" s="27"/>
    </row>
    <row r="10" spans="2:14" x14ac:dyDescent="0.2">
      <c r="B10" s="26"/>
      <c r="C10" s="15" t="s">
        <v>13</v>
      </c>
      <c r="D10" s="7">
        <v>0.93340000000000001</v>
      </c>
      <c r="E10" s="7">
        <v>0.86219999999999997</v>
      </c>
      <c r="F10" s="8">
        <f>AVERAGE(D10,E10)</f>
        <v>0.89779999999999993</v>
      </c>
      <c r="G10" s="9">
        <v>0</v>
      </c>
      <c r="H10" s="10">
        <v>2.5000000000000001E-3</v>
      </c>
      <c r="I10" s="32">
        <f t="shared" si="0"/>
        <v>0</v>
      </c>
      <c r="J10" s="9">
        <v>0</v>
      </c>
      <c r="K10" s="32">
        <v>1.5E-3</v>
      </c>
      <c r="L10" s="32">
        <f t="shared" ref="L10:L40" si="1">K10*J10</f>
        <v>0</v>
      </c>
      <c r="M10" s="8">
        <f t="shared" ref="M10:M40" si="2">F10-I10-L10</f>
        <v>0.89779999999999993</v>
      </c>
      <c r="N10" s="27"/>
    </row>
    <row r="11" spans="2:14" x14ac:dyDescent="0.2">
      <c r="B11" s="26"/>
      <c r="C11" s="15" t="s">
        <v>25</v>
      </c>
      <c r="D11" s="7">
        <v>0.99439999999999995</v>
      </c>
      <c r="E11" s="7">
        <v>0.91320000000000001</v>
      </c>
      <c r="F11" s="8">
        <f t="shared" ref="F11:F40" si="3">AVERAGE(D11,E11)</f>
        <v>0.95379999999999998</v>
      </c>
      <c r="G11" s="9">
        <v>0</v>
      </c>
      <c r="H11" s="10">
        <v>2.5000000000000001E-3</v>
      </c>
      <c r="I11" s="32">
        <f t="shared" si="0"/>
        <v>0</v>
      </c>
      <c r="J11" s="9">
        <v>0</v>
      </c>
      <c r="K11" s="32">
        <v>1.5E-3</v>
      </c>
      <c r="L11" s="32">
        <f t="shared" si="1"/>
        <v>0</v>
      </c>
      <c r="M11" s="8">
        <f t="shared" si="2"/>
        <v>0.95379999999999998</v>
      </c>
      <c r="N11" s="27"/>
    </row>
    <row r="12" spans="2:14" x14ac:dyDescent="0.2">
      <c r="B12" s="26"/>
      <c r="C12" s="15" t="s">
        <v>18</v>
      </c>
      <c r="D12" s="7">
        <v>0.94179999999999997</v>
      </c>
      <c r="E12" s="7">
        <v>0.84850000000000003</v>
      </c>
      <c r="F12" s="8">
        <f t="shared" si="3"/>
        <v>0.89515</v>
      </c>
      <c r="G12" s="9">
        <v>0</v>
      </c>
      <c r="H12" s="10">
        <v>2.5000000000000001E-3</v>
      </c>
      <c r="I12" s="32">
        <f t="shared" si="0"/>
        <v>0</v>
      </c>
      <c r="J12" s="9">
        <v>0</v>
      </c>
      <c r="K12" s="32">
        <v>1.5E-3</v>
      </c>
      <c r="L12" s="32">
        <f t="shared" si="1"/>
        <v>0</v>
      </c>
      <c r="M12" s="8">
        <f t="shared" si="2"/>
        <v>0.89515</v>
      </c>
      <c r="N12" s="27"/>
    </row>
    <row r="13" spans="2:14" x14ac:dyDescent="0.2">
      <c r="B13" s="26"/>
      <c r="C13" s="15" t="s">
        <v>41</v>
      </c>
      <c r="D13" s="7">
        <v>0.87109999999999999</v>
      </c>
      <c r="E13" s="7">
        <v>0.96499999999999997</v>
      </c>
      <c r="F13" s="8">
        <f t="shared" si="3"/>
        <v>0.91805000000000003</v>
      </c>
      <c r="G13" s="9">
        <v>0</v>
      </c>
      <c r="H13" s="10">
        <v>2.5000000000000001E-3</v>
      </c>
      <c r="I13" s="32">
        <f t="shared" si="0"/>
        <v>0</v>
      </c>
      <c r="J13" s="9">
        <v>0</v>
      </c>
      <c r="K13" s="32">
        <v>1.5E-3</v>
      </c>
      <c r="L13" s="32">
        <f t="shared" si="1"/>
        <v>0</v>
      </c>
      <c r="M13" s="8">
        <f t="shared" si="2"/>
        <v>0.91805000000000003</v>
      </c>
      <c r="N13" s="27"/>
    </row>
    <row r="14" spans="2:14" x14ac:dyDescent="0.2">
      <c r="B14" s="26"/>
      <c r="C14" s="15" t="s">
        <v>33</v>
      </c>
      <c r="D14" s="7">
        <v>0.97799999999999998</v>
      </c>
      <c r="E14" s="7">
        <v>0.99570000000000003</v>
      </c>
      <c r="F14" s="8">
        <f t="shared" si="3"/>
        <v>0.98685</v>
      </c>
      <c r="G14" s="9">
        <v>0</v>
      </c>
      <c r="H14" s="10">
        <v>2.5000000000000001E-3</v>
      </c>
      <c r="I14" s="32">
        <f t="shared" si="0"/>
        <v>0</v>
      </c>
      <c r="J14" s="9">
        <v>0</v>
      </c>
      <c r="K14" s="32">
        <v>1.5E-3</v>
      </c>
      <c r="L14" s="32">
        <f t="shared" si="1"/>
        <v>0</v>
      </c>
      <c r="M14" s="8">
        <f t="shared" si="2"/>
        <v>0.98685</v>
      </c>
      <c r="N14" s="27"/>
    </row>
    <row r="15" spans="2:14" x14ac:dyDescent="0.2">
      <c r="B15" s="26"/>
      <c r="C15" s="15" t="s">
        <v>35</v>
      </c>
      <c r="D15" s="7">
        <v>0.95409999999999995</v>
      </c>
      <c r="E15" s="7">
        <v>0.87670000000000003</v>
      </c>
      <c r="F15" s="8">
        <f t="shared" si="3"/>
        <v>0.91539999999999999</v>
      </c>
      <c r="G15" s="9">
        <v>0</v>
      </c>
      <c r="H15" s="10">
        <v>2.5000000000000001E-3</v>
      </c>
      <c r="I15" s="32">
        <f t="shared" si="0"/>
        <v>0</v>
      </c>
      <c r="J15" s="9">
        <v>0</v>
      </c>
      <c r="K15" s="32">
        <v>1.5E-3</v>
      </c>
      <c r="L15" s="32">
        <f t="shared" si="1"/>
        <v>0</v>
      </c>
      <c r="M15" s="8">
        <f t="shared" si="2"/>
        <v>0.91539999999999999</v>
      </c>
      <c r="N15" s="27"/>
    </row>
    <row r="16" spans="2:14" x14ac:dyDescent="0.2">
      <c r="B16" s="26"/>
      <c r="C16" s="15" t="s">
        <v>11</v>
      </c>
      <c r="D16" s="7">
        <v>0.89439999999999997</v>
      </c>
      <c r="E16" s="7">
        <v>0.60019999999999996</v>
      </c>
      <c r="F16" s="8">
        <f t="shared" si="3"/>
        <v>0.74729999999999996</v>
      </c>
      <c r="G16" s="9">
        <v>0</v>
      </c>
      <c r="H16" s="10">
        <v>2.5000000000000001E-3</v>
      </c>
      <c r="I16" s="32">
        <f t="shared" si="0"/>
        <v>0</v>
      </c>
      <c r="J16" s="9">
        <v>0</v>
      </c>
      <c r="K16" s="32">
        <v>1.5E-3</v>
      </c>
      <c r="L16" s="32">
        <f t="shared" si="1"/>
        <v>0</v>
      </c>
      <c r="M16" s="8">
        <f t="shared" si="2"/>
        <v>0.74729999999999996</v>
      </c>
      <c r="N16" s="27"/>
    </row>
    <row r="17" spans="2:14" x14ac:dyDescent="0.2">
      <c r="B17" s="26"/>
      <c r="C17" s="15" t="s">
        <v>40</v>
      </c>
      <c r="D17" s="7">
        <v>0.92859999999999998</v>
      </c>
      <c r="E17" s="7">
        <v>0.91669999999999996</v>
      </c>
      <c r="F17" s="8">
        <f t="shared" si="3"/>
        <v>0.92264999999999997</v>
      </c>
      <c r="G17" s="9">
        <v>0</v>
      </c>
      <c r="H17" s="10">
        <v>2.5000000000000001E-3</v>
      </c>
      <c r="I17" s="32">
        <f t="shared" si="0"/>
        <v>0</v>
      </c>
      <c r="J17" s="9">
        <v>0</v>
      </c>
      <c r="K17" s="32">
        <v>1.5E-3</v>
      </c>
      <c r="L17" s="32">
        <f t="shared" si="1"/>
        <v>0</v>
      </c>
      <c r="M17" s="8">
        <f t="shared" si="2"/>
        <v>0.92264999999999997</v>
      </c>
      <c r="N17" s="27"/>
    </row>
    <row r="18" spans="2:14" x14ac:dyDescent="0.2">
      <c r="B18" s="26"/>
      <c r="C18" s="15" t="s">
        <v>31</v>
      </c>
      <c r="D18" s="7">
        <v>0.94489999999999996</v>
      </c>
      <c r="E18" s="7">
        <v>0.81899999999999995</v>
      </c>
      <c r="F18" s="8">
        <f t="shared" si="3"/>
        <v>0.88195000000000001</v>
      </c>
      <c r="G18" s="9">
        <v>0</v>
      </c>
      <c r="H18" s="10">
        <v>2.5000000000000001E-3</v>
      </c>
      <c r="I18" s="32">
        <f t="shared" si="0"/>
        <v>0</v>
      </c>
      <c r="J18" s="9">
        <v>0</v>
      </c>
      <c r="K18" s="32">
        <v>1.5E-3</v>
      </c>
      <c r="L18" s="32">
        <f t="shared" si="1"/>
        <v>0</v>
      </c>
      <c r="M18" s="8">
        <f t="shared" si="2"/>
        <v>0.88195000000000001</v>
      </c>
      <c r="N18" s="27"/>
    </row>
    <row r="19" spans="2:14" x14ac:dyDescent="0.2">
      <c r="B19" s="26"/>
      <c r="C19" s="15" t="s">
        <v>23</v>
      </c>
      <c r="D19" s="7">
        <v>0.98119999999999996</v>
      </c>
      <c r="E19" s="7">
        <v>0.95789999999999997</v>
      </c>
      <c r="F19" s="8">
        <f t="shared" si="3"/>
        <v>0.96954999999999991</v>
      </c>
      <c r="G19" s="9">
        <v>0</v>
      </c>
      <c r="H19" s="10">
        <v>2.5000000000000001E-3</v>
      </c>
      <c r="I19" s="32">
        <f t="shared" si="0"/>
        <v>0</v>
      </c>
      <c r="J19" s="9">
        <v>0</v>
      </c>
      <c r="K19" s="32">
        <v>1.5E-3</v>
      </c>
      <c r="L19" s="32">
        <f t="shared" si="1"/>
        <v>0</v>
      </c>
      <c r="M19" s="8">
        <f t="shared" si="2"/>
        <v>0.96954999999999991</v>
      </c>
      <c r="N19" s="27"/>
    </row>
    <row r="20" spans="2:14" x14ac:dyDescent="0.2">
      <c r="B20" s="26"/>
      <c r="C20" s="15" t="s">
        <v>37</v>
      </c>
      <c r="D20" s="7">
        <v>0.97709999999999997</v>
      </c>
      <c r="E20" s="7">
        <v>0.96809999999999996</v>
      </c>
      <c r="F20" s="8">
        <f t="shared" si="3"/>
        <v>0.97259999999999991</v>
      </c>
      <c r="G20" s="9">
        <v>0</v>
      </c>
      <c r="H20" s="10">
        <v>2.5000000000000001E-3</v>
      </c>
      <c r="I20" s="32">
        <f t="shared" si="0"/>
        <v>0</v>
      </c>
      <c r="J20" s="9">
        <v>0</v>
      </c>
      <c r="K20" s="32">
        <v>1.5E-3</v>
      </c>
      <c r="L20" s="32">
        <f t="shared" si="1"/>
        <v>0</v>
      </c>
      <c r="M20" s="8">
        <f t="shared" si="2"/>
        <v>0.97259999999999991</v>
      </c>
      <c r="N20" s="27"/>
    </row>
    <row r="21" spans="2:14" x14ac:dyDescent="0.2">
      <c r="B21" s="26"/>
      <c r="C21" s="15" t="s">
        <v>36</v>
      </c>
      <c r="D21" s="7">
        <v>0.83799999999999997</v>
      </c>
      <c r="E21" s="7">
        <v>0.96460000000000001</v>
      </c>
      <c r="F21" s="8">
        <f t="shared" si="3"/>
        <v>0.90129999999999999</v>
      </c>
      <c r="G21" s="9">
        <v>0</v>
      </c>
      <c r="H21" s="10">
        <v>2.5000000000000001E-3</v>
      </c>
      <c r="I21" s="32">
        <f t="shared" si="0"/>
        <v>0</v>
      </c>
      <c r="J21" s="9">
        <v>0</v>
      </c>
      <c r="K21" s="32">
        <v>1.5E-3</v>
      </c>
      <c r="L21" s="32">
        <f t="shared" si="1"/>
        <v>0</v>
      </c>
      <c r="M21" s="8">
        <f t="shared" si="2"/>
        <v>0.90129999999999999</v>
      </c>
      <c r="N21" s="27"/>
    </row>
    <row r="22" spans="2:14" x14ac:dyDescent="0.2">
      <c r="B22" s="26"/>
      <c r="C22" s="15" t="s">
        <v>20</v>
      </c>
      <c r="D22" s="7">
        <v>0.97960000000000003</v>
      </c>
      <c r="E22" s="7">
        <v>0.97050000000000003</v>
      </c>
      <c r="F22" s="8">
        <f t="shared" si="3"/>
        <v>0.97504999999999997</v>
      </c>
      <c r="G22" s="9">
        <v>0</v>
      </c>
      <c r="H22" s="10">
        <v>2.5000000000000001E-3</v>
      </c>
      <c r="I22" s="32">
        <f t="shared" si="0"/>
        <v>0</v>
      </c>
      <c r="J22" s="9">
        <v>0</v>
      </c>
      <c r="K22" s="32">
        <v>1.5E-3</v>
      </c>
      <c r="L22" s="32">
        <f t="shared" si="1"/>
        <v>0</v>
      </c>
      <c r="M22" s="8">
        <f t="shared" si="2"/>
        <v>0.97504999999999997</v>
      </c>
      <c r="N22" s="27"/>
    </row>
    <row r="23" spans="2:14" x14ac:dyDescent="0.2">
      <c r="B23" s="26"/>
      <c r="C23" s="15" t="s">
        <v>14</v>
      </c>
      <c r="D23" s="7">
        <v>0.83860000000000001</v>
      </c>
      <c r="E23" s="7">
        <v>1</v>
      </c>
      <c r="F23" s="8">
        <f t="shared" si="3"/>
        <v>0.91930000000000001</v>
      </c>
      <c r="G23" s="9">
        <v>0</v>
      </c>
      <c r="H23" s="10">
        <v>2.5000000000000001E-3</v>
      </c>
      <c r="I23" s="32">
        <f t="shared" si="0"/>
        <v>0</v>
      </c>
      <c r="J23" s="9">
        <v>0</v>
      </c>
      <c r="K23" s="32">
        <v>1.5E-3</v>
      </c>
      <c r="L23" s="32">
        <f t="shared" si="1"/>
        <v>0</v>
      </c>
      <c r="M23" s="8">
        <f t="shared" si="2"/>
        <v>0.91930000000000001</v>
      </c>
      <c r="N23" s="27"/>
    </row>
    <row r="24" spans="2:14" x14ac:dyDescent="0.2">
      <c r="B24" s="26"/>
      <c r="C24" s="15" t="s">
        <v>22</v>
      </c>
      <c r="D24" s="7">
        <v>0.90229999999999999</v>
      </c>
      <c r="E24" s="7">
        <v>0.879</v>
      </c>
      <c r="F24" s="8">
        <f t="shared" si="3"/>
        <v>0.89064999999999994</v>
      </c>
      <c r="G24" s="9">
        <v>0</v>
      </c>
      <c r="H24" s="10">
        <v>2.5000000000000001E-3</v>
      </c>
      <c r="I24" s="32">
        <f t="shared" si="0"/>
        <v>0</v>
      </c>
      <c r="J24" s="9">
        <v>0</v>
      </c>
      <c r="K24" s="32">
        <v>1.5E-3</v>
      </c>
      <c r="L24" s="32">
        <f t="shared" si="1"/>
        <v>0</v>
      </c>
      <c r="M24" s="8">
        <f t="shared" si="2"/>
        <v>0.89064999999999994</v>
      </c>
      <c r="N24" s="27"/>
    </row>
    <row r="25" spans="2:14" x14ac:dyDescent="0.2">
      <c r="B25" s="26"/>
      <c r="C25" s="15" t="s">
        <v>19</v>
      </c>
      <c r="D25" s="7">
        <v>0.87529999999999997</v>
      </c>
      <c r="E25" s="7">
        <v>0.70079999999999998</v>
      </c>
      <c r="F25" s="8">
        <f t="shared" si="3"/>
        <v>0.78804999999999992</v>
      </c>
      <c r="G25" s="9">
        <v>0</v>
      </c>
      <c r="H25" s="10">
        <v>2.5000000000000001E-3</v>
      </c>
      <c r="I25" s="32">
        <f t="shared" si="0"/>
        <v>0</v>
      </c>
      <c r="J25" s="9">
        <v>0</v>
      </c>
      <c r="K25" s="32">
        <v>1.5E-3</v>
      </c>
      <c r="L25" s="32">
        <f t="shared" si="1"/>
        <v>0</v>
      </c>
      <c r="M25" s="8">
        <f t="shared" si="2"/>
        <v>0.78804999999999992</v>
      </c>
      <c r="N25" s="27"/>
    </row>
    <row r="26" spans="2:14" ht="12.75" customHeight="1" x14ac:dyDescent="0.2">
      <c r="B26" s="26"/>
      <c r="C26" s="15" t="s">
        <v>28</v>
      </c>
      <c r="D26" s="7">
        <v>0.9244</v>
      </c>
      <c r="E26" s="7">
        <v>0.93940000000000001</v>
      </c>
      <c r="F26" s="8">
        <f t="shared" si="3"/>
        <v>0.93189999999999995</v>
      </c>
      <c r="G26" s="9">
        <v>0</v>
      </c>
      <c r="H26" s="10">
        <v>2.5000000000000001E-3</v>
      </c>
      <c r="I26" s="32">
        <f t="shared" si="0"/>
        <v>0</v>
      </c>
      <c r="J26" s="9">
        <v>0</v>
      </c>
      <c r="K26" s="32">
        <v>1.5E-3</v>
      </c>
      <c r="L26" s="32">
        <f t="shared" si="1"/>
        <v>0</v>
      </c>
      <c r="M26" s="8">
        <f t="shared" si="2"/>
        <v>0.93189999999999995</v>
      </c>
      <c r="N26" s="27"/>
    </row>
    <row r="27" spans="2:14" x14ac:dyDescent="0.2">
      <c r="B27" s="26"/>
      <c r="C27" s="15" t="s">
        <v>39</v>
      </c>
      <c r="D27" s="7">
        <v>0.81699999999999995</v>
      </c>
      <c r="E27" s="7">
        <v>0.83730000000000004</v>
      </c>
      <c r="F27" s="8">
        <f t="shared" si="3"/>
        <v>0.82715000000000005</v>
      </c>
      <c r="G27" s="9">
        <v>0</v>
      </c>
      <c r="H27" s="10">
        <v>2.5000000000000001E-3</v>
      </c>
      <c r="I27" s="32">
        <f t="shared" si="0"/>
        <v>0</v>
      </c>
      <c r="J27" s="9">
        <v>0</v>
      </c>
      <c r="K27" s="32">
        <v>1.5E-3</v>
      </c>
      <c r="L27" s="32">
        <f t="shared" si="1"/>
        <v>0</v>
      </c>
      <c r="M27" s="8">
        <f t="shared" si="2"/>
        <v>0.82715000000000005</v>
      </c>
      <c r="N27" s="27"/>
    </row>
    <row r="28" spans="2:14" x14ac:dyDescent="0.2">
      <c r="B28" s="26"/>
      <c r="C28" s="15" t="s">
        <v>27</v>
      </c>
      <c r="D28" s="7">
        <v>0.8478</v>
      </c>
      <c r="E28" s="7">
        <v>0.93879999999999997</v>
      </c>
      <c r="F28" s="8">
        <f t="shared" si="3"/>
        <v>0.89329999999999998</v>
      </c>
      <c r="G28" s="9">
        <v>0</v>
      </c>
      <c r="H28" s="10">
        <v>2.5000000000000001E-3</v>
      </c>
      <c r="I28" s="32">
        <f t="shared" si="0"/>
        <v>0</v>
      </c>
      <c r="J28" s="9">
        <v>0</v>
      </c>
      <c r="K28" s="32">
        <v>1.5E-3</v>
      </c>
      <c r="L28" s="32">
        <f t="shared" si="1"/>
        <v>0</v>
      </c>
      <c r="M28" s="8">
        <f t="shared" si="2"/>
        <v>0.89329999999999998</v>
      </c>
      <c r="N28" s="27"/>
    </row>
    <row r="29" spans="2:14" x14ac:dyDescent="0.2">
      <c r="B29" s="26"/>
      <c r="C29" s="15" t="s">
        <v>34</v>
      </c>
      <c r="D29" s="7">
        <v>0.84079999999999999</v>
      </c>
      <c r="E29" s="7">
        <v>0.88580000000000003</v>
      </c>
      <c r="F29" s="8">
        <f t="shared" si="3"/>
        <v>0.86329999999999996</v>
      </c>
      <c r="G29" s="9">
        <v>0</v>
      </c>
      <c r="H29" s="10">
        <v>2.5000000000000001E-3</v>
      </c>
      <c r="I29" s="32">
        <f t="shared" si="0"/>
        <v>0</v>
      </c>
      <c r="J29" s="9">
        <v>0</v>
      </c>
      <c r="K29" s="32">
        <v>1.5E-3</v>
      </c>
      <c r="L29" s="32">
        <f t="shared" si="1"/>
        <v>0</v>
      </c>
      <c r="M29" s="8">
        <f t="shared" si="2"/>
        <v>0.86329999999999996</v>
      </c>
      <c r="N29" s="27"/>
    </row>
    <row r="30" spans="2:14" x14ac:dyDescent="0.2">
      <c r="B30" s="26"/>
      <c r="C30" s="15" t="s">
        <v>32</v>
      </c>
      <c r="D30" s="7">
        <v>0.93079999999999996</v>
      </c>
      <c r="E30" s="7">
        <v>0.64529999999999998</v>
      </c>
      <c r="F30" s="8">
        <f t="shared" si="3"/>
        <v>0.78804999999999992</v>
      </c>
      <c r="G30" s="9">
        <v>0</v>
      </c>
      <c r="H30" s="10">
        <v>2.5000000000000001E-3</v>
      </c>
      <c r="I30" s="32">
        <f t="shared" si="0"/>
        <v>0</v>
      </c>
      <c r="J30" s="9">
        <v>0</v>
      </c>
      <c r="K30" s="32">
        <v>1.5E-3</v>
      </c>
      <c r="L30" s="32">
        <f t="shared" si="1"/>
        <v>0</v>
      </c>
      <c r="M30" s="8">
        <f t="shared" si="2"/>
        <v>0.78804999999999992</v>
      </c>
      <c r="N30" s="27"/>
    </row>
    <row r="31" spans="2:14" x14ac:dyDescent="0.2">
      <c r="B31" s="26"/>
      <c r="C31" s="15" t="s">
        <v>17</v>
      </c>
      <c r="D31" s="7">
        <v>0.96619999999999995</v>
      </c>
      <c r="E31" s="7">
        <v>0.92930000000000001</v>
      </c>
      <c r="F31" s="8">
        <f t="shared" si="3"/>
        <v>0.94774999999999998</v>
      </c>
      <c r="G31" s="9">
        <v>0</v>
      </c>
      <c r="H31" s="10">
        <v>2.5000000000000001E-3</v>
      </c>
      <c r="I31" s="32">
        <f t="shared" si="0"/>
        <v>0</v>
      </c>
      <c r="J31" s="9">
        <v>0</v>
      </c>
      <c r="K31" s="32">
        <v>1.5E-3</v>
      </c>
      <c r="L31" s="32">
        <f t="shared" si="1"/>
        <v>0</v>
      </c>
      <c r="M31" s="8">
        <f t="shared" si="2"/>
        <v>0.94774999999999998</v>
      </c>
      <c r="N31" s="27"/>
    </row>
    <row r="32" spans="2:14" x14ac:dyDescent="0.2">
      <c r="B32" s="26"/>
      <c r="C32" s="15" t="s">
        <v>21</v>
      </c>
      <c r="D32" s="7">
        <v>0.89949999999999997</v>
      </c>
      <c r="E32" s="7">
        <v>0.96719999999999995</v>
      </c>
      <c r="F32" s="8">
        <f t="shared" si="3"/>
        <v>0.9333499999999999</v>
      </c>
      <c r="G32" s="9">
        <v>0</v>
      </c>
      <c r="H32" s="10">
        <v>2.5000000000000001E-3</v>
      </c>
      <c r="I32" s="32">
        <f t="shared" si="0"/>
        <v>0</v>
      </c>
      <c r="J32" s="9">
        <v>0</v>
      </c>
      <c r="K32" s="32">
        <v>1.5E-3</v>
      </c>
      <c r="L32" s="32">
        <f t="shared" si="1"/>
        <v>0</v>
      </c>
      <c r="M32" s="8">
        <f t="shared" si="2"/>
        <v>0.9333499999999999</v>
      </c>
      <c r="N32" s="27"/>
    </row>
    <row r="33" spans="2:14" x14ac:dyDescent="0.2">
      <c r="B33" s="26"/>
      <c r="C33" s="15" t="s">
        <v>24</v>
      </c>
      <c r="D33" s="7">
        <v>0.83350000000000002</v>
      </c>
      <c r="E33" s="7">
        <v>0.81079999999999997</v>
      </c>
      <c r="F33" s="8">
        <f t="shared" si="3"/>
        <v>0.82214999999999994</v>
      </c>
      <c r="G33" s="9">
        <v>0</v>
      </c>
      <c r="H33" s="10">
        <v>2.5000000000000001E-3</v>
      </c>
      <c r="I33" s="32">
        <f t="shared" si="0"/>
        <v>0</v>
      </c>
      <c r="J33" s="9">
        <v>0</v>
      </c>
      <c r="K33" s="32">
        <v>1.5E-3</v>
      </c>
      <c r="L33" s="32">
        <f t="shared" si="1"/>
        <v>0</v>
      </c>
      <c r="M33" s="8">
        <f t="shared" si="2"/>
        <v>0.82214999999999994</v>
      </c>
      <c r="N33" s="27"/>
    </row>
    <row r="34" spans="2:14" x14ac:dyDescent="0.2">
      <c r="B34" s="26"/>
      <c r="C34" s="15" t="s">
        <v>16</v>
      </c>
      <c r="D34" s="7">
        <v>0.98809999999999998</v>
      </c>
      <c r="E34" s="7">
        <v>0.83340000000000003</v>
      </c>
      <c r="F34" s="8">
        <f t="shared" si="3"/>
        <v>0.91074999999999995</v>
      </c>
      <c r="G34" s="9">
        <v>0</v>
      </c>
      <c r="H34" s="10">
        <v>2.5000000000000001E-3</v>
      </c>
      <c r="I34" s="32">
        <f t="shared" si="0"/>
        <v>0</v>
      </c>
      <c r="J34" s="9">
        <v>0</v>
      </c>
      <c r="K34" s="32">
        <v>1.5E-3</v>
      </c>
      <c r="L34" s="32">
        <f t="shared" si="1"/>
        <v>0</v>
      </c>
      <c r="M34" s="8">
        <f t="shared" si="2"/>
        <v>0.91074999999999995</v>
      </c>
      <c r="N34" s="27"/>
    </row>
    <row r="35" spans="2:14" x14ac:dyDescent="0.2">
      <c r="B35" s="26"/>
      <c r="C35" s="15" t="s">
        <v>38</v>
      </c>
      <c r="D35" s="7">
        <v>0.91510000000000002</v>
      </c>
      <c r="E35" s="7">
        <v>0.78010000000000002</v>
      </c>
      <c r="F35" s="8">
        <f t="shared" si="3"/>
        <v>0.84760000000000002</v>
      </c>
      <c r="G35" s="9">
        <v>0</v>
      </c>
      <c r="H35" s="10">
        <v>2.5000000000000001E-3</v>
      </c>
      <c r="I35" s="32">
        <f t="shared" si="0"/>
        <v>0</v>
      </c>
      <c r="J35" s="9">
        <v>0</v>
      </c>
      <c r="K35" s="32">
        <v>1.5E-3</v>
      </c>
      <c r="L35" s="32">
        <f t="shared" si="1"/>
        <v>0</v>
      </c>
      <c r="M35" s="8">
        <f t="shared" si="2"/>
        <v>0.84760000000000002</v>
      </c>
      <c r="N35" s="27"/>
    </row>
    <row r="36" spans="2:14" x14ac:dyDescent="0.2">
      <c r="B36" s="26"/>
      <c r="C36" s="15" t="s">
        <v>30</v>
      </c>
      <c r="D36" s="7">
        <v>0.98029999999999995</v>
      </c>
      <c r="E36" s="7">
        <v>0.9274</v>
      </c>
      <c r="F36" s="8">
        <f t="shared" si="3"/>
        <v>0.95384999999999998</v>
      </c>
      <c r="G36" s="9">
        <v>0</v>
      </c>
      <c r="H36" s="10">
        <v>2.5000000000000001E-3</v>
      </c>
      <c r="I36" s="32">
        <f t="shared" si="0"/>
        <v>0</v>
      </c>
      <c r="J36" s="9">
        <v>0</v>
      </c>
      <c r="K36" s="32">
        <v>1.5E-3</v>
      </c>
      <c r="L36" s="32">
        <f t="shared" si="1"/>
        <v>0</v>
      </c>
      <c r="M36" s="8">
        <f t="shared" si="2"/>
        <v>0.95384999999999998</v>
      </c>
      <c r="N36" s="27"/>
    </row>
    <row r="37" spans="2:14" x14ac:dyDescent="0.2">
      <c r="B37" s="26"/>
      <c r="C37" s="15" t="s">
        <v>29</v>
      </c>
      <c r="D37" s="7">
        <v>0.93159999999999998</v>
      </c>
      <c r="E37" s="7">
        <v>0.99109999999999998</v>
      </c>
      <c r="F37" s="8">
        <f t="shared" si="3"/>
        <v>0.96134999999999993</v>
      </c>
      <c r="G37" s="9">
        <v>0</v>
      </c>
      <c r="H37" s="10">
        <v>2.5000000000000001E-3</v>
      </c>
      <c r="I37" s="32">
        <f t="shared" si="0"/>
        <v>0</v>
      </c>
      <c r="J37" s="9">
        <v>0</v>
      </c>
      <c r="K37" s="32">
        <v>1.5E-3</v>
      </c>
      <c r="L37" s="32">
        <f t="shared" si="1"/>
        <v>0</v>
      </c>
      <c r="M37" s="8">
        <f t="shared" si="2"/>
        <v>0.96134999999999993</v>
      </c>
      <c r="N37" s="27"/>
    </row>
    <row r="38" spans="2:14" x14ac:dyDescent="0.2">
      <c r="B38" s="26"/>
      <c r="C38" s="15" t="s">
        <v>26</v>
      </c>
      <c r="D38" s="7">
        <v>0.7823</v>
      </c>
      <c r="E38" s="7">
        <v>0.62849999999999995</v>
      </c>
      <c r="F38" s="8">
        <f t="shared" si="3"/>
        <v>0.70540000000000003</v>
      </c>
      <c r="G38" s="9">
        <v>0</v>
      </c>
      <c r="H38" s="10">
        <v>2.5000000000000001E-3</v>
      </c>
      <c r="I38" s="32">
        <f t="shared" si="0"/>
        <v>0</v>
      </c>
      <c r="J38" s="9">
        <v>0</v>
      </c>
      <c r="K38" s="32">
        <v>1.5E-3</v>
      </c>
      <c r="L38" s="32">
        <f t="shared" si="1"/>
        <v>0</v>
      </c>
      <c r="M38" s="8">
        <f t="shared" si="2"/>
        <v>0.70540000000000003</v>
      </c>
      <c r="N38" s="27"/>
    </row>
    <row r="39" spans="2:14" x14ac:dyDescent="0.2">
      <c r="B39" s="26"/>
      <c r="C39" s="15" t="s">
        <v>10</v>
      </c>
      <c r="D39" s="7">
        <v>0.93930000000000002</v>
      </c>
      <c r="E39" s="7">
        <v>1</v>
      </c>
      <c r="F39" s="8">
        <f t="shared" si="3"/>
        <v>0.96965000000000001</v>
      </c>
      <c r="G39" s="9">
        <v>0</v>
      </c>
      <c r="H39" s="10">
        <v>2.5000000000000001E-3</v>
      </c>
      <c r="I39" s="32">
        <f t="shared" si="0"/>
        <v>0</v>
      </c>
      <c r="J39" s="9">
        <v>0</v>
      </c>
      <c r="K39" s="32">
        <v>1.5E-3</v>
      </c>
      <c r="L39" s="32">
        <f t="shared" si="1"/>
        <v>0</v>
      </c>
      <c r="M39" s="8">
        <f t="shared" si="2"/>
        <v>0.96965000000000001</v>
      </c>
      <c r="N39" s="27"/>
    </row>
    <row r="40" spans="2:14" ht="13.5" thickBot="1" x14ac:dyDescent="0.25">
      <c r="B40" s="26"/>
      <c r="C40" s="16" t="s">
        <v>15</v>
      </c>
      <c r="D40" s="11">
        <v>0.82420000000000004</v>
      </c>
      <c r="E40" s="11">
        <v>0.9304</v>
      </c>
      <c r="F40" s="12">
        <f t="shared" si="3"/>
        <v>0.87729999999999997</v>
      </c>
      <c r="G40" s="13">
        <v>0</v>
      </c>
      <c r="H40" s="14">
        <v>2.5000000000000001E-3</v>
      </c>
      <c r="I40" s="33">
        <f t="shared" si="0"/>
        <v>0</v>
      </c>
      <c r="J40" s="13">
        <v>0</v>
      </c>
      <c r="K40" s="33">
        <v>1.5E-3</v>
      </c>
      <c r="L40" s="33">
        <f t="shared" si="1"/>
        <v>0</v>
      </c>
      <c r="M40" s="12">
        <f t="shared" si="2"/>
        <v>0.87729999999999997</v>
      </c>
      <c r="N40" s="27"/>
    </row>
    <row r="41" spans="2:14" ht="16.5" customHeight="1" thickBot="1" x14ac:dyDescent="0.25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2:14" x14ac:dyDescent="0.2"/>
  </sheetData>
  <sortState ref="C7:J38">
    <sortCondition ref="C7"/>
  </sortState>
  <mergeCells count="1">
    <mergeCell ref="D3:M6"/>
  </mergeCells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12" sqref="E12"/>
    </sheetView>
  </sheetViews>
  <sheetFormatPr baseColWidth="10" defaultRowHeight="15" x14ac:dyDescent="0.25"/>
  <cols>
    <col min="1" max="1" width="29.140625" customWidth="1"/>
    <col min="2" max="2" width="9.85546875" customWidth="1"/>
    <col min="3" max="3" width="14.7109375" customWidth="1"/>
    <col min="4" max="4" width="11.28515625" customWidth="1"/>
    <col min="5" max="5" width="47.85546875" customWidth="1"/>
    <col min="6" max="6" width="18.7109375" customWidth="1"/>
  </cols>
  <sheetData>
    <row r="1" spans="1:5" x14ac:dyDescent="0.25">
      <c r="A1" s="56" t="s">
        <v>94</v>
      </c>
      <c r="B1" s="56" t="s">
        <v>95</v>
      </c>
      <c r="C1" s="56" t="s">
        <v>96</v>
      </c>
      <c r="D1" s="56" t="s">
        <v>97</v>
      </c>
      <c r="E1" s="56" t="s">
        <v>98</v>
      </c>
    </row>
    <row r="2" spans="1:5" x14ac:dyDescent="0.25">
      <c r="A2" s="57" t="s">
        <v>99</v>
      </c>
      <c r="B2" s="58">
        <v>100</v>
      </c>
      <c r="C2" s="58">
        <v>100</v>
      </c>
      <c r="D2" s="58">
        <f>AVERAGE(B2:C2)</f>
        <v>100</v>
      </c>
      <c r="E2" s="59"/>
    </row>
    <row r="3" spans="1:5" x14ac:dyDescent="0.25">
      <c r="A3" s="57" t="s">
        <v>100</v>
      </c>
      <c r="B3" s="58">
        <v>98</v>
      </c>
      <c r="C3" s="58">
        <v>100</v>
      </c>
      <c r="D3" s="58">
        <f t="shared" ref="D3:D33" si="0">AVERAGE(B3:C3)</f>
        <v>99</v>
      </c>
      <c r="E3" s="59" t="s">
        <v>101</v>
      </c>
    </row>
    <row r="4" spans="1:5" ht="15.75" customHeight="1" x14ac:dyDescent="0.25">
      <c r="A4" s="57" t="s">
        <v>102</v>
      </c>
      <c r="B4" s="58">
        <v>90</v>
      </c>
      <c r="C4" s="58">
        <v>100</v>
      </c>
      <c r="D4" s="58">
        <f t="shared" si="0"/>
        <v>95</v>
      </c>
      <c r="E4" s="60"/>
    </row>
    <row r="5" spans="1:5" x14ac:dyDescent="0.25">
      <c r="A5" s="61" t="s">
        <v>103</v>
      </c>
      <c r="B5" s="58">
        <v>90</v>
      </c>
      <c r="C5" s="58">
        <v>100</v>
      </c>
      <c r="D5" s="58">
        <f t="shared" si="0"/>
        <v>95</v>
      </c>
      <c r="E5" s="60"/>
    </row>
    <row r="6" spans="1:5" x14ac:dyDescent="0.25">
      <c r="A6" s="57" t="s">
        <v>104</v>
      </c>
      <c r="B6" s="58">
        <v>100</v>
      </c>
      <c r="C6" s="58">
        <v>100</v>
      </c>
      <c r="D6" s="58">
        <f t="shared" si="0"/>
        <v>100</v>
      </c>
      <c r="E6" s="59"/>
    </row>
    <row r="7" spans="1:5" x14ac:dyDescent="0.25">
      <c r="A7" s="57" t="s">
        <v>105</v>
      </c>
      <c r="B7" s="58">
        <v>100</v>
      </c>
      <c r="C7" s="58">
        <v>100</v>
      </c>
      <c r="D7" s="58">
        <f t="shared" si="0"/>
        <v>100</v>
      </c>
      <c r="E7" s="59"/>
    </row>
    <row r="8" spans="1:5" x14ac:dyDescent="0.25">
      <c r="A8" s="57" t="s">
        <v>106</v>
      </c>
      <c r="B8" s="58">
        <v>100</v>
      </c>
      <c r="C8" s="58">
        <v>100</v>
      </c>
      <c r="D8" s="58">
        <f t="shared" si="0"/>
        <v>100</v>
      </c>
      <c r="E8" s="60"/>
    </row>
    <row r="9" spans="1:5" ht="15.75" customHeight="1" x14ac:dyDescent="0.25">
      <c r="A9" s="57" t="s">
        <v>107</v>
      </c>
      <c r="B9" s="58">
        <v>100</v>
      </c>
      <c r="C9" s="58">
        <v>100</v>
      </c>
      <c r="D9" s="58">
        <f t="shared" si="0"/>
        <v>100</v>
      </c>
      <c r="E9" s="60"/>
    </row>
    <row r="10" spans="1:5" x14ac:dyDescent="0.25">
      <c r="A10" s="57" t="s">
        <v>108</v>
      </c>
      <c r="B10" s="58">
        <v>75</v>
      </c>
      <c r="C10" s="58">
        <v>75</v>
      </c>
      <c r="D10" s="58">
        <f t="shared" si="0"/>
        <v>75</v>
      </c>
      <c r="E10" s="60" t="s">
        <v>142</v>
      </c>
    </row>
    <row r="11" spans="1:5" x14ac:dyDescent="0.25">
      <c r="A11" s="57" t="s">
        <v>109</v>
      </c>
      <c r="B11" s="58">
        <v>95</v>
      </c>
      <c r="C11" s="58">
        <v>100</v>
      </c>
      <c r="D11" s="58">
        <f t="shared" si="0"/>
        <v>97.5</v>
      </c>
      <c r="E11" s="60"/>
    </row>
    <row r="12" spans="1:5" ht="30" x14ac:dyDescent="0.25">
      <c r="A12" s="57" t="s">
        <v>110</v>
      </c>
      <c r="B12" s="58">
        <v>80</v>
      </c>
      <c r="C12" s="58">
        <v>100</v>
      </c>
      <c r="D12" s="58">
        <f t="shared" si="0"/>
        <v>90</v>
      </c>
      <c r="E12" s="60" t="s">
        <v>111</v>
      </c>
    </row>
    <row r="13" spans="1:5" x14ac:dyDescent="0.25">
      <c r="A13" s="57" t="s">
        <v>112</v>
      </c>
      <c r="B13" s="58">
        <v>95</v>
      </c>
      <c r="C13" s="58">
        <v>100</v>
      </c>
      <c r="D13" s="58">
        <f t="shared" si="0"/>
        <v>97.5</v>
      </c>
      <c r="E13" s="60"/>
    </row>
    <row r="14" spans="1:5" x14ac:dyDescent="0.25">
      <c r="A14" s="57" t="s">
        <v>113</v>
      </c>
      <c r="B14" s="58">
        <v>95</v>
      </c>
      <c r="C14" s="58">
        <v>100</v>
      </c>
      <c r="D14" s="58">
        <f t="shared" si="0"/>
        <v>97.5</v>
      </c>
      <c r="E14" s="62" t="s">
        <v>136</v>
      </c>
    </row>
    <row r="15" spans="1:5" x14ac:dyDescent="0.25">
      <c r="A15" s="57" t="s">
        <v>115</v>
      </c>
      <c r="B15" s="58">
        <v>100</v>
      </c>
      <c r="C15" s="58">
        <v>100</v>
      </c>
      <c r="D15" s="58">
        <f t="shared" si="0"/>
        <v>100</v>
      </c>
      <c r="E15" s="62"/>
    </row>
    <row r="16" spans="1:5" x14ac:dyDescent="0.25">
      <c r="A16" s="57" t="s">
        <v>116</v>
      </c>
      <c r="B16" s="58">
        <v>80</v>
      </c>
      <c r="C16" s="58">
        <v>100</v>
      </c>
      <c r="D16" s="58">
        <f t="shared" si="0"/>
        <v>90</v>
      </c>
      <c r="E16" s="60" t="s">
        <v>137</v>
      </c>
    </row>
    <row r="17" spans="1:5" x14ac:dyDescent="0.25">
      <c r="A17" s="57" t="s">
        <v>117</v>
      </c>
      <c r="B17" s="58">
        <v>100</v>
      </c>
      <c r="C17" s="58">
        <v>100</v>
      </c>
      <c r="D17" s="58">
        <f t="shared" si="0"/>
        <v>100</v>
      </c>
      <c r="E17" s="59"/>
    </row>
    <row r="18" spans="1:5" ht="16.5" customHeight="1" x14ac:dyDescent="0.25">
      <c r="A18" s="57" t="s">
        <v>118</v>
      </c>
      <c r="B18" s="58">
        <v>100</v>
      </c>
      <c r="C18" s="58">
        <v>100</v>
      </c>
      <c r="D18" s="58">
        <f t="shared" si="0"/>
        <v>100</v>
      </c>
      <c r="E18" s="60"/>
    </row>
    <row r="19" spans="1:5" x14ac:dyDescent="0.25">
      <c r="A19" s="57" t="s">
        <v>119</v>
      </c>
      <c r="B19" s="58">
        <v>100</v>
      </c>
      <c r="C19" s="58">
        <v>100</v>
      </c>
      <c r="D19" s="58">
        <f t="shared" si="0"/>
        <v>100</v>
      </c>
      <c r="E19" s="62"/>
    </row>
    <row r="20" spans="1:5" x14ac:dyDescent="0.25">
      <c r="A20" s="57" t="s">
        <v>120</v>
      </c>
      <c r="B20" s="58">
        <v>100</v>
      </c>
      <c r="C20" s="58">
        <v>100</v>
      </c>
      <c r="D20" s="58">
        <f t="shared" si="0"/>
        <v>100</v>
      </c>
      <c r="E20" s="60"/>
    </row>
    <row r="21" spans="1:5" ht="30" x14ac:dyDescent="0.25">
      <c r="A21" s="57" t="s">
        <v>121</v>
      </c>
      <c r="B21" s="58">
        <v>70</v>
      </c>
      <c r="C21" s="58">
        <v>100</v>
      </c>
      <c r="D21" s="58">
        <f t="shared" si="0"/>
        <v>85</v>
      </c>
      <c r="E21" s="60" t="s">
        <v>138</v>
      </c>
    </row>
    <row r="22" spans="1:5" x14ac:dyDescent="0.25">
      <c r="A22" s="57" t="s">
        <v>122</v>
      </c>
      <c r="B22" s="58">
        <v>98</v>
      </c>
      <c r="C22" s="58">
        <v>100</v>
      </c>
      <c r="D22" s="58">
        <f t="shared" si="0"/>
        <v>99</v>
      </c>
      <c r="E22" s="59"/>
    </row>
    <row r="23" spans="1:5" x14ac:dyDescent="0.25">
      <c r="A23" s="57" t="s">
        <v>123</v>
      </c>
      <c r="B23" s="58">
        <v>100</v>
      </c>
      <c r="C23" s="58">
        <v>100</v>
      </c>
      <c r="D23" s="58">
        <f t="shared" si="0"/>
        <v>100</v>
      </c>
      <c r="E23" s="59"/>
    </row>
    <row r="24" spans="1:5" x14ac:dyDescent="0.25">
      <c r="A24" s="57" t="s">
        <v>124</v>
      </c>
      <c r="B24" s="58">
        <v>100</v>
      </c>
      <c r="C24" s="58">
        <v>100</v>
      </c>
      <c r="D24" s="58">
        <f t="shared" si="0"/>
        <v>100</v>
      </c>
      <c r="E24" s="62"/>
    </row>
    <row r="25" spans="1:5" x14ac:dyDescent="0.25">
      <c r="A25" s="57" t="s">
        <v>125</v>
      </c>
      <c r="B25" s="58">
        <v>95</v>
      </c>
      <c r="C25" s="58">
        <v>100</v>
      </c>
      <c r="D25" s="58">
        <f t="shared" si="0"/>
        <v>97.5</v>
      </c>
      <c r="E25" s="59" t="s">
        <v>126</v>
      </c>
    </row>
    <row r="26" spans="1:5" x14ac:dyDescent="0.25">
      <c r="A26" s="57" t="s">
        <v>127</v>
      </c>
      <c r="B26" s="58">
        <v>80</v>
      </c>
      <c r="C26" s="58">
        <v>95</v>
      </c>
      <c r="D26" s="58">
        <f t="shared" si="0"/>
        <v>87.5</v>
      </c>
      <c r="E26" s="62" t="s">
        <v>114</v>
      </c>
    </row>
    <row r="27" spans="1:5" x14ac:dyDescent="0.25">
      <c r="A27" s="57" t="s">
        <v>128</v>
      </c>
      <c r="B27" s="58">
        <v>100</v>
      </c>
      <c r="C27" s="58">
        <v>100</v>
      </c>
      <c r="D27" s="58">
        <f t="shared" si="0"/>
        <v>100</v>
      </c>
      <c r="E27" s="59"/>
    </row>
    <row r="28" spans="1:5" x14ac:dyDescent="0.25">
      <c r="A28" s="57" t="s">
        <v>129</v>
      </c>
      <c r="B28" s="58">
        <v>95</v>
      </c>
      <c r="C28" s="58">
        <v>100</v>
      </c>
      <c r="D28" s="58">
        <f t="shared" si="0"/>
        <v>97.5</v>
      </c>
      <c r="E28" s="62"/>
    </row>
    <row r="29" spans="1:5" x14ac:dyDescent="0.25">
      <c r="A29" s="57" t="s">
        <v>130</v>
      </c>
      <c r="B29" s="58">
        <v>100</v>
      </c>
      <c r="C29" s="58">
        <v>100</v>
      </c>
      <c r="D29" s="58">
        <f t="shared" si="0"/>
        <v>100</v>
      </c>
      <c r="E29" s="63"/>
    </row>
    <row r="30" spans="1:5" x14ac:dyDescent="0.25">
      <c r="A30" s="57" t="s">
        <v>131</v>
      </c>
      <c r="B30" s="58">
        <v>100</v>
      </c>
      <c r="C30" s="58">
        <v>100</v>
      </c>
      <c r="D30" s="58">
        <f t="shared" si="0"/>
        <v>100</v>
      </c>
      <c r="E30" s="60"/>
    </row>
    <row r="31" spans="1:5" x14ac:dyDescent="0.25">
      <c r="A31" s="57" t="s">
        <v>132</v>
      </c>
      <c r="B31" s="58">
        <v>80</v>
      </c>
      <c r="C31" s="58">
        <v>100</v>
      </c>
      <c r="D31" s="58">
        <f t="shared" si="0"/>
        <v>90</v>
      </c>
      <c r="E31" s="60"/>
    </row>
    <row r="32" spans="1:5" ht="18" customHeight="1" x14ac:dyDescent="0.25">
      <c r="A32" s="57" t="s">
        <v>133</v>
      </c>
      <c r="B32" s="58">
        <v>70</v>
      </c>
      <c r="C32" s="58">
        <v>70</v>
      </c>
      <c r="D32" s="58">
        <f t="shared" si="0"/>
        <v>70</v>
      </c>
      <c r="E32" s="62"/>
    </row>
    <row r="33" spans="1:5" ht="20.25" customHeight="1" x14ac:dyDescent="0.25">
      <c r="A33" s="57" t="s">
        <v>134</v>
      </c>
      <c r="B33" s="58">
        <v>50</v>
      </c>
      <c r="C33" s="58">
        <v>100</v>
      </c>
      <c r="D33" s="58">
        <f t="shared" si="0"/>
        <v>75</v>
      </c>
      <c r="E33" s="59" t="s">
        <v>135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Ev.Consolidada 2023 III</vt:lpstr>
      <vt:lpstr>Ev. Plan de Acción 2023 III</vt:lpstr>
      <vt:lpstr>Plan de gestión tercer Cuat...</vt:lpstr>
      <vt:lpstr>'Ev. Plan de Acción 2023 III'!Área_de_impresión</vt:lpstr>
      <vt:lpstr>'Ev.Consolidada 2023 III'!Área_de_impresión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Andrés Felipe Velasco Torres</cp:lastModifiedBy>
  <dcterms:created xsi:type="dcterms:W3CDTF">2022-07-19T15:53:05Z</dcterms:created>
  <dcterms:modified xsi:type="dcterms:W3CDTF">2024-02-12T20:28:07Z</dcterms:modified>
</cp:coreProperties>
</file>