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e7d16fd5b3299fb/Documents/EL LABURE ICA/2023/Evaluaciones/Evaluación 2023 II/"/>
    </mc:Choice>
  </mc:AlternateContent>
  <xr:revisionPtr revIDLastSave="4" documentId="11_7BB8C05996F4A6E30739CA2EFF6D601E423A2239" xr6:coauthVersionLast="47" xr6:coauthVersionMax="47" xr10:uidLastSave="{A00C7FC2-2FE8-4009-85C1-3EAA82BC1987}"/>
  <bookViews>
    <workbookView xWindow="-108" yWindow="-108" windowWidth="23256" windowHeight="12576" xr2:uid="{00000000-000D-0000-FFFF-FFFF00000000}"/>
  </bookViews>
  <sheets>
    <sheet name="Ev.Consolidada 2023 I" sheetId="1" r:id="rId1"/>
    <sheet name="Ev. Plan de Acción 2023 II" sheetId="2" r:id="rId2"/>
    <sheet name="Ev. P.Gestión Q2" sheetId="4" r:id="rId3"/>
  </sheets>
  <definedNames>
    <definedName name="_xlnm.Print_Area" localSheetId="1">'Ev. Plan de Acción 2023 II'!$A$1:$O$42</definedName>
    <definedName name="_xlnm.Print_Area" localSheetId="0">'Ev.Consolidada 2023 I'!$A$1:$N$55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" l="1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K47" i="1"/>
  <c r="L47" i="1" s="1"/>
  <c r="K49" i="1"/>
  <c r="L49" i="1" s="1"/>
  <c r="K46" i="1"/>
  <c r="L46" i="1" s="1"/>
  <c r="K48" i="1"/>
  <c r="L48" i="1" s="1"/>
  <c r="K53" i="1"/>
  <c r="L53" i="1" s="1"/>
  <c r="K50" i="1"/>
  <c r="L50" i="1" s="1"/>
  <c r="K52" i="1"/>
  <c r="L52" i="1" s="1"/>
  <c r="K51" i="1"/>
  <c r="L51" i="1" s="1"/>
  <c r="K45" i="1"/>
  <c r="L45" i="1" s="1"/>
  <c r="K28" i="1"/>
  <c r="K21" i="1"/>
  <c r="K23" i="1"/>
  <c r="K15" i="1"/>
  <c r="K12" i="1"/>
  <c r="K33" i="1"/>
  <c r="K42" i="1"/>
  <c r="K37" i="1"/>
  <c r="K41" i="1"/>
  <c r="K32" i="1"/>
  <c r="K29" i="1"/>
  <c r="K26" i="1"/>
  <c r="K24" i="1"/>
  <c r="K18" i="1"/>
  <c r="K25" i="1"/>
  <c r="K36" i="1"/>
  <c r="K16" i="1"/>
  <c r="K27" i="1"/>
  <c r="K30" i="1"/>
  <c r="K31" i="1"/>
  <c r="K34" i="1"/>
  <c r="K11" i="1"/>
  <c r="K19" i="1"/>
  <c r="K35" i="1"/>
  <c r="K39" i="1"/>
  <c r="K20" i="1"/>
  <c r="K17" i="1"/>
  <c r="K22" i="1"/>
  <c r="K13" i="1"/>
  <c r="K40" i="1"/>
  <c r="K38" i="1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9" i="2"/>
  <c r="K14" i="1"/>
  <c r="F15" i="2" l="1"/>
  <c r="F16" i="2"/>
  <c r="F11" i="2" l="1"/>
  <c r="F12" i="2"/>
  <c r="F13" i="2"/>
  <c r="F14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0" i="2"/>
  <c r="F9" i="2"/>
  <c r="G21" i="1"/>
  <c r="L21" i="1" s="1"/>
  <c r="I13" i="2" l="1"/>
  <c r="M13" i="2" s="1"/>
  <c r="I17" i="2"/>
  <c r="M17" i="2" s="1"/>
  <c r="I27" i="2"/>
  <c r="M27" i="2" s="1"/>
  <c r="I35" i="2"/>
  <c r="M35" i="2" s="1"/>
  <c r="I20" i="2"/>
  <c r="M20" i="2" s="1"/>
  <c r="I21" i="2"/>
  <c r="M21" i="2" s="1"/>
  <c r="I15" i="2"/>
  <c r="M15" i="2" s="1"/>
  <c r="I29" i="2"/>
  <c r="M29" i="2" s="1"/>
  <c r="I14" i="2"/>
  <c r="M14" i="2" s="1"/>
  <c r="I30" i="2"/>
  <c r="M30" i="2" s="1"/>
  <c r="I18" i="2"/>
  <c r="M18" i="2" s="1"/>
  <c r="I36" i="2"/>
  <c r="M36" i="2" s="1"/>
  <c r="I37" i="2"/>
  <c r="M37" i="2" s="1"/>
  <c r="I26" i="2"/>
  <c r="M26" i="2" s="1"/>
  <c r="I28" i="2"/>
  <c r="M28" i="2" s="1"/>
  <c r="I38" i="2"/>
  <c r="M38" i="2" s="1"/>
  <c r="I11" i="2"/>
  <c r="M11" i="2" s="1"/>
  <c r="I33" i="2"/>
  <c r="M33" i="2" s="1"/>
  <c r="I19" i="2"/>
  <c r="M19" i="2" s="1"/>
  <c r="I24" i="2"/>
  <c r="M24" i="2" s="1"/>
  <c r="I32" i="2"/>
  <c r="M32" i="2" s="1"/>
  <c r="I22" i="2"/>
  <c r="M22" i="2" s="1"/>
  <c r="I25" i="2"/>
  <c r="M25" i="2" s="1"/>
  <c r="I12" i="2"/>
  <c r="M12" i="2" s="1"/>
  <c r="I31" i="2"/>
  <c r="M31" i="2" s="1"/>
  <c r="I34" i="2"/>
  <c r="M34" i="2" s="1"/>
  <c r="I40" i="2"/>
  <c r="M40" i="2" s="1"/>
  <c r="I23" i="2"/>
  <c r="M23" i="2" s="1"/>
  <c r="I10" i="2"/>
  <c r="M10" i="2" s="1"/>
  <c r="I9" i="2"/>
  <c r="M9" i="2" s="1"/>
  <c r="I16" i="2"/>
  <c r="M16" i="2" s="1"/>
  <c r="I39" i="2"/>
  <c r="M39" i="2" s="1"/>
  <c r="G52" i="1"/>
  <c r="G53" i="1"/>
  <c r="G50" i="1"/>
  <c r="G48" i="1"/>
  <c r="G47" i="1"/>
  <c r="G45" i="1"/>
  <c r="G49" i="1"/>
  <c r="G46" i="1"/>
  <c r="G37" i="1"/>
  <c r="L37" i="1" s="1"/>
  <c r="G38" i="1"/>
  <c r="L38" i="1" s="1"/>
  <c r="G15" i="1"/>
  <c r="L15" i="1" s="1"/>
  <c r="G34" i="1"/>
  <c r="L34" i="1" s="1"/>
  <c r="G27" i="1"/>
  <c r="L27" i="1" s="1"/>
  <c r="G26" i="1"/>
  <c r="L26" i="1" s="1"/>
  <c r="G39" i="1"/>
  <c r="L39" i="1" s="1"/>
  <c r="G30" i="1"/>
  <c r="L30" i="1" s="1"/>
  <c r="G29" i="1"/>
  <c r="L29" i="1" s="1"/>
  <c r="G20" i="1"/>
  <c r="L20" i="1" s="1"/>
  <c r="G33" i="1"/>
  <c r="L33" i="1" s="1"/>
  <c r="G31" i="1"/>
  <c r="L31" i="1" s="1"/>
  <c r="G12" i="1"/>
  <c r="L12" i="1" s="1"/>
  <c r="G41" i="1"/>
  <c r="L41" i="1" s="1"/>
  <c r="G22" i="1"/>
  <c r="L22" i="1" s="1"/>
  <c r="G16" i="1"/>
  <c r="L16" i="1" s="1"/>
  <c r="G13" i="1"/>
  <c r="L13" i="1" s="1"/>
  <c r="G35" i="1"/>
  <c r="L35" i="1" s="1"/>
  <c r="G32" i="1"/>
  <c r="L32" i="1" s="1"/>
  <c r="G25" i="1"/>
  <c r="L25" i="1" s="1"/>
  <c r="G24" i="1"/>
  <c r="L24" i="1" s="1"/>
  <c r="G19" i="1"/>
  <c r="L19" i="1" s="1"/>
  <c r="G18" i="1"/>
  <c r="L18" i="1" s="1"/>
  <c r="G36" i="1"/>
  <c r="L36" i="1" s="1"/>
  <c r="G23" i="1"/>
  <c r="L23" i="1" s="1"/>
  <c r="G11" i="1"/>
  <c r="L11" i="1" s="1"/>
  <c r="G17" i="1"/>
  <c r="L17" i="1" s="1"/>
  <c r="G28" i="1"/>
  <c r="L28" i="1" s="1"/>
  <c r="G14" i="1"/>
  <c r="L14" i="1" s="1"/>
  <c r="G42" i="1"/>
  <c r="L42" i="1" s="1"/>
  <c r="G40" i="1"/>
  <c r="L40" i="1" s="1"/>
</calcChain>
</file>

<file path=xl/sharedStrings.xml><?xml version="1.0" encoding="utf-8"?>
<sst xmlns="http://schemas.openxmlformats.org/spreadsheetml/2006/main" count="184" uniqueCount="150">
  <si>
    <t>Plan por seccionales y dependencias del ICA</t>
  </si>
  <si>
    <t>PLAN DE GESTIÓN</t>
  </si>
  <si>
    <t>PLAN DE ACCIÓN</t>
  </si>
  <si>
    <t>Cuatrimestre I</t>
  </si>
  <si>
    <t>Cuatrimestre II</t>
  </si>
  <si>
    <t>Cuatrimestre III</t>
  </si>
  <si>
    <t>Dependencias Oficinas Nacionales</t>
  </si>
  <si>
    <t>Seccional</t>
  </si>
  <si>
    <t>Promedio P. de Acción sin penalidad</t>
  </si>
  <si>
    <t>Descuento por falta de oportunidad en la información</t>
  </si>
  <si>
    <t>VAUPÉS</t>
  </si>
  <si>
    <t>CAQUETÁ</t>
  </si>
  <si>
    <t>AMAZONAS</t>
  </si>
  <si>
    <t>ANTIOQUIA</t>
  </si>
  <si>
    <t>GUAINÍA</t>
  </si>
  <si>
    <t>VICHADA</t>
  </si>
  <si>
    <t>SAN ANDRÉS Y PROVIDENCIA</t>
  </si>
  <si>
    <t>PUTUMAYO</t>
  </si>
  <si>
    <t>ATLÁNTICO</t>
  </si>
  <si>
    <t>HUILA</t>
  </si>
  <si>
    <t>CUNDINAMARCA</t>
  </si>
  <si>
    <t>QUINDÍO</t>
  </si>
  <si>
    <t>GUAVIARE</t>
  </si>
  <si>
    <t>CESAR</t>
  </si>
  <si>
    <t>RISARALDA</t>
  </si>
  <si>
    <t>ARAUCA</t>
  </si>
  <si>
    <t>VALLE DEL CAUCA</t>
  </si>
  <si>
    <t>META</t>
  </si>
  <si>
    <t>LA GUAJIRA</t>
  </si>
  <si>
    <t>TOLIMA</t>
  </si>
  <si>
    <t>SUCRE</t>
  </si>
  <si>
    <t>CAUCA</t>
  </si>
  <si>
    <t>NORTE DE SANTANDER</t>
  </si>
  <si>
    <t>BOYACÁ</t>
  </si>
  <si>
    <t>NARIÑO</t>
  </si>
  <si>
    <t>CALDAS</t>
  </si>
  <si>
    <t>CÓRDOBA</t>
  </si>
  <si>
    <t>CHOCÓ</t>
  </si>
  <si>
    <t>SANTANDER</t>
  </si>
  <si>
    <t>MAGDALENA</t>
  </si>
  <si>
    <t>CASANARE</t>
  </si>
  <si>
    <t>BOLÍVAR</t>
  </si>
  <si>
    <t>Factor de multiplicación (porcentaje de penalidad por falta de oportunidad en la información del plan de acción)</t>
  </si>
  <si>
    <t xml:space="preserve">PLANES AMA 2023 </t>
  </si>
  <si>
    <t xml:space="preserve">PLANES ANT 2023 </t>
  </si>
  <si>
    <t xml:space="preserve">PLANES ARA 2023 </t>
  </si>
  <si>
    <t xml:space="preserve">PLANES ATL 2023 </t>
  </si>
  <si>
    <t xml:space="preserve">PLANES BOL 2023 </t>
  </si>
  <si>
    <t xml:space="preserve">PLANES BOY 2023 </t>
  </si>
  <si>
    <t xml:space="preserve">PLANES CAL 2023 </t>
  </si>
  <si>
    <t xml:space="preserve">PLANES CAQ 2023 </t>
  </si>
  <si>
    <t xml:space="preserve">PLANES CAS 2023 </t>
  </si>
  <si>
    <t xml:space="preserve">PLANES CAU 2023 </t>
  </si>
  <si>
    <t xml:space="preserve">PLANES CES 2023 </t>
  </si>
  <si>
    <t xml:space="preserve">PLANES CHO 2023 </t>
  </si>
  <si>
    <t xml:space="preserve">PLANES COR 2023 </t>
  </si>
  <si>
    <t xml:space="preserve">PLANES CUN 2023 </t>
  </si>
  <si>
    <t xml:space="preserve">PLANES GUA 2023 </t>
  </si>
  <si>
    <t xml:space="preserve">PLANES GUV 2023 </t>
  </si>
  <si>
    <t xml:space="preserve">PLANES HUI 2023 </t>
  </si>
  <si>
    <t xml:space="preserve">PLANES LGU 2023 </t>
  </si>
  <si>
    <t xml:space="preserve">PLANES MAG 2023 </t>
  </si>
  <si>
    <t xml:space="preserve">PLANES MET 2023 </t>
  </si>
  <si>
    <t xml:space="preserve">PLANES NAR 2023 </t>
  </si>
  <si>
    <t xml:space="preserve">PLANES NSA 2023 </t>
  </si>
  <si>
    <t xml:space="preserve">PLANES PUT 2023 </t>
  </si>
  <si>
    <t xml:space="preserve">PLANES QUI 2023 </t>
  </si>
  <si>
    <t xml:space="preserve">PLANES RIS 2023 </t>
  </si>
  <si>
    <t xml:space="preserve">PLANES SAN 2023 </t>
  </si>
  <si>
    <t xml:space="preserve">PLANES SUC 2023 </t>
  </si>
  <si>
    <t xml:space="preserve">PLANES SYP 2023 </t>
  </si>
  <si>
    <t xml:space="preserve">PLANES TOL 2023 </t>
  </si>
  <si>
    <t xml:space="preserve">PLANES VAU 2023 </t>
  </si>
  <si>
    <t xml:space="preserve">PLANES VDC 2023 </t>
  </si>
  <si>
    <t xml:space="preserve">PLANES VIC 2023 </t>
  </si>
  <si>
    <t>Avance Plan de Acción 2023 al cuatrimestre 1</t>
  </si>
  <si>
    <t xml:space="preserve">PLANES SPF 2023 </t>
  </si>
  <si>
    <t xml:space="preserve">PLANES SRS 2023 </t>
  </si>
  <si>
    <t xml:space="preserve">PLANES SPA 2023 </t>
  </si>
  <si>
    <t xml:space="preserve">PLANES SAD 2023 </t>
  </si>
  <si>
    <t xml:space="preserve">PLANES OAC 2023 </t>
  </si>
  <si>
    <t xml:space="preserve">PLANES SPV 2023 </t>
  </si>
  <si>
    <t xml:space="preserve">PLANES SAF 2023 </t>
  </si>
  <si>
    <t xml:space="preserve">PLANES OTI 2023 </t>
  </si>
  <si>
    <t xml:space="preserve">PLANES OAP 2023 </t>
  </si>
  <si>
    <t>N/A</t>
  </si>
  <si>
    <t>Promedio Plan de gestión 2023</t>
  </si>
  <si>
    <t>Avance metas área Pecuaria primer cuatrimestre</t>
  </si>
  <si>
    <t>Avance metas área Vegetal primer cuatrimestre</t>
  </si>
  <si>
    <t>Datos sin consignar en el plan de acción en el cuatrimestre</t>
  </si>
  <si>
    <t>Promedio Plan de acción primer Cuatrimestre con penalidad</t>
  </si>
  <si>
    <t>Observaciones a tener en cuenta</t>
  </si>
  <si>
    <t>Datos mal reportados durante el cuatrimestre</t>
  </si>
  <si>
    <t>Gestión al segundo cuatrimestre 2023</t>
  </si>
  <si>
    <t xml:space="preserve">EVALUACIÓN GENERAL POR DEPENDENCIAS A CORTE DEL SEGUNDO CUATRIMESTRE DEL 2023 </t>
  </si>
  <si>
    <t>EVALUACIÓN PLAN DE ACCIÓN POR DEPENDENCIAS                                                                          SEGUNDO CUATRIMESTRE DEL 2023</t>
  </si>
  <si>
    <t>Gestión de la seccional al segundo cuatrimestre 2023</t>
  </si>
  <si>
    <t>Avance Plan de Acción 2023 al segundo cuatrimestre</t>
  </si>
  <si>
    <t>NOMBRE DE LA SECCIONAL</t>
  </si>
  <si>
    <t>CALIDAD</t>
  </si>
  <si>
    <t>OPORTUNIDAD</t>
  </si>
  <si>
    <t>PROMEDIO</t>
  </si>
  <si>
    <t>OBSERVACIONES</t>
  </si>
  <si>
    <t>Seccional Amazonas</t>
  </si>
  <si>
    <t>Espacios en blanco. Envío fuera de las fechas</t>
  </si>
  <si>
    <t>Seccional Antioquia</t>
  </si>
  <si>
    <t>Errores en el formato</t>
  </si>
  <si>
    <t xml:space="preserve">Seccional Arauca </t>
  </si>
  <si>
    <t>Faltan soportes</t>
  </si>
  <si>
    <t>Seccional Atlántico</t>
  </si>
  <si>
    <t>Muchos campos en blanco, enviaron acumulado.</t>
  </si>
  <si>
    <t>Seccional Bolívar</t>
  </si>
  <si>
    <t xml:space="preserve">Seccional Boyacá  </t>
  </si>
  <si>
    <t>Espacios en blanco</t>
  </si>
  <si>
    <t>Seccional Caldas</t>
  </si>
  <si>
    <t>Seccional Caquetá</t>
  </si>
  <si>
    <t xml:space="preserve">Envían una matriz con consolidación de todas las seccionales. Sólo reportan 1 actividad. </t>
  </si>
  <si>
    <t>Seccional Casanare</t>
  </si>
  <si>
    <t>Seccional Cauca</t>
  </si>
  <si>
    <t>No se recibe porque está en formato desactualizado</t>
  </si>
  <si>
    <t>Seccional Cesar</t>
  </si>
  <si>
    <t>Enviaron actividades acumuladas</t>
  </si>
  <si>
    <t xml:space="preserve">Seccional Chocó </t>
  </si>
  <si>
    <t>Seccional Córdoba</t>
  </si>
  <si>
    <t>Seccional Cundinamarca</t>
  </si>
  <si>
    <t>Seccional Guainía</t>
  </si>
  <si>
    <t>Seccional Guaviare</t>
  </si>
  <si>
    <t>Formato antiguo y espacios en blanco</t>
  </si>
  <si>
    <t>Seccional Huila</t>
  </si>
  <si>
    <t>Seccional La Guajira</t>
  </si>
  <si>
    <t>Seccional Magdalena</t>
  </si>
  <si>
    <t>Seccional Meta</t>
  </si>
  <si>
    <t>Seccional Nariño</t>
  </si>
  <si>
    <t>Sin soportes</t>
  </si>
  <si>
    <t>Seccional Norte de Santander</t>
  </si>
  <si>
    <t>Seccional Putumayo</t>
  </si>
  <si>
    <t>Seccional Quindío</t>
  </si>
  <si>
    <t>Seccional Risaralda</t>
  </si>
  <si>
    <t xml:space="preserve">Seccional San Andrés  </t>
  </si>
  <si>
    <t>Seccional Santander</t>
  </si>
  <si>
    <t>Espacios en blanco, información que no correspondía a la columna</t>
  </si>
  <si>
    <t>Seccional Sucre</t>
  </si>
  <si>
    <t>Formato antiguo y se cambió la ubicación de la matriz</t>
  </si>
  <si>
    <t>Seccional Tolima</t>
  </si>
  <si>
    <t>Seccional Valle Del Cauca</t>
  </si>
  <si>
    <t>Seccional Vaupés</t>
  </si>
  <si>
    <t>Sólo reportan 2 actividades</t>
  </si>
  <si>
    <t>Seccional Vichada</t>
  </si>
  <si>
    <t>Espacios en blanco.</t>
  </si>
  <si>
    <t>Espacios en blanco por favor revisar información enviada.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</si>
</sst>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8" fillId="0" borderId="0"/>
  </cellStyleXfs>
  <cellXfs count="71">
    <xf numFmtId="0" fontId="0" fillId="0" borderId="0" xfId="0"/>
    <xf numFmtId="10" fontId="0" fillId="0" borderId="0" xfId="0" applyNumberFormat="1" applyAlignment="1">
      <alignment horizontal="center"/>
    </xf>
    <xf numFmtId="0" fontId="4" fillId="0" borderId="0" xfId="1"/>
    <xf numFmtId="10" fontId="4" fillId="0" borderId="1" xfId="1" applyNumberForma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0" fontId="4" fillId="0" borderId="9" xfId="1" applyNumberFormat="1" applyBorder="1" applyAlignment="1">
      <alignment horizontal="center" vertical="center"/>
    </xf>
    <xf numFmtId="10" fontId="5" fillId="0" borderId="9" xfId="1" applyNumberFormat="1" applyFont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164" fontId="4" fillId="0" borderId="9" xfId="1" applyNumberFormat="1" applyBorder="1" applyAlignment="1">
      <alignment horizontal="center" vertical="center"/>
    </xf>
    <xf numFmtId="10" fontId="4" fillId="0" borderId="5" xfId="1" applyNumberFormat="1" applyBorder="1" applyAlignment="1">
      <alignment horizontal="center" vertical="center"/>
    </xf>
    <xf numFmtId="10" fontId="5" fillId="0" borderId="5" xfId="1" applyNumberFormat="1" applyFont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164" fontId="4" fillId="0" borderId="5" xfId="1" applyNumberForma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10" xfId="0" applyBorder="1"/>
    <xf numFmtId="0" fontId="4" fillId="0" borderId="2" xfId="1" applyBorder="1"/>
    <xf numFmtId="0" fontId="4" fillId="0" borderId="3" xfId="1" applyBorder="1"/>
    <xf numFmtId="0" fontId="4" fillId="0" borderId="4" xfId="1" applyBorder="1"/>
    <xf numFmtId="0" fontId="4" fillId="0" borderId="8" xfId="1" applyBorder="1"/>
    <xf numFmtId="0" fontId="4" fillId="0" borderId="10" xfId="1" applyBorder="1"/>
    <xf numFmtId="0" fontId="4" fillId="0" borderId="11" xfId="1" applyBorder="1"/>
    <xf numFmtId="0" fontId="4" fillId="0" borderId="12" xfId="1" applyBorder="1"/>
    <xf numFmtId="0" fontId="4" fillId="0" borderId="13" xfId="1" applyBorder="1"/>
    <xf numFmtId="164" fontId="4" fillId="0" borderId="2" xfId="1" applyNumberFormat="1" applyBorder="1" applyAlignment="1">
      <alignment horizontal="center" vertical="center"/>
    </xf>
    <xf numFmtId="164" fontId="4" fillId="0" borderId="8" xfId="1" applyNumberFormat="1" applyBorder="1" applyAlignment="1">
      <alignment horizontal="center" vertical="center"/>
    </xf>
    <xf numFmtId="164" fontId="4" fillId="0" borderId="11" xfId="1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0" fontId="0" fillId="0" borderId="18" xfId="0" applyNumberFormat="1" applyBorder="1" applyAlignment="1">
      <alignment horizontal="center" vertical="center"/>
    </xf>
    <xf numFmtId="10" fontId="1" fillId="0" borderId="14" xfId="0" applyNumberFormat="1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10" fontId="1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10" fontId="1" fillId="0" borderId="16" xfId="0" applyNumberFormat="1" applyFont="1" applyBorder="1" applyAlignment="1">
      <alignment horizontal="center" vertical="center"/>
    </xf>
    <xf numFmtId="10" fontId="1" fillId="0" borderId="19" xfId="0" applyNumberFormat="1" applyFont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38</xdr:row>
      <xdr:rowOff>9525</xdr:rowOff>
    </xdr:from>
    <xdr:to>
      <xdr:col>2</xdr:col>
      <xdr:colOff>180975</xdr:colOff>
      <xdr:row>38</xdr:row>
      <xdr:rowOff>212952</xdr:rowOff>
    </xdr:to>
    <xdr:pic>
      <xdr:nvPicPr>
        <xdr:cNvPr id="2" name="Picture 135">
          <a:extLst>
            <a:ext uri="{FF2B5EF4-FFF2-40B4-BE49-F238E27FC236}">
              <a16:creationId xmlns:a16="http://schemas.microsoft.com/office/drawing/2014/main" id="{7F0DFAB2-F3CD-4AA9-8326-A4E7479F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8103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47</xdr:row>
      <xdr:rowOff>161925</xdr:rowOff>
    </xdr:to>
    <xdr:pic>
      <xdr:nvPicPr>
        <xdr:cNvPr id="3" name="Picture 136">
          <a:extLst>
            <a:ext uri="{FF2B5EF4-FFF2-40B4-BE49-F238E27FC236}">
              <a16:creationId xmlns:a16="http://schemas.microsoft.com/office/drawing/2014/main" id="{ADA5E899-15EB-4067-AE06-72BA75D2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47</xdr:row>
      <xdr:rowOff>161925</xdr:rowOff>
    </xdr:to>
    <xdr:pic>
      <xdr:nvPicPr>
        <xdr:cNvPr id="4" name="Picture 137">
          <a:extLst>
            <a:ext uri="{FF2B5EF4-FFF2-40B4-BE49-F238E27FC236}">
              <a16:creationId xmlns:a16="http://schemas.microsoft.com/office/drawing/2014/main" id="{9F2C2F32-8331-4B03-80AD-C5058CA0E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47</xdr:row>
      <xdr:rowOff>161925</xdr:rowOff>
    </xdr:to>
    <xdr:pic>
      <xdr:nvPicPr>
        <xdr:cNvPr id="5" name="Picture 138">
          <a:extLst>
            <a:ext uri="{FF2B5EF4-FFF2-40B4-BE49-F238E27FC236}">
              <a16:creationId xmlns:a16="http://schemas.microsoft.com/office/drawing/2014/main" id="{F8080BAC-53B0-40F3-BBEA-B1FDA4D6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40824</xdr:colOff>
      <xdr:row>3</xdr:row>
      <xdr:rowOff>78582</xdr:rowOff>
    </xdr:from>
    <xdr:to>
      <xdr:col>2</xdr:col>
      <xdr:colOff>1496787</xdr:colOff>
      <xdr:row>6</xdr:row>
      <xdr:rowOff>426554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9DB30B2-2620-4F66-B3AC-19D855650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8" r="17839"/>
        <a:stretch/>
      </xdr:blipFill>
      <xdr:spPr bwMode="auto">
        <a:xfrm>
          <a:off x="585110" y="473189"/>
          <a:ext cx="1455963" cy="919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323851</xdr:colOff>
      <xdr:row>3</xdr:row>
      <xdr:rowOff>6060</xdr:rowOff>
    </xdr:from>
    <xdr:to>
      <xdr:col>2</xdr:col>
      <xdr:colOff>1600201</xdr:colOff>
      <xdr:row>5</xdr:row>
      <xdr:rowOff>517467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23E192E-6B26-431A-A3E6-E5928BE3FF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4" r="15549"/>
        <a:stretch/>
      </xdr:blipFill>
      <xdr:spPr bwMode="auto">
        <a:xfrm>
          <a:off x="885826" y="529935"/>
          <a:ext cx="1276350" cy="8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P55"/>
  <sheetViews>
    <sheetView showGridLines="0" tabSelected="1" topLeftCell="C4" zoomScaleNormal="100" zoomScaleSheetLayoutView="80" workbookViewId="0">
      <pane xSplit="1" ySplit="6" topLeftCell="D10" activePane="bottomRight" state="frozen"/>
      <selection activeCell="C4" sqref="C4"/>
      <selection pane="topRight" activeCell="D4" sqref="D4"/>
      <selection pane="bottomLeft" activeCell="C10" sqref="C10"/>
      <selection pane="bottomRight" activeCell="C20" sqref="C20"/>
    </sheetView>
  </sheetViews>
  <sheetFormatPr baseColWidth="10" defaultColWidth="0" defaultRowHeight="14.4" zeroHeight="1" x14ac:dyDescent="0.3"/>
  <cols>
    <col min="1" max="2" width="4.109375" customWidth="1"/>
    <col min="3" max="3" width="25.5546875" customWidth="1"/>
    <col min="4" max="4" width="16.44140625" bestFit="1" customWidth="1"/>
    <col min="5" max="5" width="15.33203125" bestFit="1" customWidth="1"/>
    <col min="6" max="6" width="17.6640625" bestFit="1" customWidth="1"/>
    <col min="7" max="7" width="14.33203125" customWidth="1"/>
    <col min="8" max="8" width="16.44140625" bestFit="1" customWidth="1"/>
    <col min="9" max="9" width="17.109375" bestFit="1" customWidth="1"/>
    <col min="10" max="10" width="17.6640625" bestFit="1" customWidth="1"/>
    <col min="11" max="11" width="25.88671875" bestFit="1" customWidth="1"/>
    <col min="12" max="12" width="20.5546875" customWidth="1"/>
    <col min="13" max="13" width="12.44140625" hidden="1" customWidth="1"/>
    <col min="14" max="14" width="5" customWidth="1"/>
    <col min="15" max="16" width="0" hidden="1" customWidth="1"/>
    <col min="17" max="16384" width="11.44140625" hidden="1"/>
  </cols>
  <sheetData>
    <row r="2" spans="2:13" hidden="1" x14ac:dyDescent="0.3"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2:13" x14ac:dyDescent="0.3"/>
    <row r="4" spans="2:13" ht="15" customHeight="1" x14ac:dyDescent="0.3">
      <c r="D4" s="69" t="s">
        <v>94</v>
      </c>
      <c r="E4" s="69"/>
      <c r="F4" s="69"/>
      <c r="G4" s="69"/>
      <c r="H4" s="69"/>
      <c r="I4" s="69"/>
      <c r="J4" s="69"/>
      <c r="K4" s="69"/>
      <c r="L4" s="69"/>
      <c r="M4" s="69"/>
    </row>
    <row r="5" spans="2:13" ht="15" customHeight="1" x14ac:dyDescent="0.3"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2:13" ht="15" customHeight="1" x14ac:dyDescent="0.3"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2:13" ht="39.75" customHeight="1" thickBot="1" x14ac:dyDescent="0.35">
      <c r="D7" s="69"/>
      <c r="E7" s="69"/>
      <c r="F7" s="69"/>
      <c r="G7" s="69"/>
      <c r="H7" s="69"/>
      <c r="I7" s="69"/>
      <c r="J7" s="69"/>
      <c r="K7" s="69"/>
      <c r="L7" s="69"/>
      <c r="M7" s="69"/>
    </row>
    <row r="9" spans="2:13" ht="29.25" customHeight="1" x14ac:dyDescent="0.3">
      <c r="C9" s="65" t="s">
        <v>0</v>
      </c>
      <c r="D9" s="67" t="s">
        <v>1</v>
      </c>
      <c r="E9" s="67"/>
      <c r="F9" s="67"/>
      <c r="G9" s="67"/>
      <c r="H9" s="67" t="s">
        <v>2</v>
      </c>
      <c r="I9" s="67"/>
      <c r="J9" s="67"/>
      <c r="K9" s="67"/>
      <c r="L9" s="68"/>
      <c r="M9" s="70" t="s">
        <v>91</v>
      </c>
    </row>
    <row r="10" spans="2:13" ht="75" customHeight="1" x14ac:dyDescent="0.3">
      <c r="C10" s="66"/>
      <c r="D10" s="58" t="s">
        <v>3</v>
      </c>
      <c r="E10" s="58" t="s">
        <v>4</v>
      </c>
      <c r="F10" s="58" t="s">
        <v>5</v>
      </c>
      <c r="G10" s="58" t="s">
        <v>86</v>
      </c>
      <c r="H10" s="58" t="s">
        <v>3</v>
      </c>
      <c r="I10" s="58" t="s">
        <v>4</v>
      </c>
      <c r="J10" s="58" t="s">
        <v>5</v>
      </c>
      <c r="K10" s="58" t="s">
        <v>97</v>
      </c>
      <c r="L10" s="59" t="s">
        <v>96</v>
      </c>
      <c r="M10" s="70"/>
    </row>
    <row r="11" spans="2:13" ht="20.25" customHeight="1" x14ac:dyDescent="0.3">
      <c r="C11" s="35" t="s">
        <v>65</v>
      </c>
      <c r="D11" s="34">
        <v>1</v>
      </c>
      <c r="E11" s="34">
        <v>0.95</v>
      </c>
      <c r="F11" s="34"/>
      <c r="G11" s="38">
        <f t="shared" ref="G11:G42" si="0">AVERAGE(D11:F11)</f>
        <v>0.97499999999999998</v>
      </c>
      <c r="H11" s="34">
        <v>0.81009999999999993</v>
      </c>
      <c r="I11" s="34">
        <v>0.95945780399274039</v>
      </c>
      <c r="J11" s="34"/>
      <c r="K11" s="38">
        <f t="shared" ref="K11:K42" si="1">I11</f>
        <v>0.95945780399274039</v>
      </c>
      <c r="L11" s="60">
        <f t="shared" ref="L11:L42" si="2">(G11*0.4)+(K11*0.6)</f>
        <v>0.96567468239564425</v>
      </c>
      <c r="M11" s="55"/>
    </row>
    <row r="12" spans="2:13" ht="20.25" customHeight="1" x14ac:dyDescent="0.3">
      <c r="C12" s="35" t="s">
        <v>48</v>
      </c>
      <c r="D12" s="34">
        <v>1</v>
      </c>
      <c r="E12" s="34">
        <v>0.95</v>
      </c>
      <c r="F12" s="34"/>
      <c r="G12" s="38">
        <f t="shared" si="0"/>
        <v>0.97499999999999998</v>
      </c>
      <c r="H12" s="34">
        <v>0.83840000000000003</v>
      </c>
      <c r="I12" s="34">
        <v>0.93679999999999997</v>
      </c>
      <c r="J12" s="34"/>
      <c r="K12" s="38">
        <f t="shared" si="1"/>
        <v>0.93679999999999997</v>
      </c>
      <c r="L12" s="60">
        <f t="shared" si="2"/>
        <v>0.95207999999999993</v>
      </c>
      <c r="M12" s="55"/>
    </row>
    <row r="13" spans="2:13" ht="20.25" customHeight="1" x14ac:dyDescent="0.3">
      <c r="C13" s="35" t="s">
        <v>72</v>
      </c>
      <c r="D13" s="34">
        <v>1</v>
      </c>
      <c r="E13" s="34">
        <v>0.85</v>
      </c>
      <c r="F13" s="34"/>
      <c r="G13" s="38">
        <f t="shared" si="0"/>
        <v>0.92500000000000004</v>
      </c>
      <c r="H13" s="34">
        <v>0.72729999999999995</v>
      </c>
      <c r="I13" s="34">
        <v>0.95833333333333326</v>
      </c>
      <c r="J13" s="34"/>
      <c r="K13" s="38">
        <f t="shared" si="1"/>
        <v>0.95833333333333326</v>
      </c>
      <c r="L13" s="60">
        <f t="shared" si="2"/>
        <v>0.94500000000000006</v>
      </c>
      <c r="M13" s="55"/>
    </row>
    <row r="14" spans="2:13" ht="20.25" customHeight="1" x14ac:dyDescent="0.3">
      <c r="C14" s="35" t="s">
        <v>43</v>
      </c>
      <c r="D14" s="34">
        <v>1</v>
      </c>
      <c r="E14" s="34">
        <v>0.9</v>
      </c>
      <c r="F14" s="34"/>
      <c r="G14" s="38">
        <f t="shared" si="0"/>
        <v>0.95</v>
      </c>
      <c r="H14" s="34">
        <v>0.75960000000000005</v>
      </c>
      <c r="I14" s="34">
        <v>0.90238095238095228</v>
      </c>
      <c r="J14" s="34"/>
      <c r="K14" s="38">
        <f t="shared" si="1"/>
        <v>0.90238095238095228</v>
      </c>
      <c r="L14" s="60">
        <f t="shared" si="2"/>
        <v>0.92142857142857137</v>
      </c>
      <c r="M14" s="55"/>
    </row>
    <row r="15" spans="2:13" ht="20.25" customHeight="1" x14ac:dyDescent="0.3">
      <c r="C15" s="35" t="s">
        <v>47</v>
      </c>
      <c r="D15" s="34">
        <v>1</v>
      </c>
      <c r="E15" s="34">
        <v>1</v>
      </c>
      <c r="F15" s="34"/>
      <c r="G15" s="38">
        <f t="shared" si="0"/>
        <v>1</v>
      </c>
      <c r="H15" s="34">
        <v>0.84600000000000009</v>
      </c>
      <c r="I15" s="34">
        <v>0.86321666048138757</v>
      </c>
      <c r="J15" s="34"/>
      <c r="K15" s="38">
        <f t="shared" si="1"/>
        <v>0.86321666048138757</v>
      </c>
      <c r="L15" s="60">
        <f t="shared" si="2"/>
        <v>0.91792999628883254</v>
      </c>
      <c r="M15" s="55"/>
    </row>
    <row r="16" spans="2:13" ht="20.25" customHeight="1" x14ac:dyDescent="0.3">
      <c r="C16" s="35" t="s">
        <v>60</v>
      </c>
      <c r="D16" s="34">
        <v>0.98018018018018016</v>
      </c>
      <c r="E16" s="34">
        <v>0.85</v>
      </c>
      <c r="F16" s="34"/>
      <c r="G16" s="38">
        <f t="shared" si="0"/>
        <v>0.91509009009009001</v>
      </c>
      <c r="H16" s="34">
        <v>0.95150000000000001</v>
      </c>
      <c r="I16" s="34">
        <v>0.91573104816639306</v>
      </c>
      <c r="J16" s="34"/>
      <c r="K16" s="38">
        <f t="shared" si="1"/>
        <v>0.91573104816639306</v>
      </c>
      <c r="L16" s="60">
        <f t="shared" si="2"/>
        <v>0.91547466493587182</v>
      </c>
      <c r="M16" s="55"/>
    </row>
    <row r="17" spans="3:16" ht="20.25" customHeight="1" x14ac:dyDescent="0.3">
      <c r="C17" s="35" t="s">
        <v>70</v>
      </c>
      <c r="D17" s="34">
        <v>0.97142857142857142</v>
      </c>
      <c r="E17" s="34">
        <v>1</v>
      </c>
      <c r="F17" s="34"/>
      <c r="G17" s="38">
        <f t="shared" si="0"/>
        <v>0.98571428571428577</v>
      </c>
      <c r="H17" s="34">
        <v>0.73334999999999995</v>
      </c>
      <c r="I17" s="34">
        <v>0.85019841269841268</v>
      </c>
      <c r="J17" s="34"/>
      <c r="K17" s="38">
        <f t="shared" si="1"/>
        <v>0.85019841269841268</v>
      </c>
      <c r="L17" s="60">
        <f t="shared" si="2"/>
        <v>0.90440476190476193</v>
      </c>
      <c r="M17" s="55"/>
    </row>
    <row r="18" spans="3:16" ht="20.25" customHeight="1" x14ac:dyDescent="0.3">
      <c r="C18" s="35" t="s">
        <v>57</v>
      </c>
      <c r="D18" s="34">
        <v>0.93131313131313131</v>
      </c>
      <c r="E18" s="34">
        <v>1</v>
      </c>
      <c r="F18" s="34"/>
      <c r="G18" s="38">
        <f t="shared" si="0"/>
        <v>0.96565656565656566</v>
      </c>
      <c r="H18" s="34">
        <v>0.6875</v>
      </c>
      <c r="I18" s="34">
        <v>0.85908119658119664</v>
      </c>
      <c r="J18" s="34"/>
      <c r="K18" s="38">
        <f t="shared" si="1"/>
        <v>0.85908119658119664</v>
      </c>
      <c r="L18" s="60">
        <f t="shared" si="2"/>
        <v>0.90171134421134425</v>
      </c>
      <c r="M18" s="55"/>
    </row>
    <row r="19" spans="3:16" ht="20.25" customHeight="1" x14ac:dyDescent="0.3">
      <c r="C19" s="35" t="s">
        <v>66</v>
      </c>
      <c r="D19" s="34">
        <v>1</v>
      </c>
      <c r="E19" s="34">
        <v>0.8</v>
      </c>
      <c r="F19" s="34"/>
      <c r="G19" s="38">
        <f t="shared" si="0"/>
        <v>0.9</v>
      </c>
      <c r="H19" s="34">
        <v>0.78480000000000005</v>
      </c>
      <c r="I19" s="34">
        <v>0.89616188073226033</v>
      </c>
      <c r="J19" s="34"/>
      <c r="K19" s="38">
        <f t="shared" si="1"/>
        <v>0.89616188073226033</v>
      </c>
      <c r="L19" s="60">
        <f t="shared" si="2"/>
        <v>0.89769712843935623</v>
      </c>
      <c r="M19" s="55"/>
    </row>
    <row r="20" spans="3:16" ht="20.25" customHeight="1" x14ac:dyDescent="0.3">
      <c r="C20" s="35" t="s">
        <v>69</v>
      </c>
      <c r="D20" s="34">
        <v>1</v>
      </c>
      <c r="E20" s="34">
        <v>0.95</v>
      </c>
      <c r="F20" s="34"/>
      <c r="G20" s="38">
        <f t="shared" si="0"/>
        <v>0.97499999999999998</v>
      </c>
      <c r="H20" s="34">
        <v>0.69379999999999997</v>
      </c>
      <c r="I20" s="34">
        <v>0.84149112307445639</v>
      </c>
      <c r="J20" s="34"/>
      <c r="K20" s="38">
        <f t="shared" si="1"/>
        <v>0.84149112307445639</v>
      </c>
      <c r="L20" s="60">
        <f t="shared" si="2"/>
        <v>0.8948946738446738</v>
      </c>
      <c r="M20" s="55"/>
    </row>
    <row r="21" spans="3:16" ht="20.25" customHeight="1" x14ac:dyDescent="0.3">
      <c r="C21" s="35" t="s">
        <v>45</v>
      </c>
      <c r="D21" s="34">
        <v>1</v>
      </c>
      <c r="E21" s="34">
        <v>0.85</v>
      </c>
      <c r="F21" s="34"/>
      <c r="G21" s="38">
        <f t="shared" si="0"/>
        <v>0.92500000000000004</v>
      </c>
      <c r="H21" s="34">
        <v>0.87</v>
      </c>
      <c r="I21" s="34">
        <v>0.87433581311312403</v>
      </c>
      <c r="J21" s="34"/>
      <c r="K21" s="38">
        <f t="shared" si="1"/>
        <v>0.87433581311312403</v>
      </c>
      <c r="L21" s="60">
        <f t="shared" si="2"/>
        <v>0.89460148786787452</v>
      </c>
      <c r="M21" s="55"/>
    </row>
    <row r="22" spans="3:16" ht="20.25" customHeight="1" x14ac:dyDescent="0.3">
      <c r="C22" s="35" t="s">
        <v>71</v>
      </c>
      <c r="D22" s="34">
        <v>0.95783783783783782</v>
      </c>
      <c r="E22" s="34">
        <v>0.7</v>
      </c>
      <c r="F22" s="34"/>
      <c r="G22" s="38">
        <f t="shared" si="0"/>
        <v>0.82891891891891889</v>
      </c>
      <c r="H22" s="34">
        <v>0.69650000000000001</v>
      </c>
      <c r="I22" s="34">
        <v>0.92864918787174888</v>
      </c>
      <c r="J22" s="34"/>
      <c r="K22" s="38">
        <f t="shared" si="1"/>
        <v>0.92864918787174888</v>
      </c>
      <c r="L22" s="60">
        <f t="shared" si="2"/>
        <v>0.88875708029061684</v>
      </c>
      <c r="M22" s="55"/>
      <c r="P22" s="1"/>
    </row>
    <row r="23" spans="3:16" ht="20.25" customHeight="1" x14ac:dyDescent="0.3">
      <c r="C23" s="35" t="s">
        <v>46</v>
      </c>
      <c r="D23" s="34">
        <v>0.98260869565217401</v>
      </c>
      <c r="E23" s="34">
        <v>0.75</v>
      </c>
      <c r="F23" s="34"/>
      <c r="G23" s="38">
        <f t="shared" si="0"/>
        <v>0.86630434782608701</v>
      </c>
      <c r="H23" s="34">
        <v>0.71620000000000006</v>
      </c>
      <c r="I23" s="34">
        <v>0.89782271241830069</v>
      </c>
      <c r="J23" s="34"/>
      <c r="K23" s="38">
        <f t="shared" si="1"/>
        <v>0.89782271241830069</v>
      </c>
      <c r="L23" s="60">
        <f t="shared" si="2"/>
        <v>0.8852153665814152</v>
      </c>
      <c r="M23" s="55"/>
    </row>
    <row r="24" spans="3:16" ht="20.25" customHeight="1" x14ac:dyDescent="0.3">
      <c r="C24" s="35" t="s">
        <v>56</v>
      </c>
      <c r="D24" s="34">
        <v>1</v>
      </c>
      <c r="E24" s="34">
        <v>1</v>
      </c>
      <c r="F24" s="34"/>
      <c r="G24" s="38">
        <f t="shared" si="0"/>
        <v>1</v>
      </c>
      <c r="H24" s="34">
        <v>0.64429999999999998</v>
      </c>
      <c r="I24" s="34">
        <v>0.79777235230903831</v>
      </c>
      <c r="J24" s="34"/>
      <c r="K24" s="38">
        <f t="shared" si="1"/>
        <v>0.79777235230903831</v>
      </c>
      <c r="L24" s="60">
        <f t="shared" si="2"/>
        <v>0.87866341138542303</v>
      </c>
      <c r="M24" s="55"/>
    </row>
    <row r="25" spans="3:16" ht="20.25" customHeight="1" x14ac:dyDescent="0.3">
      <c r="C25" s="35" t="s">
        <v>58</v>
      </c>
      <c r="D25" s="34">
        <v>0.98064516129032253</v>
      </c>
      <c r="E25" s="34">
        <v>0.85</v>
      </c>
      <c r="F25" s="34"/>
      <c r="G25" s="38">
        <f t="shared" si="0"/>
        <v>0.91532258064516125</v>
      </c>
      <c r="H25" s="34">
        <v>0.69930000000000003</v>
      </c>
      <c r="I25" s="34">
        <v>0.85204019276483045</v>
      </c>
      <c r="J25" s="34"/>
      <c r="K25" s="38">
        <f t="shared" si="1"/>
        <v>0.85204019276483045</v>
      </c>
      <c r="L25" s="60">
        <f t="shared" si="2"/>
        <v>0.87735314791696273</v>
      </c>
      <c r="M25" s="55"/>
    </row>
    <row r="26" spans="3:16" ht="20.25" customHeight="1" x14ac:dyDescent="0.3">
      <c r="C26" s="35" t="s">
        <v>55</v>
      </c>
      <c r="D26" s="34">
        <v>0.90918367346938767</v>
      </c>
      <c r="E26" s="34">
        <v>1</v>
      </c>
      <c r="F26" s="34"/>
      <c r="G26" s="38">
        <f t="shared" si="0"/>
        <v>0.95459183673469383</v>
      </c>
      <c r="H26" s="34">
        <v>0.80159999999999998</v>
      </c>
      <c r="I26" s="34">
        <v>0.81750819621123405</v>
      </c>
      <c r="J26" s="34"/>
      <c r="K26" s="38">
        <f t="shared" si="1"/>
        <v>0.81750819621123405</v>
      </c>
      <c r="L26" s="60">
        <f t="shared" si="2"/>
        <v>0.87234165242061801</v>
      </c>
      <c r="M26" s="55"/>
    </row>
    <row r="27" spans="3:16" ht="20.25" customHeight="1" x14ac:dyDescent="0.3">
      <c r="C27" s="35" t="s">
        <v>61</v>
      </c>
      <c r="D27" s="34">
        <v>0.98235294117647054</v>
      </c>
      <c r="E27" s="34">
        <v>0.9</v>
      </c>
      <c r="F27" s="34"/>
      <c r="G27" s="38">
        <f t="shared" si="0"/>
        <v>0.94117647058823528</v>
      </c>
      <c r="H27" s="34">
        <v>0.85485</v>
      </c>
      <c r="I27" s="34">
        <v>0.80715385181398513</v>
      </c>
      <c r="J27" s="34"/>
      <c r="K27" s="38">
        <f t="shared" si="1"/>
        <v>0.80715385181398513</v>
      </c>
      <c r="L27" s="60">
        <f t="shared" si="2"/>
        <v>0.8607628993236851</v>
      </c>
      <c r="M27" s="55"/>
    </row>
    <row r="28" spans="3:16" ht="20.25" customHeight="1" x14ac:dyDescent="0.3">
      <c r="C28" s="35" t="s">
        <v>44</v>
      </c>
      <c r="D28" s="34">
        <v>0.97215189873417718</v>
      </c>
      <c r="E28" s="34">
        <v>0.9</v>
      </c>
      <c r="F28" s="34"/>
      <c r="G28" s="38">
        <f t="shared" si="0"/>
        <v>0.9360759493670886</v>
      </c>
      <c r="H28" s="34">
        <v>0.81194999999999995</v>
      </c>
      <c r="I28" s="34">
        <v>0.80359999999999998</v>
      </c>
      <c r="J28" s="34"/>
      <c r="K28" s="38">
        <f t="shared" si="1"/>
        <v>0.80359999999999998</v>
      </c>
      <c r="L28" s="60">
        <f t="shared" si="2"/>
        <v>0.8565903797468355</v>
      </c>
      <c r="M28" s="55"/>
    </row>
    <row r="29" spans="3:16" ht="20.25" customHeight="1" x14ac:dyDescent="0.3">
      <c r="C29" s="35" t="s">
        <v>54</v>
      </c>
      <c r="D29" s="34">
        <v>0.80845070422535215</v>
      </c>
      <c r="E29" s="34">
        <v>0.65</v>
      </c>
      <c r="F29" s="34"/>
      <c r="G29" s="38">
        <f t="shared" si="0"/>
        <v>0.72922535211267614</v>
      </c>
      <c r="H29" s="34">
        <v>0.94049999999999989</v>
      </c>
      <c r="I29" s="34">
        <v>0.93046924603174608</v>
      </c>
      <c r="J29" s="34"/>
      <c r="K29" s="38">
        <f t="shared" si="1"/>
        <v>0.93046924603174608</v>
      </c>
      <c r="L29" s="60">
        <f t="shared" si="2"/>
        <v>0.84997168846411797</v>
      </c>
      <c r="M29" s="55"/>
    </row>
    <row r="30" spans="3:16" ht="20.25" customHeight="1" x14ac:dyDescent="0.3">
      <c r="C30" s="35" t="s">
        <v>62</v>
      </c>
      <c r="D30" s="34">
        <v>0.94963503649635028</v>
      </c>
      <c r="E30" s="34">
        <v>0.9</v>
      </c>
      <c r="F30" s="34"/>
      <c r="G30" s="38">
        <f t="shared" si="0"/>
        <v>0.92481751824817515</v>
      </c>
      <c r="H30" s="34">
        <v>0.75764999999999993</v>
      </c>
      <c r="I30" s="34">
        <v>0.78375803812851319</v>
      </c>
      <c r="J30" s="34"/>
      <c r="K30" s="38">
        <f t="shared" si="1"/>
        <v>0.78375803812851319</v>
      </c>
      <c r="L30" s="60">
        <f t="shared" si="2"/>
        <v>0.84018183017637793</v>
      </c>
      <c r="M30" s="55"/>
    </row>
    <row r="31" spans="3:16" ht="20.25" customHeight="1" x14ac:dyDescent="0.3">
      <c r="C31" s="35" t="s">
        <v>63</v>
      </c>
      <c r="D31" s="34">
        <v>1</v>
      </c>
      <c r="E31" s="34">
        <v>0.9</v>
      </c>
      <c r="F31" s="34"/>
      <c r="G31" s="38">
        <f t="shared" si="0"/>
        <v>0.95</v>
      </c>
      <c r="H31" s="34">
        <v>0.66934999999999989</v>
      </c>
      <c r="I31" s="34">
        <v>0.76228015194681853</v>
      </c>
      <c r="J31" s="34"/>
      <c r="K31" s="38">
        <f t="shared" si="1"/>
        <v>0.76228015194681853</v>
      </c>
      <c r="L31" s="60">
        <f t="shared" si="2"/>
        <v>0.83736809116809108</v>
      </c>
      <c r="M31" s="55"/>
    </row>
    <row r="32" spans="3:16" ht="20.25" customHeight="1" x14ac:dyDescent="0.3">
      <c r="C32" s="35" t="s">
        <v>53</v>
      </c>
      <c r="D32" s="34">
        <v>0.82037735849056603</v>
      </c>
      <c r="E32" s="34">
        <v>0.9</v>
      </c>
      <c r="F32" s="34"/>
      <c r="G32" s="38">
        <f t="shared" si="0"/>
        <v>0.86018867924528308</v>
      </c>
      <c r="H32" s="34">
        <v>0.62905</v>
      </c>
      <c r="I32" s="34">
        <v>0.81278499662665493</v>
      </c>
      <c r="J32" s="34"/>
      <c r="K32" s="38">
        <f t="shared" si="1"/>
        <v>0.81278499662665493</v>
      </c>
      <c r="L32" s="60">
        <f t="shared" si="2"/>
        <v>0.83174646967410615</v>
      </c>
      <c r="M32" s="55"/>
    </row>
    <row r="33" spans="3:13" ht="20.25" customHeight="1" x14ac:dyDescent="0.3">
      <c r="C33" s="35" t="s">
        <v>49</v>
      </c>
      <c r="D33" s="34">
        <v>1</v>
      </c>
      <c r="E33" s="34">
        <v>0.75</v>
      </c>
      <c r="F33" s="34"/>
      <c r="G33" s="38">
        <f t="shared" si="0"/>
        <v>0.875</v>
      </c>
      <c r="H33" s="34">
        <v>0.64254999999999995</v>
      </c>
      <c r="I33" s="34">
        <v>0.78093862664725866</v>
      </c>
      <c r="J33" s="34"/>
      <c r="K33" s="38">
        <f t="shared" si="1"/>
        <v>0.78093862664725866</v>
      </c>
      <c r="L33" s="60">
        <f t="shared" si="2"/>
        <v>0.81856317598835515</v>
      </c>
      <c r="M33" s="55"/>
    </row>
    <row r="34" spans="3:13" ht="20.25" customHeight="1" x14ac:dyDescent="0.3">
      <c r="C34" s="35" t="s">
        <v>64</v>
      </c>
      <c r="D34" s="34">
        <v>0.71770491803278691</v>
      </c>
      <c r="E34" s="34">
        <v>0.9</v>
      </c>
      <c r="F34" s="34"/>
      <c r="G34" s="38">
        <f t="shared" si="0"/>
        <v>0.80885245901639347</v>
      </c>
      <c r="H34" s="34">
        <v>0.82745000000000002</v>
      </c>
      <c r="I34" s="34">
        <v>0.76877181329428179</v>
      </c>
      <c r="J34" s="34"/>
      <c r="K34" s="38">
        <f t="shared" si="1"/>
        <v>0.76877181329428179</v>
      </c>
      <c r="L34" s="60">
        <f t="shared" si="2"/>
        <v>0.78480407158312648</v>
      </c>
      <c r="M34" s="55"/>
    </row>
    <row r="35" spans="3:13" ht="20.25" customHeight="1" x14ac:dyDescent="0.3">
      <c r="C35" s="35" t="s">
        <v>67</v>
      </c>
      <c r="D35" s="34">
        <v>0.967741935483871</v>
      </c>
      <c r="E35" s="34">
        <v>0.9</v>
      </c>
      <c r="F35" s="34"/>
      <c r="G35" s="38">
        <f t="shared" si="0"/>
        <v>0.93387096774193545</v>
      </c>
      <c r="H35" s="34">
        <v>0.51745000000000008</v>
      </c>
      <c r="I35" s="34">
        <v>0.6653302953438347</v>
      </c>
      <c r="J35" s="34"/>
      <c r="K35" s="38">
        <f t="shared" si="1"/>
        <v>0.6653302953438347</v>
      </c>
      <c r="L35" s="60">
        <f t="shared" si="2"/>
        <v>0.77274656430307498</v>
      </c>
      <c r="M35" s="55"/>
    </row>
    <row r="36" spans="3:13" ht="20.25" customHeight="1" x14ac:dyDescent="0.3">
      <c r="C36" s="35" t="s">
        <v>59</v>
      </c>
      <c r="D36" s="34">
        <v>1</v>
      </c>
      <c r="E36" s="34">
        <v>0.7</v>
      </c>
      <c r="F36" s="34"/>
      <c r="G36" s="38">
        <f t="shared" si="0"/>
        <v>0.85</v>
      </c>
      <c r="H36" s="34">
        <v>0.50264999999999993</v>
      </c>
      <c r="I36" s="34">
        <v>0.7171045671215921</v>
      </c>
      <c r="J36" s="34"/>
      <c r="K36" s="38">
        <f t="shared" si="1"/>
        <v>0.7171045671215921</v>
      </c>
      <c r="L36" s="60">
        <f t="shared" si="2"/>
        <v>0.77026274027295527</v>
      </c>
      <c r="M36" s="55"/>
    </row>
    <row r="37" spans="3:13" ht="20.25" customHeight="1" x14ac:dyDescent="0.3">
      <c r="C37" s="35" t="s">
        <v>51</v>
      </c>
      <c r="D37" s="34">
        <v>1</v>
      </c>
      <c r="E37" s="34">
        <v>0.65</v>
      </c>
      <c r="F37" s="34"/>
      <c r="G37" s="38">
        <f t="shared" si="0"/>
        <v>0.82499999999999996</v>
      </c>
      <c r="H37" s="34">
        <v>0.75495000000000001</v>
      </c>
      <c r="I37" s="34">
        <v>0.69005054282209455</v>
      </c>
      <c r="J37" s="34"/>
      <c r="K37" s="38">
        <f t="shared" si="1"/>
        <v>0.69005054282209455</v>
      </c>
      <c r="L37" s="60">
        <f t="shared" si="2"/>
        <v>0.74403032569325678</v>
      </c>
      <c r="M37" s="55"/>
    </row>
    <row r="38" spans="3:13" ht="20.25" customHeight="1" x14ac:dyDescent="0.3">
      <c r="C38" s="35" t="s">
        <v>74</v>
      </c>
      <c r="D38" s="34">
        <v>0.92333333333333334</v>
      </c>
      <c r="E38" s="34">
        <v>0.9</v>
      </c>
      <c r="F38" s="34"/>
      <c r="G38" s="38">
        <f t="shared" si="0"/>
        <v>0.91166666666666663</v>
      </c>
      <c r="H38" s="34">
        <v>0.6382000000000001</v>
      </c>
      <c r="I38" s="34">
        <v>0.61125279806799204</v>
      </c>
      <c r="J38" s="34"/>
      <c r="K38" s="38">
        <f t="shared" si="1"/>
        <v>0.61125279806799204</v>
      </c>
      <c r="L38" s="60">
        <f t="shared" si="2"/>
        <v>0.73141834550746188</v>
      </c>
      <c r="M38" s="55"/>
    </row>
    <row r="39" spans="3:13" ht="20.25" customHeight="1" x14ac:dyDescent="0.3">
      <c r="C39" s="35" t="s">
        <v>68</v>
      </c>
      <c r="D39" s="34">
        <v>0.48846153846153845</v>
      </c>
      <c r="E39" s="34">
        <v>0.85</v>
      </c>
      <c r="F39" s="34"/>
      <c r="G39" s="38">
        <f t="shared" si="0"/>
        <v>0.66923076923076918</v>
      </c>
      <c r="H39" s="34">
        <v>0.59559999999999991</v>
      </c>
      <c r="I39" s="34">
        <v>0.7702</v>
      </c>
      <c r="J39" s="34"/>
      <c r="K39" s="38">
        <f t="shared" si="1"/>
        <v>0.7702</v>
      </c>
      <c r="L39" s="60">
        <f t="shared" si="2"/>
        <v>0.72981230769230765</v>
      </c>
      <c r="M39" s="55"/>
    </row>
    <row r="40" spans="3:13" ht="20.25" customHeight="1" x14ac:dyDescent="0.3">
      <c r="C40" s="35" t="s">
        <v>73</v>
      </c>
      <c r="D40" s="34">
        <v>0.64777777777777779</v>
      </c>
      <c r="E40" s="34">
        <v>0.85</v>
      </c>
      <c r="F40" s="34"/>
      <c r="G40" s="38">
        <f t="shared" si="0"/>
        <v>0.74888888888888894</v>
      </c>
      <c r="H40" s="34">
        <v>0.67230000000000001</v>
      </c>
      <c r="I40" s="34">
        <v>0.63195560824992758</v>
      </c>
      <c r="J40" s="34"/>
      <c r="K40" s="38">
        <f t="shared" si="1"/>
        <v>0.63195560824992758</v>
      </c>
      <c r="L40" s="60">
        <f t="shared" si="2"/>
        <v>0.67872892050551203</v>
      </c>
      <c r="M40" s="55"/>
    </row>
    <row r="41" spans="3:13" ht="20.25" customHeight="1" x14ac:dyDescent="0.3">
      <c r="C41" s="35" t="s">
        <v>52</v>
      </c>
      <c r="D41" s="34">
        <v>0.84509803921568627</v>
      </c>
      <c r="E41" s="34">
        <v>0</v>
      </c>
      <c r="F41" s="34"/>
      <c r="G41" s="38">
        <f t="shared" si="0"/>
        <v>0.42254901960784313</v>
      </c>
      <c r="H41" s="34">
        <v>0.72094999999999998</v>
      </c>
      <c r="I41" s="34">
        <v>0.81607044252044258</v>
      </c>
      <c r="J41" s="34"/>
      <c r="K41" s="38">
        <f t="shared" si="1"/>
        <v>0.81607044252044258</v>
      </c>
      <c r="L41" s="60">
        <f t="shared" si="2"/>
        <v>0.65866187335540283</v>
      </c>
      <c r="M41" s="55"/>
    </row>
    <row r="42" spans="3:13" ht="20.25" customHeight="1" thickBot="1" x14ac:dyDescent="0.35">
      <c r="C42" s="36" t="s">
        <v>50</v>
      </c>
      <c r="D42" s="37">
        <v>0.97619047619047616</v>
      </c>
      <c r="E42" s="37">
        <v>0.3</v>
      </c>
      <c r="F42" s="37"/>
      <c r="G42" s="39">
        <f t="shared" si="0"/>
        <v>0.63809523809523805</v>
      </c>
      <c r="H42" s="37">
        <v>0.61614999999999998</v>
      </c>
      <c r="I42" s="37">
        <v>0.61733186343383706</v>
      </c>
      <c r="J42" s="37"/>
      <c r="K42" s="39">
        <f t="shared" si="1"/>
        <v>0.61733186343383706</v>
      </c>
      <c r="L42" s="61">
        <f t="shared" si="2"/>
        <v>0.62563721329839739</v>
      </c>
      <c r="M42" s="55"/>
    </row>
    <row r="43" spans="3:13" ht="20.25" customHeight="1" thickBot="1" x14ac:dyDescent="0.35">
      <c r="C43" s="54"/>
      <c r="D43" s="1"/>
      <c r="E43" s="1"/>
      <c r="F43" s="1"/>
      <c r="G43" s="56"/>
      <c r="H43" s="1"/>
      <c r="I43" s="1"/>
      <c r="J43" s="1"/>
      <c r="K43" s="56"/>
      <c r="L43" s="56"/>
    </row>
    <row r="44" spans="3:13" ht="69.75" customHeight="1" x14ac:dyDescent="0.3">
      <c r="C44" s="62" t="s">
        <v>6</v>
      </c>
      <c r="D44" s="63" t="s">
        <v>3</v>
      </c>
      <c r="E44" s="63" t="s">
        <v>4</v>
      </c>
      <c r="F44" s="63" t="s">
        <v>5</v>
      </c>
      <c r="G44" s="63" t="s">
        <v>86</v>
      </c>
      <c r="H44" s="63" t="s">
        <v>3</v>
      </c>
      <c r="I44" s="63" t="s">
        <v>4</v>
      </c>
      <c r="J44" s="63" t="s">
        <v>5</v>
      </c>
      <c r="K44" s="63" t="s">
        <v>75</v>
      </c>
      <c r="L44" s="64" t="s">
        <v>93</v>
      </c>
      <c r="M44" s="53" t="s">
        <v>91</v>
      </c>
    </row>
    <row r="45" spans="3:13" ht="27" customHeight="1" x14ac:dyDescent="0.3">
      <c r="C45" s="35" t="s">
        <v>80</v>
      </c>
      <c r="D45" s="34">
        <v>1</v>
      </c>
      <c r="E45" s="34" t="s">
        <v>85</v>
      </c>
      <c r="F45" s="34"/>
      <c r="G45" s="38">
        <f t="shared" ref="G45:G50" si="3">AVERAGE(D45:F45)</f>
        <v>1</v>
      </c>
      <c r="H45" s="34">
        <v>1</v>
      </c>
      <c r="I45" s="34">
        <v>1</v>
      </c>
      <c r="J45" s="34"/>
      <c r="K45" s="38">
        <f t="shared" ref="K45:K53" si="4">I45</f>
        <v>1</v>
      </c>
      <c r="L45" s="60">
        <f t="shared" ref="L45:L53" si="5">K45</f>
        <v>1</v>
      </c>
      <c r="M45" s="57"/>
    </row>
    <row r="46" spans="3:13" ht="27" customHeight="1" x14ac:dyDescent="0.3">
      <c r="C46" s="35" t="s">
        <v>76</v>
      </c>
      <c r="D46" s="34">
        <v>0.94920634920634916</v>
      </c>
      <c r="E46" s="34" t="s">
        <v>85</v>
      </c>
      <c r="F46" s="34"/>
      <c r="G46" s="38">
        <f t="shared" si="3"/>
        <v>0.94920634920634916</v>
      </c>
      <c r="H46" s="34">
        <v>1</v>
      </c>
      <c r="I46" s="34">
        <v>1</v>
      </c>
      <c r="J46" s="34"/>
      <c r="K46" s="38">
        <f t="shared" si="4"/>
        <v>1</v>
      </c>
      <c r="L46" s="60">
        <f t="shared" si="5"/>
        <v>1</v>
      </c>
      <c r="M46" s="57"/>
    </row>
    <row r="47" spans="3:13" ht="27" customHeight="1" x14ac:dyDescent="0.3">
      <c r="C47" s="35" t="s">
        <v>77</v>
      </c>
      <c r="D47" s="34">
        <v>0</v>
      </c>
      <c r="E47" s="34" t="s">
        <v>85</v>
      </c>
      <c r="F47" s="34"/>
      <c r="G47" s="38">
        <f t="shared" si="3"/>
        <v>0</v>
      </c>
      <c r="H47" s="34">
        <v>0.85419999999999996</v>
      </c>
      <c r="I47" s="34">
        <v>0.875</v>
      </c>
      <c r="J47" s="34"/>
      <c r="K47" s="38">
        <f t="shared" si="4"/>
        <v>0.875</v>
      </c>
      <c r="L47" s="60">
        <f t="shared" si="5"/>
        <v>0.875</v>
      </c>
      <c r="M47" s="57"/>
    </row>
    <row r="48" spans="3:13" ht="27" customHeight="1" x14ac:dyDescent="0.3">
      <c r="C48" s="35" t="s">
        <v>78</v>
      </c>
      <c r="D48" s="34">
        <v>1</v>
      </c>
      <c r="E48" s="34" t="s">
        <v>85</v>
      </c>
      <c r="F48" s="34"/>
      <c r="G48" s="38">
        <f t="shared" si="3"/>
        <v>1</v>
      </c>
      <c r="H48" s="34">
        <v>0.64339999999999997</v>
      </c>
      <c r="I48" s="34">
        <v>0.75790000000000002</v>
      </c>
      <c r="J48" s="34"/>
      <c r="K48" s="38">
        <f t="shared" si="4"/>
        <v>0.75790000000000002</v>
      </c>
      <c r="L48" s="60">
        <f t="shared" si="5"/>
        <v>0.75790000000000002</v>
      </c>
      <c r="M48" s="57"/>
    </row>
    <row r="49" spans="3:13" ht="27" customHeight="1" x14ac:dyDescent="0.3">
      <c r="C49" s="35" t="s">
        <v>81</v>
      </c>
      <c r="D49" s="34">
        <v>1</v>
      </c>
      <c r="E49" s="34" t="s">
        <v>85</v>
      </c>
      <c r="F49" s="34"/>
      <c r="G49" s="38">
        <f t="shared" si="3"/>
        <v>1</v>
      </c>
      <c r="H49" s="34">
        <v>0.84550000000000003</v>
      </c>
      <c r="I49" s="34">
        <v>0.74809999999999999</v>
      </c>
      <c r="J49" s="34"/>
      <c r="K49" s="38">
        <f t="shared" si="4"/>
        <v>0.74809999999999999</v>
      </c>
      <c r="L49" s="60">
        <f t="shared" si="5"/>
        <v>0.74809999999999999</v>
      </c>
      <c r="M49" s="57"/>
    </row>
    <row r="50" spans="3:13" ht="27" customHeight="1" x14ac:dyDescent="0.3">
      <c r="C50" s="35" t="s">
        <v>79</v>
      </c>
      <c r="D50" s="34">
        <v>0.96923076923076923</v>
      </c>
      <c r="E50" s="34" t="s">
        <v>85</v>
      </c>
      <c r="F50" s="34"/>
      <c r="G50" s="38">
        <f t="shared" si="3"/>
        <v>0.96923076923076923</v>
      </c>
      <c r="H50" s="34">
        <v>0.69210000000000005</v>
      </c>
      <c r="I50" s="34">
        <v>0.74329999999999996</v>
      </c>
      <c r="J50" s="34"/>
      <c r="K50" s="38">
        <f t="shared" si="4"/>
        <v>0.74329999999999996</v>
      </c>
      <c r="L50" s="60">
        <f t="shared" si="5"/>
        <v>0.74329999999999996</v>
      </c>
      <c r="M50" s="57"/>
    </row>
    <row r="51" spans="3:13" ht="27" customHeight="1" x14ac:dyDescent="0.3">
      <c r="C51" s="35" t="s">
        <v>84</v>
      </c>
      <c r="D51" s="34" t="s">
        <v>85</v>
      </c>
      <c r="E51" s="34" t="s">
        <v>85</v>
      </c>
      <c r="F51" s="34"/>
      <c r="G51" s="38" t="s">
        <v>85</v>
      </c>
      <c r="H51" s="34">
        <v>1</v>
      </c>
      <c r="I51" s="34">
        <v>0.58750000000000002</v>
      </c>
      <c r="J51" s="34"/>
      <c r="K51" s="38">
        <f t="shared" si="4"/>
        <v>0.58750000000000002</v>
      </c>
      <c r="L51" s="60">
        <f t="shared" si="5"/>
        <v>0.58750000000000002</v>
      </c>
      <c r="M51" s="57"/>
    </row>
    <row r="52" spans="3:13" ht="27" customHeight="1" x14ac:dyDescent="0.3">
      <c r="C52" s="35" t="s">
        <v>83</v>
      </c>
      <c r="D52" s="34">
        <v>1</v>
      </c>
      <c r="E52" s="34" t="s">
        <v>85</v>
      </c>
      <c r="F52" s="34"/>
      <c r="G52" s="38">
        <f>AVERAGE(D52:F52)</f>
        <v>1</v>
      </c>
      <c r="H52" s="34">
        <v>0.48570000000000002</v>
      </c>
      <c r="I52" s="34">
        <v>0.54290000000000005</v>
      </c>
      <c r="J52" s="34"/>
      <c r="K52" s="38">
        <f t="shared" si="4"/>
        <v>0.54290000000000005</v>
      </c>
      <c r="L52" s="60">
        <f t="shared" si="5"/>
        <v>0.54290000000000005</v>
      </c>
      <c r="M52" s="57"/>
    </row>
    <row r="53" spans="3:13" ht="27" customHeight="1" thickBot="1" x14ac:dyDescent="0.35">
      <c r="C53" s="36" t="s">
        <v>82</v>
      </c>
      <c r="D53" s="37">
        <v>0.526984126984127</v>
      </c>
      <c r="E53" s="37" t="s">
        <v>85</v>
      </c>
      <c r="F53" s="37"/>
      <c r="G53" s="39">
        <f>AVERAGE(D53:F53)</f>
        <v>0.526984126984127</v>
      </c>
      <c r="H53" s="37">
        <v>0.22539999999999999</v>
      </c>
      <c r="I53" s="37">
        <v>0.31319999999999998</v>
      </c>
      <c r="J53" s="37"/>
      <c r="K53" s="39">
        <f t="shared" si="4"/>
        <v>0.31319999999999998</v>
      </c>
      <c r="L53" s="61">
        <f t="shared" si="5"/>
        <v>0.31319999999999998</v>
      </c>
      <c r="M53" s="57"/>
    </row>
    <row r="54" spans="3:13" x14ac:dyDescent="0.3"/>
    <row r="55" spans="3:13" x14ac:dyDescent="0.3"/>
  </sheetData>
  <sortState xmlns:xlrd2="http://schemas.microsoft.com/office/spreadsheetml/2017/richdata2" ref="C11:M42">
    <sortCondition descending="1" ref="L11:L42"/>
  </sortState>
  <mergeCells count="5">
    <mergeCell ref="C9:C10"/>
    <mergeCell ref="D9:G9"/>
    <mergeCell ref="H9:L9"/>
    <mergeCell ref="D4:M7"/>
    <mergeCell ref="M9:M10"/>
  </mergeCells>
  <pageMargins left="0.7" right="0.7" top="0.75" bottom="0.75" header="0.3" footer="0.3"/>
  <pageSetup scale="40" orientation="portrait" r:id="rId1"/>
  <rowBreaks count="1" manualBreakCount="1">
    <brk id="43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N41"/>
  <sheetViews>
    <sheetView showGridLines="0" view="pageBreakPreview" topLeftCell="A8" zoomScaleNormal="100" zoomScaleSheetLayoutView="100" workbookViewId="0">
      <selection activeCell="A21" sqref="A21:XFD21"/>
    </sheetView>
  </sheetViews>
  <sheetFormatPr baseColWidth="10" defaultColWidth="11.44140625" defaultRowHeight="13.2" x14ac:dyDescent="0.25"/>
  <cols>
    <col min="1" max="1" width="4.109375" style="2" customWidth="1"/>
    <col min="2" max="2" width="4.33203125" style="2" customWidth="1"/>
    <col min="3" max="3" width="28.5546875" style="2" bestFit="1" customWidth="1"/>
    <col min="4" max="4" width="14.33203125" style="2" customWidth="1"/>
    <col min="5" max="5" width="13.33203125" style="2" customWidth="1"/>
    <col min="6" max="6" width="15.5546875" style="2" customWidth="1"/>
    <col min="7" max="7" width="15.33203125" style="2" customWidth="1"/>
    <col min="8" max="8" width="14.6640625" style="2" customWidth="1"/>
    <col min="9" max="12" width="17.88671875" style="2" customWidth="1"/>
    <col min="13" max="13" width="15.33203125" style="2" customWidth="1"/>
    <col min="14" max="14" width="5.33203125" style="2" customWidth="1"/>
    <col min="15" max="15" width="3.5546875" style="2" customWidth="1"/>
    <col min="16" max="16384" width="11.44140625" style="2"/>
  </cols>
  <sheetData>
    <row r="1" spans="2:14" ht="13.8" thickBot="1" x14ac:dyDescent="0.3"/>
    <row r="2" spans="2:14" x14ac:dyDescent="0.25"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2:14" customFormat="1" ht="15" customHeight="1" x14ac:dyDescent="0.3">
      <c r="B3" s="21"/>
      <c r="D3" s="69" t="s">
        <v>95</v>
      </c>
      <c r="E3" s="69"/>
      <c r="F3" s="69"/>
      <c r="G3" s="69"/>
      <c r="H3" s="69"/>
      <c r="I3" s="69"/>
      <c r="J3" s="69"/>
      <c r="K3" s="69"/>
      <c r="L3" s="69"/>
      <c r="M3" s="69"/>
      <c r="N3" s="22"/>
    </row>
    <row r="4" spans="2:14" customFormat="1" ht="15" customHeight="1" x14ac:dyDescent="0.3">
      <c r="B4" s="21"/>
      <c r="D4" s="69"/>
      <c r="E4" s="69"/>
      <c r="F4" s="69"/>
      <c r="G4" s="69"/>
      <c r="H4" s="69"/>
      <c r="I4" s="69"/>
      <c r="J4" s="69"/>
      <c r="K4" s="69"/>
      <c r="L4" s="69"/>
      <c r="M4" s="69"/>
      <c r="N4" s="22"/>
    </row>
    <row r="5" spans="2:14" customFormat="1" ht="15" customHeight="1" x14ac:dyDescent="0.3">
      <c r="B5" s="21"/>
      <c r="D5" s="69"/>
      <c r="E5" s="69"/>
      <c r="F5" s="69"/>
      <c r="G5" s="69"/>
      <c r="H5" s="69"/>
      <c r="I5" s="69"/>
      <c r="J5" s="69"/>
      <c r="K5" s="69"/>
      <c r="L5" s="69"/>
      <c r="M5" s="69"/>
      <c r="N5" s="22"/>
    </row>
    <row r="6" spans="2:14" customFormat="1" ht="50.25" customHeight="1" x14ac:dyDescent="0.3">
      <c r="B6" s="21"/>
      <c r="D6" s="69"/>
      <c r="E6" s="69"/>
      <c r="F6" s="69"/>
      <c r="G6" s="69"/>
      <c r="H6" s="69"/>
      <c r="I6" s="69"/>
      <c r="J6" s="69"/>
      <c r="K6" s="69"/>
      <c r="L6" s="69"/>
      <c r="M6" s="69"/>
      <c r="N6" s="22"/>
    </row>
    <row r="7" spans="2:14" ht="13.8" thickBot="1" x14ac:dyDescent="0.3">
      <c r="B7" s="26"/>
      <c r="N7" s="27"/>
    </row>
    <row r="8" spans="2:14" ht="72" thickBot="1" x14ac:dyDescent="0.3">
      <c r="B8" s="26"/>
      <c r="C8" s="17" t="s">
        <v>7</v>
      </c>
      <c r="D8" s="40" t="s">
        <v>87</v>
      </c>
      <c r="E8" s="40" t="s">
        <v>88</v>
      </c>
      <c r="F8" s="41" t="s">
        <v>8</v>
      </c>
      <c r="G8" s="40" t="s">
        <v>89</v>
      </c>
      <c r="H8" s="42" t="s">
        <v>42</v>
      </c>
      <c r="I8" s="41" t="s">
        <v>9</v>
      </c>
      <c r="J8" s="43" t="s">
        <v>92</v>
      </c>
      <c r="K8" s="42" t="s">
        <v>42</v>
      </c>
      <c r="L8" s="45" t="s">
        <v>9</v>
      </c>
      <c r="M8" s="44" t="s">
        <v>90</v>
      </c>
      <c r="N8" s="27"/>
    </row>
    <row r="9" spans="2:14" x14ac:dyDescent="0.25">
      <c r="B9" s="26"/>
      <c r="C9" s="15" t="s">
        <v>12</v>
      </c>
      <c r="D9" s="3">
        <v>0.88809523809523805</v>
      </c>
      <c r="E9" s="3">
        <v>0.91666666666666663</v>
      </c>
      <c r="F9" s="4">
        <f>AVERAGE(D9,E9)</f>
        <v>0.90238095238095228</v>
      </c>
      <c r="G9" s="5">
        <v>0</v>
      </c>
      <c r="H9" s="6">
        <v>2.5000000000000001E-3</v>
      </c>
      <c r="I9" s="31">
        <f t="shared" ref="I9:I40" si="0">G9*H9</f>
        <v>0</v>
      </c>
      <c r="J9" s="5">
        <v>0</v>
      </c>
      <c r="K9" s="31">
        <v>1.5E-3</v>
      </c>
      <c r="L9" s="31">
        <f>K9*J9</f>
        <v>0</v>
      </c>
      <c r="M9" s="4">
        <f>F9-I9-L9</f>
        <v>0.90238095238095228</v>
      </c>
      <c r="N9" s="27"/>
    </row>
    <row r="10" spans="2:14" x14ac:dyDescent="0.25">
      <c r="B10" s="26"/>
      <c r="C10" s="15" t="s">
        <v>13</v>
      </c>
      <c r="D10" s="7">
        <v>0.84482676326941042</v>
      </c>
      <c r="E10" s="7">
        <v>0.76229999999999998</v>
      </c>
      <c r="F10" s="8">
        <f>AVERAGE(D10,E10)</f>
        <v>0.8035633816347052</v>
      </c>
      <c r="G10" s="9">
        <v>0</v>
      </c>
      <c r="H10" s="10">
        <v>2.5000000000000001E-3</v>
      </c>
      <c r="I10" s="32">
        <f t="shared" si="0"/>
        <v>0</v>
      </c>
      <c r="J10" s="9">
        <v>0</v>
      </c>
      <c r="K10" s="32">
        <v>1.5E-3</v>
      </c>
      <c r="L10" s="32">
        <f t="shared" ref="L10:L40" si="1">K10*J10</f>
        <v>0</v>
      </c>
      <c r="M10" s="8">
        <f t="shared" ref="M10:M40" si="2">F10-I10-L10</f>
        <v>0.8035633816347052</v>
      </c>
      <c r="N10" s="27"/>
    </row>
    <row r="11" spans="2:14" x14ac:dyDescent="0.25">
      <c r="B11" s="26"/>
      <c r="C11" s="15" t="s">
        <v>25</v>
      </c>
      <c r="D11" s="7">
        <v>0.92314141414141404</v>
      </c>
      <c r="E11" s="7">
        <v>0.8255302120848339</v>
      </c>
      <c r="F11" s="8">
        <f t="shared" ref="F11:F40" si="3">AVERAGE(D11,E11)</f>
        <v>0.87433581311312403</v>
      </c>
      <c r="G11" s="9">
        <v>0</v>
      </c>
      <c r="H11" s="10">
        <v>2.5000000000000001E-3</v>
      </c>
      <c r="I11" s="32">
        <f t="shared" si="0"/>
        <v>0</v>
      </c>
      <c r="J11" s="9">
        <v>0</v>
      </c>
      <c r="K11" s="32">
        <v>1.5E-3</v>
      </c>
      <c r="L11" s="32">
        <f t="shared" si="1"/>
        <v>0</v>
      </c>
      <c r="M11" s="8">
        <f t="shared" si="2"/>
        <v>0.87433581311312403</v>
      </c>
      <c r="N11" s="27"/>
    </row>
    <row r="12" spans="2:14" x14ac:dyDescent="0.25">
      <c r="B12" s="26"/>
      <c r="C12" s="15" t="s">
        <v>18</v>
      </c>
      <c r="D12" s="7">
        <v>0.93661764705882355</v>
      </c>
      <c r="E12" s="7">
        <v>0.85902777777777772</v>
      </c>
      <c r="F12" s="8">
        <f t="shared" si="3"/>
        <v>0.89782271241830069</v>
      </c>
      <c r="G12" s="9">
        <v>0</v>
      </c>
      <c r="H12" s="10">
        <v>2.5000000000000001E-3</v>
      </c>
      <c r="I12" s="32">
        <f t="shared" si="0"/>
        <v>0</v>
      </c>
      <c r="J12" s="9">
        <v>0</v>
      </c>
      <c r="K12" s="32">
        <v>1.5E-3</v>
      </c>
      <c r="L12" s="32">
        <f t="shared" si="1"/>
        <v>0</v>
      </c>
      <c r="M12" s="8">
        <f t="shared" si="2"/>
        <v>0.89782271241830069</v>
      </c>
      <c r="N12" s="27"/>
    </row>
    <row r="13" spans="2:14" x14ac:dyDescent="0.25">
      <c r="B13" s="26"/>
      <c r="C13" s="15" t="s">
        <v>41</v>
      </c>
      <c r="D13" s="7">
        <v>0.81872498762944168</v>
      </c>
      <c r="E13" s="7">
        <v>0.90770833333333334</v>
      </c>
      <c r="F13" s="8">
        <f t="shared" si="3"/>
        <v>0.86321666048138757</v>
      </c>
      <c r="G13" s="9">
        <v>0</v>
      </c>
      <c r="H13" s="10">
        <v>2.5000000000000001E-3</v>
      </c>
      <c r="I13" s="32">
        <f t="shared" si="0"/>
        <v>0</v>
      </c>
      <c r="J13" s="9">
        <v>0</v>
      </c>
      <c r="K13" s="32">
        <v>1.5E-3</v>
      </c>
      <c r="L13" s="32">
        <f t="shared" si="1"/>
        <v>0</v>
      </c>
      <c r="M13" s="8">
        <f t="shared" si="2"/>
        <v>0.86321666048138757</v>
      </c>
      <c r="N13" s="27"/>
    </row>
    <row r="14" spans="2:14" x14ac:dyDescent="0.25">
      <c r="B14" s="26"/>
      <c r="C14" s="15" t="s">
        <v>33</v>
      </c>
      <c r="D14" s="7">
        <v>0.89505808014714583</v>
      </c>
      <c r="E14" s="7">
        <v>0.97850000000000004</v>
      </c>
      <c r="F14" s="8">
        <f t="shared" si="3"/>
        <v>0.93677904007357293</v>
      </c>
      <c r="G14" s="9">
        <v>0</v>
      </c>
      <c r="H14" s="10">
        <v>2.5000000000000001E-3</v>
      </c>
      <c r="I14" s="32">
        <f t="shared" si="0"/>
        <v>0</v>
      </c>
      <c r="J14" s="9">
        <v>0</v>
      </c>
      <c r="K14" s="32">
        <v>1.5E-3</v>
      </c>
      <c r="L14" s="32">
        <f t="shared" si="1"/>
        <v>0</v>
      </c>
      <c r="M14" s="8">
        <f t="shared" si="2"/>
        <v>0.93677904007357293</v>
      </c>
      <c r="N14" s="27"/>
    </row>
    <row r="15" spans="2:14" x14ac:dyDescent="0.25">
      <c r="B15" s="26"/>
      <c r="C15" s="15" t="s">
        <v>35</v>
      </c>
      <c r="D15" s="7">
        <v>0.84746572871572856</v>
      </c>
      <c r="E15" s="7">
        <v>0.71441152457878865</v>
      </c>
      <c r="F15" s="8">
        <f t="shared" si="3"/>
        <v>0.78093862664725866</v>
      </c>
      <c r="G15" s="9">
        <v>0</v>
      </c>
      <c r="H15" s="10">
        <v>2.5000000000000001E-3</v>
      </c>
      <c r="I15" s="32">
        <f t="shared" si="0"/>
        <v>0</v>
      </c>
      <c r="J15" s="9">
        <v>0</v>
      </c>
      <c r="K15" s="32">
        <v>1.5E-3</v>
      </c>
      <c r="L15" s="32">
        <f t="shared" si="1"/>
        <v>0</v>
      </c>
      <c r="M15" s="8">
        <f t="shared" si="2"/>
        <v>0.78093862664725866</v>
      </c>
      <c r="N15" s="27"/>
    </row>
    <row r="16" spans="2:14" x14ac:dyDescent="0.25">
      <c r="B16" s="26"/>
      <c r="C16" s="15" t="s">
        <v>11</v>
      </c>
      <c r="D16" s="7">
        <v>0.68142629300524038</v>
      </c>
      <c r="E16" s="7">
        <v>0.56823743386243375</v>
      </c>
      <c r="F16" s="8">
        <f t="shared" si="3"/>
        <v>0.62483186343383701</v>
      </c>
      <c r="G16" s="9">
        <v>3</v>
      </c>
      <c r="H16" s="10">
        <v>2.5000000000000001E-3</v>
      </c>
      <c r="I16" s="32">
        <f t="shared" si="0"/>
        <v>7.4999999999999997E-3</v>
      </c>
      <c r="J16" s="9">
        <v>0</v>
      </c>
      <c r="K16" s="32">
        <v>1.5E-3</v>
      </c>
      <c r="L16" s="32">
        <f t="shared" si="1"/>
        <v>0</v>
      </c>
      <c r="M16" s="8">
        <f t="shared" si="2"/>
        <v>0.61733186343383706</v>
      </c>
      <c r="N16" s="27"/>
    </row>
    <row r="17" spans="2:14" x14ac:dyDescent="0.25">
      <c r="B17" s="26"/>
      <c r="C17" s="15" t="s">
        <v>40</v>
      </c>
      <c r="D17" s="7">
        <v>0.76615664119974458</v>
      </c>
      <c r="E17" s="7">
        <v>0.81394444444444447</v>
      </c>
      <c r="F17" s="8">
        <f t="shared" si="3"/>
        <v>0.79005054282209453</v>
      </c>
      <c r="G17" s="9">
        <v>40</v>
      </c>
      <c r="H17" s="10">
        <v>2.5000000000000001E-3</v>
      </c>
      <c r="I17" s="32">
        <f t="shared" si="0"/>
        <v>0.1</v>
      </c>
      <c r="J17" s="9">
        <v>0</v>
      </c>
      <c r="K17" s="32">
        <v>1.5E-3</v>
      </c>
      <c r="L17" s="32">
        <f t="shared" si="1"/>
        <v>0</v>
      </c>
      <c r="M17" s="8">
        <f t="shared" si="2"/>
        <v>0.69005054282209455</v>
      </c>
      <c r="N17" s="27"/>
    </row>
    <row r="18" spans="2:14" x14ac:dyDescent="0.25">
      <c r="B18" s="26"/>
      <c r="C18" s="15" t="s">
        <v>31</v>
      </c>
      <c r="D18" s="7">
        <v>0.76973347763347766</v>
      </c>
      <c r="E18" s="7">
        <v>0.8624074074074074</v>
      </c>
      <c r="F18" s="8">
        <f t="shared" si="3"/>
        <v>0.81607044252044258</v>
      </c>
      <c r="G18" s="9">
        <v>0</v>
      </c>
      <c r="H18" s="10">
        <v>2.5000000000000001E-3</v>
      </c>
      <c r="I18" s="32">
        <f t="shared" si="0"/>
        <v>0</v>
      </c>
      <c r="J18" s="9">
        <v>0</v>
      </c>
      <c r="K18" s="32">
        <v>1.5E-3</v>
      </c>
      <c r="L18" s="32">
        <f t="shared" si="1"/>
        <v>0</v>
      </c>
      <c r="M18" s="8">
        <f t="shared" si="2"/>
        <v>0.81607044252044258</v>
      </c>
      <c r="N18" s="27"/>
    </row>
    <row r="19" spans="2:14" x14ac:dyDescent="0.25">
      <c r="B19" s="26"/>
      <c r="C19" s="15" t="s">
        <v>23</v>
      </c>
      <c r="D19" s="7">
        <v>0.72216721547553198</v>
      </c>
      <c r="E19" s="7">
        <v>0.90340277777777778</v>
      </c>
      <c r="F19" s="8">
        <f t="shared" si="3"/>
        <v>0.81278499662665493</v>
      </c>
      <c r="G19" s="9">
        <v>0</v>
      </c>
      <c r="H19" s="10">
        <v>2.5000000000000001E-3</v>
      </c>
      <c r="I19" s="32">
        <f t="shared" si="0"/>
        <v>0</v>
      </c>
      <c r="J19" s="9">
        <v>0</v>
      </c>
      <c r="K19" s="32">
        <v>1.5E-3</v>
      </c>
      <c r="L19" s="32">
        <f t="shared" si="1"/>
        <v>0</v>
      </c>
      <c r="M19" s="8">
        <f t="shared" si="2"/>
        <v>0.81278499662665493</v>
      </c>
      <c r="N19" s="27"/>
    </row>
    <row r="20" spans="2:14" x14ac:dyDescent="0.25">
      <c r="B20" s="26"/>
      <c r="C20" s="15" t="s">
        <v>37</v>
      </c>
      <c r="D20" s="7">
        <v>0.95393849206349213</v>
      </c>
      <c r="E20" s="7">
        <v>1</v>
      </c>
      <c r="F20" s="8">
        <f t="shared" si="3"/>
        <v>0.97696924603174606</v>
      </c>
      <c r="G20" s="9">
        <v>18</v>
      </c>
      <c r="H20" s="10">
        <v>2.5000000000000001E-3</v>
      </c>
      <c r="I20" s="32">
        <f t="shared" si="0"/>
        <v>4.4999999999999998E-2</v>
      </c>
      <c r="J20" s="9">
        <v>1</v>
      </c>
      <c r="K20" s="32">
        <v>1.5E-3</v>
      </c>
      <c r="L20" s="32">
        <f t="shared" si="1"/>
        <v>1.5E-3</v>
      </c>
      <c r="M20" s="8">
        <f t="shared" si="2"/>
        <v>0.93046924603174608</v>
      </c>
      <c r="N20" s="27"/>
    </row>
    <row r="21" spans="2:14" x14ac:dyDescent="0.25">
      <c r="B21" s="26"/>
      <c r="C21" s="15" t="s">
        <v>36</v>
      </c>
      <c r="D21" s="7">
        <v>0.74285689768834651</v>
      </c>
      <c r="E21" s="7">
        <v>0.89215949473412171</v>
      </c>
      <c r="F21" s="8">
        <f t="shared" si="3"/>
        <v>0.81750819621123405</v>
      </c>
      <c r="G21" s="9">
        <v>0</v>
      </c>
      <c r="H21" s="10">
        <v>2.5000000000000001E-3</v>
      </c>
      <c r="I21" s="32">
        <f t="shared" si="0"/>
        <v>0</v>
      </c>
      <c r="J21" s="9">
        <v>0</v>
      </c>
      <c r="K21" s="32">
        <v>1.5E-3</v>
      </c>
      <c r="L21" s="32">
        <f t="shared" si="1"/>
        <v>0</v>
      </c>
      <c r="M21" s="8">
        <f t="shared" si="2"/>
        <v>0.81750819621123405</v>
      </c>
      <c r="N21" s="27"/>
    </row>
    <row r="22" spans="2:14" x14ac:dyDescent="0.25">
      <c r="B22" s="26"/>
      <c r="C22" s="15" t="s">
        <v>20</v>
      </c>
      <c r="D22" s="7">
        <v>0.80887803795140989</v>
      </c>
      <c r="E22" s="7">
        <v>0.78666666666666663</v>
      </c>
      <c r="F22" s="8">
        <f t="shared" si="3"/>
        <v>0.79777235230903831</v>
      </c>
      <c r="G22" s="9">
        <v>0</v>
      </c>
      <c r="H22" s="10">
        <v>2.5000000000000001E-3</v>
      </c>
      <c r="I22" s="32">
        <f t="shared" si="0"/>
        <v>0</v>
      </c>
      <c r="J22" s="9">
        <v>0</v>
      </c>
      <c r="K22" s="32">
        <v>1.5E-3</v>
      </c>
      <c r="L22" s="32">
        <f t="shared" si="1"/>
        <v>0</v>
      </c>
      <c r="M22" s="8">
        <f t="shared" si="2"/>
        <v>0.79777235230903831</v>
      </c>
      <c r="N22" s="27"/>
    </row>
    <row r="23" spans="2:14" x14ac:dyDescent="0.25">
      <c r="B23" s="26"/>
      <c r="C23" s="15" t="s">
        <v>14</v>
      </c>
      <c r="D23" s="7">
        <v>0.71816239316239328</v>
      </c>
      <c r="E23" s="7">
        <v>1</v>
      </c>
      <c r="F23" s="8">
        <f t="shared" si="3"/>
        <v>0.85908119658119664</v>
      </c>
      <c r="G23" s="9">
        <v>0</v>
      </c>
      <c r="H23" s="10">
        <v>2.5000000000000001E-3</v>
      </c>
      <c r="I23" s="32">
        <f t="shared" si="0"/>
        <v>0</v>
      </c>
      <c r="J23" s="9">
        <v>0</v>
      </c>
      <c r="K23" s="32">
        <v>1.5E-3</v>
      </c>
      <c r="L23" s="32">
        <f t="shared" si="1"/>
        <v>0</v>
      </c>
      <c r="M23" s="8">
        <f t="shared" si="2"/>
        <v>0.85908119658119664</v>
      </c>
      <c r="N23" s="27"/>
    </row>
    <row r="24" spans="2:14" x14ac:dyDescent="0.25">
      <c r="B24" s="26"/>
      <c r="C24" s="15" t="s">
        <v>22</v>
      </c>
      <c r="D24" s="7">
        <v>0.88606451251378771</v>
      </c>
      <c r="E24" s="7">
        <v>0.82301587301587298</v>
      </c>
      <c r="F24" s="8">
        <f t="shared" si="3"/>
        <v>0.8545401927648304</v>
      </c>
      <c r="G24" s="9">
        <v>1</v>
      </c>
      <c r="H24" s="10">
        <v>2.5000000000000001E-3</v>
      </c>
      <c r="I24" s="32">
        <f t="shared" si="0"/>
        <v>2.5000000000000001E-3</v>
      </c>
      <c r="J24" s="9">
        <v>0</v>
      </c>
      <c r="K24" s="32">
        <v>1.5E-3</v>
      </c>
      <c r="L24" s="32">
        <f t="shared" si="1"/>
        <v>0</v>
      </c>
      <c r="M24" s="8">
        <f t="shared" si="2"/>
        <v>0.85204019276483045</v>
      </c>
      <c r="N24" s="27"/>
    </row>
    <row r="25" spans="2:14" x14ac:dyDescent="0.25">
      <c r="B25" s="26"/>
      <c r="C25" s="15" t="s">
        <v>19</v>
      </c>
      <c r="D25" s="7">
        <v>0.69639734285996424</v>
      </c>
      <c r="E25" s="7">
        <v>0.73781179138321995</v>
      </c>
      <c r="F25" s="8">
        <f t="shared" si="3"/>
        <v>0.7171045671215921</v>
      </c>
      <c r="G25" s="9">
        <v>0</v>
      </c>
      <c r="H25" s="10">
        <v>2.5000000000000001E-3</v>
      </c>
      <c r="I25" s="32">
        <f t="shared" si="0"/>
        <v>0</v>
      </c>
      <c r="J25" s="9">
        <v>0</v>
      </c>
      <c r="K25" s="32">
        <v>1.5E-3</v>
      </c>
      <c r="L25" s="32">
        <f t="shared" si="1"/>
        <v>0</v>
      </c>
      <c r="M25" s="8">
        <f t="shared" si="2"/>
        <v>0.7171045671215921</v>
      </c>
      <c r="N25" s="27"/>
    </row>
    <row r="26" spans="2:14" ht="12.75" customHeight="1" x14ac:dyDescent="0.25">
      <c r="B26" s="26"/>
      <c r="C26" s="15" t="s">
        <v>28</v>
      </c>
      <c r="D26" s="7">
        <v>0.92035098522167502</v>
      </c>
      <c r="E26" s="7">
        <v>0.91111111111111109</v>
      </c>
      <c r="F26" s="8">
        <f t="shared" si="3"/>
        <v>0.91573104816639306</v>
      </c>
      <c r="G26" s="9">
        <v>0</v>
      </c>
      <c r="H26" s="10">
        <v>2.5000000000000001E-3</v>
      </c>
      <c r="I26" s="32">
        <f t="shared" si="0"/>
        <v>0</v>
      </c>
      <c r="J26" s="9">
        <v>0</v>
      </c>
      <c r="K26" s="32">
        <v>1.5E-3</v>
      </c>
      <c r="L26" s="32">
        <f t="shared" si="1"/>
        <v>0</v>
      </c>
      <c r="M26" s="8">
        <f t="shared" si="2"/>
        <v>0.91573104816639306</v>
      </c>
      <c r="N26" s="27"/>
    </row>
    <row r="27" spans="2:14" x14ac:dyDescent="0.25">
      <c r="B27" s="26"/>
      <c r="C27" s="15" t="s">
        <v>39</v>
      </c>
      <c r="D27" s="7">
        <v>0.6971410369613037</v>
      </c>
      <c r="E27" s="7">
        <v>0.91716666666666657</v>
      </c>
      <c r="F27" s="8">
        <f t="shared" si="3"/>
        <v>0.80715385181398513</v>
      </c>
      <c r="G27" s="9">
        <v>0</v>
      </c>
      <c r="H27" s="10">
        <v>2.5000000000000001E-3</v>
      </c>
      <c r="I27" s="32">
        <f t="shared" si="0"/>
        <v>0</v>
      </c>
      <c r="J27" s="9">
        <v>0</v>
      </c>
      <c r="K27" s="32">
        <v>1.5E-3</v>
      </c>
      <c r="L27" s="32">
        <f t="shared" si="1"/>
        <v>0</v>
      </c>
      <c r="M27" s="8">
        <f t="shared" si="2"/>
        <v>0.80715385181398513</v>
      </c>
      <c r="N27" s="27"/>
    </row>
    <row r="28" spans="2:14" x14ac:dyDescent="0.25">
      <c r="B28" s="26"/>
      <c r="C28" s="15" t="s">
        <v>27</v>
      </c>
      <c r="D28" s="7">
        <v>0.75978459477554483</v>
      </c>
      <c r="E28" s="7">
        <v>0.80773148148148144</v>
      </c>
      <c r="F28" s="8">
        <f t="shared" si="3"/>
        <v>0.78375803812851319</v>
      </c>
      <c r="G28" s="9">
        <v>0</v>
      </c>
      <c r="H28" s="10">
        <v>2.5000000000000001E-3</v>
      </c>
      <c r="I28" s="32">
        <f t="shared" si="0"/>
        <v>0</v>
      </c>
      <c r="J28" s="9">
        <v>0</v>
      </c>
      <c r="K28" s="32">
        <v>1.5E-3</v>
      </c>
      <c r="L28" s="32">
        <f t="shared" si="1"/>
        <v>0</v>
      </c>
      <c r="M28" s="8">
        <f t="shared" si="2"/>
        <v>0.78375803812851319</v>
      </c>
      <c r="N28" s="27"/>
    </row>
    <row r="29" spans="2:14" x14ac:dyDescent="0.25">
      <c r="B29" s="26"/>
      <c r="C29" s="15" t="s">
        <v>34</v>
      </c>
      <c r="D29" s="7">
        <v>0.79896201329534655</v>
      </c>
      <c r="E29" s="7">
        <v>0.72559829059829051</v>
      </c>
      <c r="F29" s="8">
        <f t="shared" si="3"/>
        <v>0.76228015194681853</v>
      </c>
      <c r="G29" s="9">
        <v>0</v>
      </c>
      <c r="H29" s="10">
        <v>2.5000000000000001E-3</v>
      </c>
      <c r="I29" s="32">
        <f t="shared" si="0"/>
        <v>0</v>
      </c>
      <c r="J29" s="9">
        <v>0</v>
      </c>
      <c r="K29" s="32">
        <v>1.5E-3</v>
      </c>
      <c r="L29" s="32">
        <f t="shared" si="1"/>
        <v>0</v>
      </c>
      <c r="M29" s="8">
        <f t="shared" si="2"/>
        <v>0.76228015194681853</v>
      </c>
      <c r="N29" s="27"/>
    </row>
    <row r="30" spans="2:14" x14ac:dyDescent="0.25">
      <c r="B30" s="26"/>
      <c r="C30" s="15" t="s">
        <v>32</v>
      </c>
      <c r="D30" s="7">
        <v>0.84044011281838316</v>
      </c>
      <c r="E30" s="7">
        <v>0.69710351377018043</v>
      </c>
      <c r="F30" s="8">
        <f t="shared" si="3"/>
        <v>0.76877181329428179</v>
      </c>
      <c r="G30" s="9">
        <v>0</v>
      </c>
      <c r="H30" s="10">
        <v>2.5000000000000001E-3</v>
      </c>
      <c r="I30" s="32">
        <f t="shared" si="0"/>
        <v>0</v>
      </c>
      <c r="J30" s="9">
        <v>0</v>
      </c>
      <c r="K30" s="32">
        <v>1.5E-3</v>
      </c>
      <c r="L30" s="32">
        <f t="shared" si="1"/>
        <v>0</v>
      </c>
      <c r="M30" s="8">
        <f t="shared" si="2"/>
        <v>0.76877181329428179</v>
      </c>
      <c r="N30" s="27"/>
    </row>
    <row r="31" spans="2:14" x14ac:dyDescent="0.25">
      <c r="B31" s="26"/>
      <c r="C31" s="15" t="s">
        <v>17</v>
      </c>
      <c r="D31" s="7">
        <v>0.93960526315789472</v>
      </c>
      <c r="E31" s="7">
        <v>0.97931034482758617</v>
      </c>
      <c r="F31" s="8">
        <f t="shared" si="3"/>
        <v>0.95945780399274039</v>
      </c>
      <c r="G31" s="9">
        <v>0</v>
      </c>
      <c r="H31" s="10">
        <v>2.5000000000000001E-3</v>
      </c>
      <c r="I31" s="32">
        <f t="shared" si="0"/>
        <v>0</v>
      </c>
      <c r="J31" s="9">
        <v>0</v>
      </c>
      <c r="K31" s="32">
        <v>1.5E-3</v>
      </c>
      <c r="L31" s="32">
        <f t="shared" si="1"/>
        <v>0</v>
      </c>
      <c r="M31" s="8">
        <f t="shared" si="2"/>
        <v>0.95945780399274039</v>
      </c>
      <c r="N31" s="27"/>
    </row>
    <row r="32" spans="2:14" x14ac:dyDescent="0.25">
      <c r="B32" s="26"/>
      <c r="C32" s="15" t="s">
        <v>21</v>
      </c>
      <c r="D32" s="7">
        <v>0.84705884119960029</v>
      </c>
      <c r="E32" s="7">
        <v>0.94526492026492037</v>
      </c>
      <c r="F32" s="8">
        <f t="shared" si="3"/>
        <v>0.89616188073226033</v>
      </c>
      <c r="G32" s="9">
        <v>0</v>
      </c>
      <c r="H32" s="10">
        <v>2.5000000000000001E-3</v>
      </c>
      <c r="I32" s="32">
        <f t="shared" si="0"/>
        <v>0</v>
      </c>
      <c r="J32" s="9">
        <v>0</v>
      </c>
      <c r="K32" s="32">
        <v>1.5E-3</v>
      </c>
      <c r="L32" s="32">
        <f t="shared" si="1"/>
        <v>0</v>
      </c>
      <c r="M32" s="8">
        <f t="shared" si="2"/>
        <v>0.89616188073226033</v>
      </c>
      <c r="N32" s="27"/>
    </row>
    <row r="33" spans="2:14" x14ac:dyDescent="0.25">
      <c r="B33" s="26"/>
      <c r="C33" s="15" t="s">
        <v>24</v>
      </c>
      <c r="D33" s="7">
        <v>0.68128845664886861</v>
      </c>
      <c r="E33" s="7">
        <v>0.64937213403880067</v>
      </c>
      <c r="F33" s="8">
        <f t="shared" si="3"/>
        <v>0.6653302953438347</v>
      </c>
      <c r="G33" s="9">
        <v>0</v>
      </c>
      <c r="H33" s="10">
        <v>2.5000000000000001E-3</v>
      </c>
      <c r="I33" s="32">
        <f t="shared" si="0"/>
        <v>0</v>
      </c>
      <c r="J33" s="9">
        <v>0</v>
      </c>
      <c r="K33" s="32">
        <v>1.5E-3</v>
      </c>
      <c r="L33" s="32">
        <f t="shared" si="1"/>
        <v>0</v>
      </c>
      <c r="M33" s="8">
        <f t="shared" si="2"/>
        <v>0.6653302953438347</v>
      </c>
      <c r="N33" s="27"/>
    </row>
    <row r="34" spans="2:14" x14ac:dyDescent="0.25">
      <c r="B34" s="26"/>
      <c r="C34" s="15" t="s">
        <v>16</v>
      </c>
      <c r="D34" s="7">
        <v>0.70039682539682535</v>
      </c>
      <c r="E34" s="7">
        <v>1</v>
      </c>
      <c r="F34" s="8">
        <f t="shared" si="3"/>
        <v>0.85019841269841268</v>
      </c>
      <c r="G34" s="9">
        <v>0</v>
      </c>
      <c r="H34" s="10">
        <v>2.5000000000000001E-3</v>
      </c>
      <c r="I34" s="32">
        <f t="shared" si="0"/>
        <v>0</v>
      </c>
      <c r="J34" s="9">
        <v>0</v>
      </c>
      <c r="K34" s="32">
        <v>1.5E-3</v>
      </c>
      <c r="L34" s="32">
        <f t="shared" si="1"/>
        <v>0</v>
      </c>
      <c r="M34" s="8">
        <f t="shared" si="2"/>
        <v>0.85019841269841268</v>
      </c>
      <c r="N34" s="27"/>
    </row>
    <row r="35" spans="2:14" x14ac:dyDescent="0.25">
      <c r="B35" s="26"/>
      <c r="C35" s="15" t="s">
        <v>38</v>
      </c>
      <c r="D35" s="7">
        <v>0.87134817538126375</v>
      </c>
      <c r="E35" s="7">
        <v>0.678007976912264</v>
      </c>
      <c r="F35" s="8">
        <f t="shared" si="3"/>
        <v>0.77467807614676387</v>
      </c>
      <c r="G35" s="9">
        <v>0</v>
      </c>
      <c r="H35" s="10">
        <v>2.5000000000000001E-3</v>
      </c>
      <c r="I35" s="32">
        <f t="shared" si="0"/>
        <v>0</v>
      </c>
      <c r="J35" s="9">
        <v>3</v>
      </c>
      <c r="K35" s="32">
        <v>1.5E-3</v>
      </c>
      <c r="L35" s="32">
        <f t="shared" si="1"/>
        <v>4.5000000000000005E-3</v>
      </c>
      <c r="M35" s="8">
        <f t="shared" si="2"/>
        <v>0.77017807614676392</v>
      </c>
      <c r="N35" s="27"/>
    </row>
    <row r="36" spans="2:14" x14ac:dyDescent="0.25">
      <c r="B36" s="26"/>
      <c r="C36" s="15" t="s">
        <v>30</v>
      </c>
      <c r="D36" s="7">
        <v>0.76358590175256835</v>
      </c>
      <c r="E36" s="7">
        <v>0.91939634439634432</v>
      </c>
      <c r="F36" s="8">
        <f t="shared" si="3"/>
        <v>0.84149112307445639</v>
      </c>
      <c r="G36" s="9">
        <v>0</v>
      </c>
      <c r="H36" s="10">
        <v>2.5000000000000001E-3</v>
      </c>
      <c r="I36" s="32">
        <f t="shared" si="0"/>
        <v>0</v>
      </c>
      <c r="J36" s="9">
        <v>0</v>
      </c>
      <c r="K36" s="32">
        <v>1.5E-3</v>
      </c>
      <c r="L36" s="32">
        <f t="shared" si="1"/>
        <v>0</v>
      </c>
      <c r="M36" s="8">
        <f t="shared" si="2"/>
        <v>0.84149112307445639</v>
      </c>
      <c r="N36" s="27"/>
    </row>
    <row r="37" spans="2:14" x14ac:dyDescent="0.25">
      <c r="B37" s="26"/>
      <c r="C37" s="15" t="s">
        <v>29</v>
      </c>
      <c r="D37" s="7">
        <v>0.86622694717206916</v>
      </c>
      <c r="E37" s="7">
        <v>0.9910714285714286</v>
      </c>
      <c r="F37" s="8">
        <f t="shared" si="3"/>
        <v>0.92864918787174888</v>
      </c>
      <c r="G37" s="9">
        <v>0</v>
      </c>
      <c r="H37" s="10">
        <v>2.5000000000000001E-3</v>
      </c>
      <c r="I37" s="32">
        <f t="shared" si="0"/>
        <v>0</v>
      </c>
      <c r="J37" s="9">
        <v>0</v>
      </c>
      <c r="K37" s="32">
        <v>1.5E-3</v>
      </c>
      <c r="L37" s="32">
        <f t="shared" si="1"/>
        <v>0</v>
      </c>
      <c r="M37" s="8">
        <f t="shared" si="2"/>
        <v>0.92864918787174888</v>
      </c>
      <c r="N37" s="27"/>
    </row>
    <row r="38" spans="2:14" x14ac:dyDescent="0.25">
      <c r="B38" s="26"/>
      <c r="C38" s="15" t="s">
        <v>26</v>
      </c>
      <c r="D38" s="7">
        <v>0.83742716574613119</v>
      </c>
      <c r="E38" s="7">
        <v>0.5864840507537239</v>
      </c>
      <c r="F38" s="8">
        <f t="shared" si="3"/>
        <v>0.71195560824992754</v>
      </c>
      <c r="G38" s="9">
        <v>32</v>
      </c>
      <c r="H38" s="10">
        <v>2.5000000000000001E-3</v>
      </c>
      <c r="I38" s="32">
        <f t="shared" si="0"/>
        <v>0.08</v>
      </c>
      <c r="J38" s="9">
        <v>0</v>
      </c>
      <c r="K38" s="32">
        <v>1.5E-3</v>
      </c>
      <c r="L38" s="32">
        <f t="shared" si="1"/>
        <v>0</v>
      </c>
      <c r="M38" s="8">
        <f t="shared" si="2"/>
        <v>0.63195560824992758</v>
      </c>
      <c r="N38" s="27"/>
    </row>
    <row r="39" spans="2:14" x14ac:dyDescent="0.25">
      <c r="B39" s="26"/>
      <c r="C39" s="15" t="s">
        <v>10</v>
      </c>
      <c r="D39" s="7">
        <v>0.91666666666666663</v>
      </c>
      <c r="E39" s="7">
        <v>1</v>
      </c>
      <c r="F39" s="8">
        <f t="shared" si="3"/>
        <v>0.95833333333333326</v>
      </c>
      <c r="G39" s="9">
        <v>0</v>
      </c>
      <c r="H39" s="10">
        <v>2.5000000000000001E-3</v>
      </c>
      <c r="I39" s="32">
        <f t="shared" si="0"/>
        <v>0</v>
      </c>
      <c r="J39" s="9">
        <v>0</v>
      </c>
      <c r="K39" s="32">
        <v>1.5E-3</v>
      </c>
      <c r="L39" s="32">
        <f t="shared" si="1"/>
        <v>0</v>
      </c>
      <c r="M39" s="8">
        <f t="shared" si="2"/>
        <v>0.95833333333333326</v>
      </c>
      <c r="N39" s="27"/>
    </row>
    <row r="40" spans="2:14" ht="13.8" thickBot="1" x14ac:dyDescent="0.3">
      <c r="B40" s="26"/>
      <c r="C40" s="16" t="s">
        <v>15</v>
      </c>
      <c r="D40" s="11">
        <v>0.52534355909894703</v>
      </c>
      <c r="E40" s="11">
        <v>0.69716203703703705</v>
      </c>
      <c r="F40" s="12">
        <f t="shared" si="3"/>
        <v>0.61125279806799204</v>
      </c>
      <c r="G40" s="13">
        <v>0</v>
      </c>
      <c r="H40" s="14">
        <v>2.5000000000000001E-3</v>
      </c>
      <c r="I40" s="33">
        <f t="shared" si="0"/>
        <v>0</v>
      </c>
      <c r="J40" s="13">
        <v>0</v>
      </c>
      <c r="K40" s="33">
        <v>1.5E-3</v>
      </c>
      <c r="L40" s="33">
        <f t="shared" si="1"/>
        <v>0</v>
      </c>
      <c r="M40" s="12">
        <f t="shared" si="2"/>
        <v>0.61125279806799204</v>
      </c>
      <c r="N40" s="27"/>
    </row>
    <row r="41" spans="2:14" ht="16.5" customHeight="1" thickBot="1" x14ac:dyDescent="0.3"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0"/>
    </row>
  </sheetData>
  <sortState xmlns:xlrd2="http://schemas.microsoft.com/office/spreadsheetml/2017/richdata2" ref="C7:J38">
    <sortCondition ref="C7"/>
  </sortState>
  <mergeCells count="1">
    <mergeCell ref="D3:M6"/>
  </mergeCells>
  <pageMargins left="0.7" right="0.7" top="0.75" bottom="0.75" header="0.3" footer="0.3"/>
  <pageSetup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34"/>
  <sheetViews>
    <sheetView topLeftCell="A6" workbookViewId="0">
      <selection activeCell="D29" sqref="D29"/>
    </sheetView>
  </sheetViews>
  <sheetFormatPr baseColWidth="10" defaultRowHeight="14.4" x14ac:dyDescent="0.3"/>
  <cols>
    <col min="1" max="1" width="25" customWidth="1"/>
    <col min="2" max="2" width="9.88671875" customWidth="1"/>
    <col min="3" max="3" width="14.6640625" customWidth="1"/>
    <col min="4" max="4" width="11.33203125" customWidth="1"/>
    <col min="5" max="5" width="47.109375" customWidth="1"/>
  </cols>
  <sheetData>
    <row r="1" spans="1:5" x14ac:dyDescent="0.3">
      <c r="A1" s="46" t="s">
        <v>98</v>
      </c>
      <c r="B1" s="46" t="s">
        <v>99</v>
      </c>
      <c r="C1" s="46" t="s">
        <v>100</v>
      </c>
      <c r="D1" s="46" t="s">
        <v>101</v>
      </c>
      <c r="E1" s="46" t="s">
        <v>102</v>
      </c>
    </row>
    <row r="2" spans="1:5" x14ac:dyDescent="0.3">
      <c r="A2" s="47" t="s">
        <v>103</v>
      </c>
      <c r="B2" s="48">
        <v>90</v>
      </c>
      <c r="C2" s="48">
        <v>90</v>
      </c>
      <c r="D2" s="48">
        <f>AVERAGE(B2:C2)</f>
        <v>90</v>
      </c>
      <c r="E2" s="49"/>
    </row>
    <row r="3" spans="1:5" x14ac:dyDescent="0.3">
      <c r="A3" s="47" t="s">
        <v>105</v>
      </c>
      <c r="B3" s="48">
        <v>80</v>
      </c>
      <c r="C3" s="48">
        <v>100</v>
      </c>
      <c r="D3" s="48">
        <f t="shared" ref="D3:D33" si="0">AVERAGE(B3:C3)</f>
        <v>90</v>
      </c>
      <c r="E3" s="49" t="s">
        <v>106</v>
      </c>
    </row>
    <row r="4" spans="1:5" x14ac:dyDescent="0.3">
      <c r="A4" s="47" t="s">
        <v>107</v>
      </c>
      <c r="B4" s="48">
        <v>70</v>
      </c>
      <c r="C4" s="48">
        <v>100</v>
      </c>
      <c r="D4" s="48">
        <f t="shared" si="0"/>
        <v>85</v>
      </c>
      <c r="E4" s="49" t="s">
        <v>108</v>
      </c>
    </row>
    <row r="5" spans="1:5" x14ac:dyDescent="0.3">
      <c r="A5" s="47" t="s">
        <v>109</v>
      </c>
      <c r="B5" s="48">
        <v>50</v>
      </c>
      <c r="C5" s="48">
        <v>100</v>
      </c>
      <c r="D5" s="48">
        <f t="shared" si="0"/>
        <v>75</v>
      </c>
      <c r="E5" s="50" t="s">
        <v>110</v>
      </c>
    </row>
    <row r="6" spans="1:5" x14ac:dyDescent="0.3">
      <c r="A6" s="47" t="s">
        <v>111</v>
      </c>
      <c r="B6" s="48">
        <v>100</v>
      </c>
      <c r="C6" s="48">
        <v>100</v>
      </c>
      <c r="D6" s="48">
        <f t="shared" si="0"/>
        <v>100</v>
      </c>
      <c r="E6" s="49"/>
    </row>
    <row r="7" spans="1:5" x14ac:dyDescent="0.3">
      <c r="A7" s="47" t="s">
        <v>112</v>
      </c>
      <c r="B7" s="48">
        <v>90</v>
      </c>
      <c r="C7" s="48">
        <v>100</v>
      </c>
      <c r="D7" s="48">
        <f t="shared" si="0"/>
        <v>95</v>
      </c>
      <c r="E7" s="49" t="s">
        <v>113</v>
      </c>
    </row>
    <row r="8" spans="1:5" x14ac:dyDescent="0.3">
      <c r="A8" s="47" t="s">
        <v>114</v>
      </c>
      <c r="B8" s="48">
        <v>80</v>
      </c>
      <c r="C8" s="48">
        <v>70</v>
      </c>
      <c r="D8" s="48">
        <f t="shared" si="0"/>
        <v>75</v>
      </c>
      <c r="E8" s="49" t="s">
        <v>104</v>
      </c>
    </row>
    <row r="9" spans="1:5" ht="28.8" x14ac:dyDescent="0.3">
      <c r="A9" s="47" t="s">
        <v>115</v>
      </c>
      <c r="B9" s="48">
        <v>30</v>
      </c>
      <c r="C9" s="48">
        <v>30</v>
      </c>
      <c r="D9" s="48">
        <f t="shared" si="0"/>
        <v>30</v>
      </c>
      <c r="E9" s="51" t="s">
        <v>116</v>
      </c>
    </row>
    <row r="10" spans="1:5" x14ac:dyDescent="0.3">
      <c r="A10" s="47" t="s">
        <v>117</v>
      </c>
      <c r="B10" s="48">
        <v>70</v>
      </c>
      <c r="C10" s="48">
        <v>60</v>
      </c>
      <c r="D10" s="48">
        <f t="shared" si="0"/>
        <v>65</v>
      </c>
      <c r="E10" s="49" t="s">
        <v>104</v>
      </c>
    </row>
    <row r="11" spans="1:5" x14ac:dyDescent="0.3">
      <c r="A11" s="47" t="s">
        <v>118</v>
      </c>
      <c r="B11" s="48">
        <v>0</v>
      </c>
      <c r="C11" s="48">
        <v>0</v>
      </c>
      <c r="D11" s="48">
        <f t="shared" si="0"/>
        <v>0</v>
      </c>
      <c r="E11" s="49" t="s">
        <v>119</v>
      </c>
    </row>
    <row r="12" spans="1:5" x14ac:dyDescent="0.3">
      <c r="A12" s="47" t="s">
        <v>120</v>
      </c>
      <c r="B12" s="48">
        <v>80</v>
      </c>
      <c r="C12" s="48">
        <v>100</v>
      </c>
      <c r="D12" s="48">
        <f t="shared" si="0"/>
        <v>90</v>
      </c>
      <c r="E12" s="49" t="s">
        <v>121</v>
      </c>
    </row>
    <row r="13" spans="1:5" x14ac:dyDescent="0.3">
      <c r="A13" s="47" t="s">
        <v>122</v>
      </c>
      <c r="B13" s="48">
        <v>70</v>
      </c>
      <c r="C13" s="48">
        <v>60</v>
      </c>
      <c r="D13" s="48">
        <f t="shared" si="0"/>
        <v>65</v>
      </c>
      <c r="E13" s="49" t="s">
        <v>104</v>
      </c>
    </row>
    <row r="14" spans="1:5" x14ac:dyDescent="0.3">
      <c r="A14" s="47" t="s">
        <v>123</v>
      </c>
      <c r="B14" s="48">
        <v>100</v>
      </c>
      <c r="C14" s="48">
        <v>100</v>
      </c>
      <c r="D14" s="48">
        <f t="shared" si="0"/>
        <v>100</v>
      </c>
      <c r="E14" s="49"/>
    </row>
    <row r="15" spans="1:5" x14ac:dyDescent="0.3">
      <c r="A15" s="47" t="s">
        <v>124</v>
      </c>
      <c r="B15" s="48">
        <v>100</v>
      </c>
      <c r="C15" s="48">
        <v>100</v>
      </c>
      <c r="D15" s="48">
        <f t="shared" si="0"/>
        <v>100</v>
      </c>
      <c r="E15" s="49"/>
    </row>
    <row r="16" spans="1:5" x14ac:dyDescent="0.3">
      <c r="A16" s="47" t="s">
        <v>125</v>
      </c>
      <c r="B16" s="48">
        <v>100</v>
      </c>
      <c r="C16" s="48">
        <v>100</v>
      </c>
      <c r="D16" s="48">
        <f t="shared" si="0"/>
        <v>100</v>
      </c>
      <c r="E16" s="49"/>
    </row>
    <row r="17" spans="1:5" x14ac:dyDescent="0.3">
      <c r="A17" s="47" t="s">
        <v>126</v>
      </c>
      <c r="B17" s="48">
        <v>70</v>
      </c>
      <c r="C17" s="48">
        <v>100</v>
      </c>
      <c r="D17" s="48">
        <f t="shared" si="0"/>
        <v>85</v>
      </c>
      <c r="E17" s="49" t="s">
        <v>127</v>
      </c>
    </row>
    <row r="18" spans="1:5" x14ac:dyDescent="0.3">
      <c r="A18" s="47" t="s">
        <v>128</v>
      </c>
      <c r="B18" s="48">
        <v>70</v>
      </c>
      <c r="C18" s="48">
        <v>70</v>
      </c>
      <c r="D18" s="48">
        <f t="shared" si="0"/>
        <v>70</v>
      </c>
      <c r="E18" s="50" t="s">
        <v>113</v>
      </c>
    </row>
    <row r="19" spans="1:5" x14ac:dyDescent="0.3">
      <c r="A19" s="47" t="s">
        <v>129</v>
      </c>
      <c r="B19" s="48">
        <v>70</v>
      </c>
      <c r="C19" s="48">
        <v>100</v>
      </c>
      <c r="D19" s="48">
        <f t="shared" si="0"/>
        <v>85</v>
      </c>
      <c r="E19" s="49" t="s">
        <v>127</v>
      </c>
    </row>
    <row r="20" spans="1:5" x14ac:dyDescent="0.3">
      <c r="A20" s="47" t="s">
        <v>130</v>
      </c>
      <c r="B20" s="48">
        <v>80</v>
      </c>
      <c r="C20" s="48">
        <v>100</v>
      </c>
      <c r="D20" s="48">
        <f t="shared" si="0"/>
        <v>90</v>
      </c>
      <c r="E20" s="49" t="s">
        <v>113</v>
      </c>
    </row>
    <row r="21" spans="1:5" x14ac:dyDescent="0.3">
      <c r="A21" s="47" t="s">
        <v>131</v>
      </c>
      <c r="B21" s="48">
        <v>80</v>
      </c>
      <c r="C21" s="48">
        <v>100</v>
      </c>
      <c r="D21" s="48">
        <f t="shared" si="0"/>
        <v>90</v>
      </c>
      <c r="E21" s="49" t="s">
        <v>113</v>
      </c>
    </row>
    <row r="22" spans="1:5" x14ac:dyDescent="0.3">
      <c r="A22" s="47" t="s">
        <v>132</v>
      </c>
      <c r="B22" s="48">
        <v>80</v>
      </c>
      <c r="C22" s="48">
        <v>100</v>
      </c>
      <c r="D22" s="48">
        <f t="shared" si="0"/>
        <v>90</v>
      </c>
      <c r="E22" s="49" t="s">
        <v>133</v>
      </c>
    </row>
    <row r="23" spans="1:5" x14ac:dyDescent="0.3">
      <c r="A23" s="47" t="s">
        <v>134</v>
      </c>
      <c r="B23" s="48">
        <v>80</v>
      </c>
      <c r="C23" s="48">
        <v>100</v>
      </c>
      <c r="D23" s="48">
        <f t="shared" si="0"/>
        <v>90</v>
      </c>
      <c r="E23" s="49" t="s">
        <v>113</v>
      </c>
    </row>
    <row r="24" spans="1:5" x14ac:dyDescent="0.3">
      <c r="A24" s="47" t="s">
        <v>135</v>
      </c>
      <c r="B24" s="48">
        <v>90</v>
      </c>
      <c r="C24" s="48">
        <v>100</v>
      </c>
      <c r="D24" s="48">
        <f t="shared" si="0"/>
        <v>95</v>
      </c>
      <c r="E24" s="49" t="s">
        <v>113</v>
      </c>
    </row>
    <row r="25" spans="1:5" x14ac:dyDescent="0.3">
      <c r="A25" s="47" t="s">
        <v>136</v>
      </c>
      <c r="B25" s="48">
        <v>80</v>
      </c>
      <c r="C25" s="48">
        <v>80</v>
      </c>
      <c r="D25" s="48">
        <f t="shared" si="0"/>
        <v>80</v>
      </c>
      <c r="E25" s="49" t="s">
        <v>149</v>
      </c>
    </row>
    <row r="26" spans="1:5" x14ac:dyDescent="0.3">
      <c r="A26" s="47" t="s">
        <v>137</v>
      </c>
      <c r="B26" s="48">
        <v>80</v>
      </c>
      <c r="C26" s="48">
        <v>100</v>
      </c>
      <c r="D26" s="48">
        <f t="shared" si="0"/>
        <v>90</v>
      </c>
      <c r="E26" s="49" t="s">
        <v>113</v>
      </c>
    </row>
    <row r="27" spans="1:5" x14ac:dyDescent="0.3">
      <c r="A27" s="47" t="s">
        <v>138</v>
      </c>
      <c r="B27" s="48">
        <v>100</v>
      </c>
      <c r="C27" s="48">
        <v>100</v>
      </c>
      <c r="D27" s="48">
        <f t="shared" si="0"/>
        <v>100</v>
      </c>
      <c r="E27" s="49"/>
    </row>
    <row r="28" spans="1:5" ht="28.8" x14ac:dyDescent="0.3">
      <c r="A28" s="47" t="s">
        <v>139</v>
      </c>
      <c r="B28" s="48">
        <v>70</v>
      </c>
      <c r="C28" s="48">
        <v>100</v>
      </c>
      <c r="D28" s="48">
        <f t="shared" si="0"/>
        <v>85</v>
      </c>
      <c r="E28" s="50" t="s">
        <v>140</v>
      </c>
    </row>
    <row r="29" spans="1:5" x14ac:dyDescent="0.3">
      <c r="A29" s="47" t="s">
        <v>141</v>
      </c>
      <c r="B29" s="48">
        <v>90</v>
      </c>
      <c r="C29" s="48">
        <v>100</v>
      </c>
      <c r="D29" s="48">
        <f t="shared" si="0"/>
        <v>95</v>
      </c>
      <c r="E29" s="50" t="s">
        <v>142</v>
      </c>
    </row>
    <row r="30" spans="1:5" x14ac:dyDescent="0.3">
      <c r="A30" s="47" t="s">
        <v>143</v>
      </c>
      <c r="B30" s="48">
        <v>70</v>
      </c>
      <c r="C30" s="48">
        <v>70</v>
      </c>
      <c r="D30" s="48">
        <f t="shared" si="0"/>
        <v>70</v>
      </c>
      <c r="E30" s="50" t="s">
        <v>142</v>
      </c>
    </row>
    <row r="31" spans="1:5" x14ac:dyDescent="0.3">
      <c r="A31" s="47" t="s">
        <v>144</v>
      </c>
      <c r="B31" s="48">
        <v>70</v>
      </c>
      <c r="C31" s="48">
        <v>100</v>
      </c>
      <c r="D31" s="48">
        <f t="shared" si="0"/>
        <v>85</v>
      </c>
      <c r="E31" s="49" t="s">
        <v>127</v>
      </c>
    </row>
    <row r="32" spans="1:5" ht="27.75" customHeight="1" x14ac:dyDescent="0.3">
      <c r="A32" s="47" t="s">
        <v>145</v>
      </c>
      <c r="B32" s="48">
        <v>70</v>
      </c>
      <c r="C32" s="48">
        <v>100</v>
      </c>
      <c r="D32" s="48">
        <f t="shared" si="0"/>
        <v>85</v>
      </c>
      <c r="E32" s="49" t="s">
        <v>146</v>
      </c>
    </row>
    <row r="33" spans="1:5" ht="20.25" customHeight="1" x14ac:dyDescent="0.3">
      <c r="A33" s="47" t="s">
        <v>147</v>
      </c>
      <c r="B33" s="48">
        <v>80</v>
      </c>
      <c r="C33" s="48">
        <v>100</v>
      </c>
      <c r="D33" s="48">
        <f t="shared" si="0"/>
        <v>90</v>
      </c>
      <c r="E33" s="49" t="s">
        <v>148</v>
      </c>
    </row>
    <row r="34" spans="1:5" x14ac:dyDescent="0.3">
      <c r="A34" s="52"/>
      <c r="B34" s="52"/>
      <c r="C34" s="52"/>
      <c r="D34" s="52"/>
      <c r="E34" s="52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Ev.Consolidada 2023 I</vt:lpstr>
      <vt:lpstr>Ev. Plan de Acción 2023 II</vt:lpstr>
      <vt:lpstr>Ev. P.Gestión Q2</vt:lpstr>
      <vt:lpstr>'Ev. Plan de Acción 2023 II'!Área_de_impresión</vt:lpstr>
      <vt:lpstr>'Ev.Consolidada 2023 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Andrés Velasco T.</cp:lastModifiedBy>
  <dcterms:created xsi:type="dcterms:W3CDTF">2022-07-19T15:53:05Z</dcterms:created>
  <dcterms:modified xsi:type="dcterms:W3CDTF">2023-10-30T20:44:43Z</dcterms:modified>
</cp:coreProperties>
</file>