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oris.casas\Desktop\2023\publicaciones\"/>
    </mc:Choice>
  </mc:AlternateContent>
  <bookViews>
    <workbookView xWindow="0" yWindow="0" windowWidth="13185" windowHeight="9810"/>
  </bookViews>
  <sheets>
    <sheet name="Ev.Consolidada 2022 II" sheetId="1" r:id="rId1"/>
    <sheet name="Ev. Plan de Acción 2022 III" sheetId="2" r:id="rId2"/>
    <sheet name="Ev. Plan de Gestión 2022 III" sheetId="3" r:id="rId3"/>
  </sheets>
  <definedNames>
    <definedName name="_xlnm._FilterDatabase" localSheetId="2" hidden="1">'Ev. Plan de Gestión 2022 III'!$A$5:$P$194</definedName>
    <definedName name="_xlnm.Print_Area" localSheetId="1">'Ev. Plan de Acción 2022 III'!$A$1:$L$42</definedName>
    <definedName name="_xlnm.Print_Area" localSheetId="2">'Ev. Plan de Gestión 2022 III'!$A$1:$Q$196</definedName>
    <definedName name="_xlnm.Print_Area" localSheetId="0">'Ev.Consolidada 2022 II'!$A$1:$N$55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6" i="2"/>
  <c r="L194" i="3"/>
  <c r="K194" i="3"/>
  <c r="J194" i="3"/>
  <c r="M194" i="3" s="1"/>
  <c r="G194" i="3"/>
  <c r="L193" i="3"/>
  <c r="K193" i="3"/>
  <c r="J193" i="3"/>
  <c r="M193" i="3" s="1"/>
  <c r="G193" i="3"/>
  <c r="L192" i="3"/>
  <c r="K192" i="3"/>
  <c r="J192" i="3"/>
  <c r="M192" i="3" s="1"/>
  <c r="N192" i="3" s="1"/>
  <c r="O192" i="3" s="1"/>
  <c r="G192" i="3"/>
  <c r="M191" i="3"/>
  <c r="N191" i="3" s="1"/>
  <c r="O191" i="3" s="1"/>
  <c r="L191" i="3"/>
  <c r="K191" i="3"/>
  <c r="J191" i="3"/>
  <c r="G191" i="3"/>
  <c r="N190" i="3"/>
  <c r="O190" i="3" s="1"/>
  <c r="M190" i="3"/>
  <c r="L190" i="3"/>
  <c r="K190" i="3"/>
  <c r="J190" i="3"/>
  <c r="G190" i="3"/>
  <c r="M189" i="3"/>
  <c r="L189" i="3"/>
  <c r="N189" i="3" s="1"/>
  <c r="O189" i="3" s="1"/>
  <c r="K189" i="3"/>
  <c r="J189" i="3"/>
  <c r="G189" i="3"/>
  <c r="L188" i="3"/>
  <c r="K188" i="3"/>
  <c r="J188" i="3"/>
  <c r="M188" i="3" s="1"/>
  <c r="G188" i="3"/>
  <c r="L187" i="3"/>
  <c r="K187" i="3"/>
  <c r="J187" i="3"/>
  <c r="M187" i="3" s="1"/>
  <c r="G187" i="3"/>
  <c r="L186" i="3"/>
  <c r="K186" i="3"/>
  <c r="J186" i="3"/>
  <c r="M186" i="3" s="1"/>
  <c r="G186" i="3"/>
  <c r="L185" i="3"/>
  <c r="K185" i="3"/>
  <c r="J185" i="3"/>
  <c r="M185" i="3" s="1"/>
  <c r="G185" i="3"/>
  <c r="N184" i="3"/>
  <c r="O184" i="3" s="1"/>
  <c r="L184" i="3"/>
  <c r="K184" i="3"/>
  <c r="J184" i="3"/>
  <c r="M184" i="3" s="1"/>
  <c r="G184" i="3"/>
  <c r="M183" i="3"/>
  <c r="N183" i="3" s="1"/>
  <c r="O183" i="3" s="1"/>
  <c r="L183" i="3"/>
  <c r="K183" i="3"/>
  <c r="J183" i="3"/>
  <c r="G183" i="3"/>
  <c r="M182" i="3"/>
  <c r="L182" i="3"/>
  <c r="N182" i="3" s="1"/>
  <c r="O182" i="3" s="1"/>
  <c r="K182" i="3"/>
  <c r="J182" i="3"/>
  <c r="G182" i="3"/>
  <c r="M181" i="3"/>
  <c r="L181" i="3"/>
  <c r="N181" i="3" s="1"/>
  <c r="O181" i="3" s="1"/>
  <c r="K181" i="3"/>
  <c r="J181" i="3"/>
  <c r="G181" i="3"/>
  <c r="M180" i="3"/>
  <c r="L180" i="3"/>
  <c r="K180" i="3"/>
  <c r="J180" i="3"/>
  <c r="G180" i="3"/>
  <c r="L179" i="3"/>
  <c r="K179" i="3"/>
  <c r="J179" i="3"/>
  <c r="M179" i="3" s="1"/>
  <c r="G179" i="3"/>
  <c r="L178" i="3"/>
  <c r="K178" i="3"/>
  <c r="J178" i="3"/>
  <c r="M178" i="3" s="1"/>
  <c r="G178" i="3"/>
  <c r="L177" i="3"/>
  <c r="K177" i="3"/>
  <c r="J177" i="3"/>
  <c r="M177" i="3" s="1"/>
  <c r="G177" i="3"/>
  <c r="L176" i="3"/>
  <c r="K176" i="3"/>
  <c r="J176" i="3"/>
  <c r="M176" i="3" s="1"/>
  <c r="N176" i="3" s="1"/>
  <c r="O176" i="3" s="1"/>
  <c r="G176" i="3"/>
  <c r="O175" i="3"/>
  <c r="M175" i="3"/>
  <c r="N175" i="3" s="1"/>
  <c r="L175" i="3"/>
  <c r="K175" i="3"/>
  <c r="J175" i="3"/>
  <c r="G175" i="3"/>
  <c r="N174" i="3"/>
  <c r="O174" i="3" s="1"/>
  <c r="M174" i="3"/>
  <c r="L174" i="3"/>
  <c r="K174" i="3"/>
  <c r="J174" i="3"/>
  <c r="G174" i="3"/>
  <c r="M173" i="3"/>
  <c r="L173" i="3"/>
  <c r="N173" i="3" s="1"/>
  <c r="O173" i="3" s="1"/>
  <c r="K173" i="3"/>
  <c r="J173" i="3"/>
  <c r="G173" i="3"/>
  <c r="L172" i="3"/>
  <c r="K172" i="3"/>
  <c r="J172" i="3"/>
  <c r="M172" i="3" s="1"/>
  <c r="G172" i="3"/>
  <c r="L171" i="3"/>
  <c r="K171" i="3"/>
  <c r="J171" i="3"/>
  <c r="M171" i="3" s="1"/>
  <c r="G171" i="3"/>
  <c r="L170" i="3"/>
  <c r="K170" i="3"/>
  <c r="J170" i="3"/>
  <c r="M170" i="3" s="1"/>
  <c r="G170" i="3"/>
  <c r="L169" i="3"/>
  <c r="K169" i="3"/>
  <c r="J169" i="3"/>
  <c r="M169" i="3" s="1"/>
  <c r="G169" i="3"/>
  <c r="N168" i="3"/>
  <c r="O168" i="3" s="1"/>
  <c r="L168" i="3"/>
  <c r="K168" i="3"/>
  <c r="J168" i="3"/>
  <c r="M168" i="3" s="1"/>
  <c r="G168" i="3"/>
  <c r="M167" i="3"/>
  <c r="N167" i="3" s="1"/>
  <c r="O167" i="3" s="1"/>
  <c r="L167" i="3"/>
  <c r="K167" i="3"/>
  <c r="J167" i="3"/>
  <c r="G167" i="3"/>
  <c r="M166" i="3"/>
  <c r="L166" i="3"/>
  <c r="N166" i="3" s="1"/>
  <c r="O166" i="3" s="1"/>
  <c r="K166" i="3"/>
  <c r="J166" i="3"/>
  <c r="G166" i="3"/>
  <c r="M165" i="3"/>
  <c r="L165" i="3"/>
  <c r="N165" i="3" s="1"/>
  <c r="O165" i="3" s="1"/>
  <c r="K165" i="3"/>
  <c r="J165" i="3"/>
  <c r="G165" i="3"/>
  <c r="M164" i="3"/>
  <c r="L164" i="3"/>
  <c r="K164" i="3"/>
  <c r="J164" i="3"/>
  <c r="G164" i="3"/>
  <c r="L163" i="3"/>
  <c r="K163" i="3"/>
  <c r="J163" i="3"/>
  <c r="M163" i="3" s="1"/>
  <c r="G163" i="3"/>
  <c r="L162" i="3"/>
  <c r="K162" i="3"/>
  <c r="J162" i="3"/>
  <c r="M162" i="3" s="1"/>
  <c r="G162" i="3"/>
  <c r="L161" i="3"/>
  <c r="K161" i="3"/>
  <c r="J161" i="3"/>
  <c r="M161" i="3" s="1"/>
  <c r="G161" i="3"/>
  <c r="L160" i="3"/>
  <c r="K160" i="3"/>
  <c r="J160" i="3"/>
  <c r="M160" i="3" s="1"/>
  <c r="N160" i="3" s="1"/>
  <c r="O160" i="3" s="1"/>
  <c r="M159" i="3"/>
  <c r="N159" i="3" s="1"/>
  <c r="O159" i="3" s="1"/>
  <c r="L159" i="3"/>
  <c r="K159" i="3"/>
  <c r="J159" i="3"/>
  <c r="G159" i="3"/>
  <c r="N158" i="3"/>
  <c r="O158" i="3" s="1"/>
  <c r="M158" i="3"/>
  <c r="L158" i="3"/>
  <c r="K158" i="3"/>
  <c r="J158" i="3"/>
  <c r="G158" i="3"/>
  <c r="M157" i="3"/>
  <c r="L157" i="3"/>
  <c r="K157" i="3"/>
  <c r="J157" i="3"/>
  <c r="G157" i="3"/>
  <c r="L156" i="3"/>
  <c r="K156" i="3"/>
  <c r="J156" i="3"/>
  <c r="M156" i="3" s="1"/>
  <c r="G156" i="3"/>
  <c r="L155" i="3"/>
  <c r="K155" i="3"/>
  <c r="J155" i="3"/>
  <c r="M155" i="3" s="1"/>
  <c r="G155" i="3"/>
  <c r="L154" i="3"/>
  <c r="K154" i="3"/>
  <c r="J154" i="3"/>
  <c r="M154" i="3" s="1"/>
  <c r="G154" i="3"/>
  <c r="L153" i="3"/>
  <c r="K153" i="3"/>
  <c r="J153" i="3"/>
  <c r="M153" i="3" s="1"/>
  <c r="G153" i="3"/>
  <c r="N152" i="3"/>
  <c r="O152" i="3" s="1"/>
  <c r="L152" i="3"/>
  <c r="K152" i="3"/>
  <c r="J152" i="3"/>
  <c r="M152" i="3" s="1"/>
  <c r="G152" i="3"/>
  <c r="M151" i="3"/>
  <c r="N151" i="3" s="1"/>
  <c r="O151" i="3" s="1"/>
  <c r="L151" i="3"/>
  <c r="K151" i="3"/>
  <c r="J151" i="3"/>
  <c r="G151" i="3"/>
  <c r="M150" i="3"/>
  <c r="L150" i="3"/>
  <c r="N150" i="3" s="1"/>
  <c r="O150" i="3" s="1"/>
  <c r="K150" i="3"/>
  <c r="J150" i="3"/>
  <c r="G150" i="3"/>
  <c r="M149" i="3"/>
  <c r="L149" i="3"/>
  <c r="N149" i="3" s="1"/>
  <c r="O149" i="3" s="1"/>
  <c r="K149" i="3"/>
  <c r="J149" i="3"/>
  <c r="G149" i="3"/>
  <c r="M148" i="3"/>
  <c r="L148" i="3"/>
  <c r="K148" i="3"/>
  <c r="J148" i="3"/>
  <c r="G148" i="3"/>
  <c r="L147" i="3"/>
  <c r="K147" i="3"/>
  <c r="J147" i="3"/>
  <c r="M147" i="3" s="1"/>
  <c r="G147" i="3"/>
  <c r="L146" i="3"/>
  <c r="K146" i="3"/>
  <c r="J146" i="3"/>
  <c r="M146" i="3" s="1"/>
  <c r="G146" i="3"/>
  <c r="L145" i="3"/>
  <c r="N145" i="3" s="1"/>
  <c r="O145" i="3" s="1"/>
  <c r="K145" i="3"/>
  <c r="J145" i="3"/>
  <c r="M145" i="3" s="1"/>
  <c r="G145" i="3"/>
  <c r="L144" i="3"/>
  <c r="K144" i="3"/>
  <c r="J144" i="3"/>
  <c r="M144" i="3" s="1"/>
  <c r="N144" i="3" s="1"/>
  <c r="O144" i="3" s="1"/>
  <c r="G144" i="3"/>
  <c r="M143" i="3"/>
  <c r="N143" i="3" s="1"/>
  <c r="O143" i="3" s="1"/>
  <c r="L143" i="3"/>
  <c r="K143" i="3"/>
  <c r="J143" i="3"/>
  <c r="G143" i="3"/>
  <c r="M142" i="3"/>
  <c r="L142" i="3"/>
  <c r="N142" i="3" s="1"/>
  <c r="O142" i="3" s="1"/>
  <c r="K142" i="3"/>
  <c r="J142" i="3"/>
  <c r="G142" i="3"/>
  <c r="N141" i="3"/>
  <c r="O141" i="3" s="1"/>
  <c r="M141" i="3"/>
  <c r="L141" i="3"/>
  <c r="K141" i="3"/>
  <c r="J141" i="3"/>
  <c r="G141" i="3"/>
  <c r="M140" i="3"/>
  <c r="L140" i="3"/>
  <c r="K140" i="3"/>
  <c r="J140" i="3"/>
  <c r="G140" i="3"/>
  <c r="L139" i="3"/>
  <c r="K139" i="3"/>
  <c r="J139" i="3"/>
  <c r="M139" i="3" s="1"/>
  <c r="G139" i="3"/>
  <c r="L138" i="3"/>
  <c r="K138" i="3"/>
  <c r="J138" i="3"/>
  <c r="M138" i="3" s="1"/>
  <c r="G138" i="3"/>
  <c r="L137" i="3"/>
  <c r="K137" i="3"/>
  <c r="J137" i="3"/>
  <c r="M137" i="3" s="1"/>
  <c r="G137" i="3"/>
  <c r="L136" i="3"/>
  <c r="K136" i="3"/>
  <c r="J136" i="3"/>
  <c r="M136" i="3" s="1"/>
  <c r="N136" i="3" s="1"/>
  <c r="O136" i="3" s="1"/>
  <c r="G136" i="3"/>
  <c r="M135" i="3"/>
  <c r="N135" i="3" s="1"/>
  <c r="O135" i="3" s="1"/>
  <c r="L135" i="3"/>
  <c r="K135" i="3"/>
  <c r="J135" i="3"/>
  <c r="G135" i="3"/>
  <c r="N134" i="3"/>
  <c r="O134" i="3" s="1"/>
  <c r="M134" i="3"/>
  <c r="L134" i="3"/>
  <c r="K134" i="3"/>
  <c r="J134" i="3"/>
  <c r="G134" i="3"/>
  <c r="M133" i="3"/>
  <c r="N133" i="3" s="1"/>
  <c r="O133" i="3" s="1"/>
  <c r="L133" i="3"/>
  <c r="K133" i="3"/>
  <c r="J133" i="3"/>
  <c r="G133" i="3"/>
  <c r="M132" i="3"/>
  <c r="L132" i="3"/>
  <c r="N132" i="3" s="1"/>
  <c r="O132" i="3" s="1"/>
  <c r="K132" i="3"/>
  <c r="J132" i="3"/>
  <c r="G132" i="3"/>
  <c r="L131" i="3"/>
  <c r="K131" i="3"/>
  <c r="J131" i="3"/>
  <c r="M131" i="3" s="1"/>
  <c r="G131" i="3"/>
  <c r="L130" i="3"/>
  <c r="N130" i="3" s="1"/>
  <c r="O130" i="3" s="1"/>
  <c r="K130" i="3"/>
  <c r="J130" i="3"/>
  <c r="M130" i="3" s="1"/>
  <c r="G130" i="3"/>
  <c r="L129" i="3"/>
  <c r="K129" i="3"/>
  <c r="J129" i="3"/>
  <c r="M129" i="3" s="1"/>
  <c r="G129" i="3"/>
  <c r="L128" i="3"/>
  <c r="K128" i="3"/>
  <c r="J128" i="3"/>
  <c r="M128" i="3" s="1"/>
  <c r="N128" i="3" s="1"/>
  <c r="O128" i="3" s="1"/>
  <c r="G128" i="3"/>
  <c r="N127" i="3"/>
  <c r="O127" i="3" s="1"/>
  <c r="M127" i="3"/>
  <c r="L127" i="3"/>
  <c r="K127" i="3"/>
  <c r="J127" i="3"/>
  <c r="G127" i="3"/>
  <c r="M126" i="3"/>
  <c r="N126" i="3" s="1"/>
  <c r="O126" i="3" s="1"/>
  <c r="L126" i="3"/>
  <c r="K126" i="3"/>
  <c r="J126" i="3"/>
  <c r="G126" i="3"/>
  <c r="M125" i="3"/>
  <c r="L125" i="3"/>
  <c r="N125" i="3" s="1"/>
  <c r="O125" i="3" s="1"/>
  <c r="K125" i="3"/>
  <c r="J125" i="3"/>
  <c r="G125" i="3"/>
  <c r="L124" i="3"/>
  <c r="N124" i="3" s="1"/>
  <c r="O124" i="3" s="1"/>
  <c r="K124" i="3"/>
  <c r="J124" i="3"/>
  <c r="M124" i="3" s="1"/>
  <c r="G124" i="3"/>
  <c r="L123" i="3"/>
  <c r="K123" i="3"/>
  <c r="J123" i="3"/>
  <c r="M123" i="3" s="1"/>
  <c r="G123" i="3"/>
  <c r="L122" i="3"/>
  <c r="N122" i="3" s="1"/>
  <c r="O122" i="3" s="1"/>
  <c r="K122" i="3"/>
  <c r="J122" i="3"/>
  <c r="M122" i="3" s="1"/>
  <c r="G122" i="3"/>
  <c r="L121" i="3"/>
  <c r="K121" i="3"/>
  <c r="J121" i="3"/>
  <c r="M121" i="3" s="1"/>
  <c r="G121" i="3"/>
  <c r="O120" i="3"/>
  <c r="L120" i="3"/>
  <c r="K120" i="3"/>
  <c r="J120" i="3"/>
  <c r="M120" i="3" s="1"/>
  <c r="N120" i="3" s="1"/>
  <c r="G120" i="3"/>
  <c r="M119" i="3"/>
  <c r="N119" i="3" s="1"/>
  <c r="O119" i="3" s="1"/>
  <c r="L119" i="3"/>
  <c r="K119" i="3"/>
  <c r="J119" i="3"/>
  <c r="G119" i="3"/>
  <c r="M118" i="3"/>
  <c r="L118" i="3"/>
  <c r="N118" i="3" s="1"/>
  <c r="O118" i="3" s="1"/>
  <c r="K118" i="3"/>
  <c r="J118" i="3"/>
  <c r="G118" i="3"/>
  <c r="M117" i="3"/>
  <c r="L117" i="3"/>
  <c r="N117" i="3" s="1"/>
  <c r="O117" i="3" s="1"/>
  <c r="K117" i="3"/>
  <c r="J117" i="3"/>
  <c r="G117" i="3"/>
  <c r="L116" i="3"/>
  <c r="K116" i="3"/>
  <c r="J116" i="3"/>
  <c r="M116" i="3" s="1"/>
  <c r="G116" i="3"/>
  <c r="L115" i="3"/>
  <c r="K115" i="3"/>
  <c r="J115" i="3"/>
  <c r="M115" i="3" s="1"/>
  <c r="G115" i="3"/>
  <c r="L114" i="3"/>
  <c r="K114" i="3"/>
  <c r="J114" i="3"/>
  <c r="M114" i="3" s="1"/>
  <c r="G114" i="3"/>
  <c r="L113" i="3"/>
  <c r="K113" i="3"/>
  <c r="J113" i="3"/>
  <c r="M113" i="3" s="1"/>
  <c r="G113" i="3"/>
  <c r="N112" i="3"/>
  <c r="O112" i="3" s="1"/>
  <c r="L112" i="3"/>
  <c r="K112" i="3"/>
  <c r="J112" i="3"/>
  <c r="M112" i="3" s="1"/>
  <c r="G112" i="3"/>
  <c r="M111" i="3"/>
  <c r="N111" i="3" s="1"/>
  <c r="O111" i="3" s="1"/>
  <c r="L111" i="3"/>
  <c r="K111" i="3"/>
  <c r="J111" i="3"/>
  <c r="G111" i="3"/>
  <c r="M110" i="3"/>
  <c r="L110" i="3"/>
  <c r="K110" i="3"/>
  <c r="J110" i="3"/>
  <c r="G110" i="3"/>
  <c r="M109" i="3"/>
  <c r="L109" i="3"/>
  <c r="N109" i="3" s="1"/>
  <c r="O109" i="3" s="1"/>
  <c r="K109" i="3"/>
  <c r="J109" i="3"/>
  <c r="G109" i="3"/>
  <c r="L108" i="3"/>
  <c r="K108" i="3"/>
  <c r="J108" i="3"/>
  <c r="M108" i="3" s="1"/>
  <c r="G108" i="3"/>
  <c r="M107" i="3"/>
  <c r="L107" i="3"/>
  <c r="K107" i="3"/>
  <c r="J107" i="3"/>
  <c r="G107" i="3"/>
  <c r="L106" i="3"/>
  <c r="K106" i="3"/>
  <c r="J106" i="3"/>
  <c r="M106" i="3" s="1"/>
  <c r="G106" i="3"/>
  <c r="L105" i="3"/>
  <c r="K105" i="3"/>
  <c r="J105" i="3"/>
  <c r="M105" i="3" s="1"/>
  <c r="G105" i="3"/>
  <c r="N104" i="3"/>
  <c r="O104" i="3" s="1"/>
  <c r="L104" i="3"/>
  <c r="K104" i="3"/>
  <c r="J104" i="3"/>
  <c r="M104" i="3" s="1"/>
  <c r="G104" i="3"/>
  <c r="M103" i="3"/>
  <c r="N103" i="3" s="1"/>
  <c r="O103" i="3" s="1"/>
  <c r="L103" i="3"/>
  <c r="K103" i="3"/>
  <c r="J103" i="3"/>
  <c r="G103" i="3"/>
  <c r="M102" i="3"/>
  <c r="L102" i="3"/>
  <c r="N102" i="3" s="1"/>
  <c r="O102" i="3" s="1"/>
  <c r="K102" i="3"/>
  <c r="J102" i="3"/>
  <c r="G102" i="3"/>
  <c r="M101" i="3"/>
  <c r="L101" i="3"/>
  <c r="N101" i="3" s="1"/>
  <c r="O101" i="3" s="1"/>
  <c r="K101" i="3"/>
  <c r="J101" i="3"/>
  <c r="G101" i="3"/>
  <c r="L100" i="3"/>
  <c r="N100" i="3" s="1"/>
  <c r="O100" i="3" s="1"/>
  <c r="K100" i="3"/>
  <c r="J100" i="3"/>
  <c r="M100" i="3" s="1"/>
  <c r="G100" i="3"/>
  <c r="M99" i="3"/>
  <c r="L99" i="3"/>
  <c r="N99" i="3" s="1"/>
  <c r="O99" i="3" s="1"/>
  <c r="K99" i="3"/>
  <c r="J99" i="3"/>
  <c r="G99" i="3"/>
  <c r="L98" i="3"/>
  <c r="K98" i="3"/>
  <c r="J98" i="3"/>
  <c r="M98" i="3" s="1"/>
  <c r="G98" i="3"/>
  <c r="L97" i="3"/>
  <c r="K97" i="3"/>
  <c r="J97" i="3"/>
  <c r="M97" i="3" s="1"/>
  <c r="G97" i="3"/>
  <c r="M96" i="3"/>
  <c r="N96" i="3" s="1"/>
  <c r="L96" i="3"/>
  <c r="K96" i="3"/>
  <c r="J96" i="3"/>
  <c r="G96" i="3"/>
  <c r="M95" i="3"/>
  <c r="L95" i="3"/>
  <c r="N95" i="3" s="1"/>
  <c r="O95" i="3" s="1"/>
  <c r="K95" i="3"/>
  <c r="J95" i="3"/>
  <c r="G95" i="3"/>
  <c r="M94" i="3"/>
  <c r="L94" i="3"/>
  <c r="N94" i="3" s="1"/>
  <c r="O94" i="3" s="1"/>
  <c r="K94" i="3"/>
  <c r="J94" i="3"/>
  <c r="G94" i="3"/>
  <c r="L93" i="3"/>
  <c r="K93" i="3"/>
  <c r="J93" i="3"/>
  <c r="M93" i="3" s="1"/>
  <c r="G93" i="3"/>
  <c r="M92" i="3"/>
  <c r="L92" i="3"/>
  <c r="N92" i="3" s="1"/>
  <c r="O92" i="3" s="1"/>
  <c r="K92" i="3"/>
  <c r="J92" i="3"/>
  <c r="G92" i="3"/>
  <c r="L91" i="3"/>
  <c r="K91" i="3"/>
  <c r="J91" i="3"/>
  <c r="M91" i="3" s="1"/>
  <c r="G91" i="3"/>
  <c r="L90" i="3"/>
  <c r="K90" i="3"/>
  <c r="J90" i="3"/>
  <c r="M90" i="3" s="1"/>
  <c r="G90" i="3"/>
  <c r="N89" i="3"/>
  <c r="O89" i="3" s="1"/>
  <c r="L89" i="3"/>
  <c r="K89" i="3"/>
  <c r="J89" i="3"/>
  <c r="M89" i="3" s="1"/>
  <c r="G89" i="3"/>
  <c r="M88" i="3"/>
  <c r="N88" i="3" s="1"/>
  <c r="O88" i="3" s="1"/>
  <c r="L88" i="3"/>
  <c r="K88" i="3"/>
  <c r="J88" i="3"/>
  <c r="G88" i="3"/>
  <c r="M87" i="3"/>
  <c r="L87" i="3"/>
  <c r="N87" i="3" s="1"/>
  <c r="O87" i="3" s="1"/>
  <c r="K87" i="3"/>
  <c r="J87" i="3"/>
  <c r="G87" i="3"/>
  <c r="M86" i="3"/>
  <c r="L86" i="3"/>
  <c r="N86" i="3" s="1"/>
  <c r="O86" i="3" s="1"/>
  <c r="K86" i="3"/>
  <c r="J86" i="3"/>
  <c r="G86" i="3"/>
  <c r="N85" i="3"/>
  <c r="O85" i="3" s="1"/>
  <c r="L85" i="3"/>
  <c r="K85" i="3"/>
  <c r="J85" i="3"/>
  <c r="M85" i="3" s="1"/>
  <c r="G85" i="3"/>
  <c r="M84" i="3"/>
  <c r="L84" i="3"/>
  <c r="N84" i="3" s="1"/>
  <c r="O84" i="3" s="1"/>
  <c r="K84" i="3"/>
  <c r="J84" i="3"/>
  <c r="G84" i="3"/>
  <c r="L83" i="3"/>
  <c r="K83" i="3"/>
  <c r="J83" i="3"/>
  <c r="M83" i="3" s="1"/>
  <c r="G83" i="3"/>
  <c r="L82" i="3"/>
  <c r="N82" i="3" s="1"/>
  <c r="O82" i="3" s="1"/>
  <c r="K82" i="3"/>
  <c r="J82" i="3"/>
  <c r="M82" i="3" s="1"/>
  <c r="G82" i="3"/>
  <c r="L81" i="3"/>
  <c r="K81" i="3"/>
  <c r="J81" i="3"/>
  <c r="M81" i="3" s="1"/>
  <c r="N81" i="3" s="1"/>
  <c r="O81" i="3" s="1"/>
  <c r="G81" i="3"/>
  <c r="M80" i="3"/>
  <c r="N80" i="3" s="1"/>
  <c r="O80" i="3" s="1"/>
  <c r="L80" i="3"/>
  <c r="K80" i="3"/>
  <c r="J80" i="3"/>
  <c r="G80" i="3"/>
  <c r="M79" i="3"/>
  <c r="L79" i="3"/>
  <c r="N79" i="3" s="1"/>
  <c r="O79" i="3" s="1"/>
  <c r="K79" i="3"/>
  <c r="J79" i="3"/>
  <c r="G79" i="3"/>
  <c r="O78" i="3"/>
  <c r="M78" i="3"/>
  <c r="L78" i="3"/>
  <c r="N78" i="3" s="1"/>
  <c r="K78" i="3"/>
  <c r="J78" i="3"/>
  <c r="G78" i="3"/>
  <c r="M77" i="3"/>
  <c r="N77" i="3" s="1"/>
  <c r="O77" i="3" s="1"/>
  <c r="L77" i="3"/>
  <c r="K77" i="3"/>
  <c r="J77" i="3"/>
  <c r="G77" i="3"/>
  <c r="L76" i="3"/>
  <c r="K76" i="3"/>
  <c r="J76" i="3"/>
  <c r="M76" i="3" s="1"/>
  <c r="G76" i="3"/>
  <c r="L75" i="3"/>
  <c r="K75" i="3"/>
  <c r="J75" i="3"/>
  <c r="M75" i="3" s="1"/>
  <c r="G75" i="3"/>
  <c r="L74" i="3"/>
  <c r="N74" i="3" s="1"/>
  <c r="O74" i="3" s="1"/>
  <c r="K74" i="3"/>
  <c r="J74" i="3"/>
  <c r="M74" i="3" s="1"/>
  <c r="G74" i="3"/>
  <c r="L73" i="3"/>
  <c r="K73" i="3"/>
  <c r="J73" i="3"/>
  <c r="M73" i="3" s="1"/>
  <c r="N73" i="3" s="1"/>
  <c r="O73" i="3" s="1"/>
  <c r="G73" i="3"/>
  <c r="N72" i="3"/>
  <c r="O72" i="3" s="1"/>
  <c r="M72" i="3"/>
  <c r="L72" i="3"/>
  <c r="K72" i="3"/>
  <c r="J72" i="3"/>
  <c r="G72" i="3"/>
  <c r="M71" i="3"/>
  <c r="L71" i="3"/>
  <c r="N71" i="3" s="1"/>
  <c r="O71" i="3" s="1"/>
  <c r="K71" i="3"/>
  <c r="J71" i="3"/>
  <c r="G71" i="3"/>
  <c r="N70" i="3"/>
  <c r="O70" i="3" s="1"/>
  <c r="M70" i="3"/>
  <c r="L70" i="3"/>
  <c r="K70" i="3"/>
  <c r="J70" i="3"/>
  <c r="G70" i="3"/>
  <c r="N69" i="3"/>
  <c r="O69" i="3" s="1"/>
  <c r="M69" i="3"/>
  <c r="L69" i="3"/>
  <c r="K69" i="3"/>
  <c r="J69" i="3"/>
  <c r="G69" i="3"/>
  <c r="L68" i="3"/>
  <c r="K68" i="3"/>
  <c r="J68" i="3"/>
  <c r="M68" i="3" s="1"/>
  <c r="G68" i="3"/>
  <c r="L67" i="3"/>
  <c r="K67" i="3"/>
  <c r="J67" i="3"/>
  <c r="M67" i="3" s="1"/>
  <c r="G67" i="3"/>
  <c r="L66" i="3"/>
  <c r="K66" i="3"/>
  <c r="J66" i="3"/>
  <c r="M66" i="3" s="1"/>
  <c r="G66" i="3"/>
  <c r="L65" i="3"/>
  <c r="K65" i="3"/>
  <c r="J65" i="3"/>
  <c r="M65" i="3" s="1"/>
  <c r="N65" i="3" s="1"/>
  <c r="O65" i="3" s="1"/>
  <c r="G65" i="3"/>
  <c r="M64" i="3"/>
  <c r="N64" i="3" s="1"/>
  <c r="O64" i="3" s="1"/>
  <c r="L64" i="3"/>
  <c r="K64" i="3"/>
  <c r="J64" i="3"/>
  <c r="G64" i="3"/>
  <c r="N63" i="3"/>
  <c r="O63" i="3" s="1"/>
  <c r="M63" i="3"/>
  <c r="L63" i="3"/>
  <c r="K63" i="3"/>
  <c r="J63" i="3"/>
  <c r="G63" i="3"/>
  <c r="M62" i="3"/>
  <c r="N62" i="3" s="1"/>
  <c r="O62" i="3" s="1"/>
  <c r="L62" i="3"/>
  <c r="K62" i="3"/>
  <c r="J62" i="3"/>
  <c r="G62" i="3"/>
  <c r="M61" i="3"/>
  <c r="L61" i="3"/>
  <c r="N61" i="3" s="1"/>
  <c r="O61" i="3" s="1"/>
  <c r="K61" i="3"/>
  <c r="J61" i="3"/>
  <c r="G61" i="3"/>
  <c r="L60" i="3"/>
  <c r="K60" i="3"/>
  <c r="J60" i="3"/>
  <c r="M60" i="3" s="1"/>
  <c r="G60" i="3"/>
  <c r="L59" i="3"/>
  <c r="N59" i="3" s="1"/>
  <c r="O59" i="3" s="1"/>
  <c r="K59" i="3"/>
  <c r="J59" i="3"/>
  <c r="M59" i="3" s="1"/>
  <c r="G59" i="3"/>
  <c r="L58" i="3"/>
  <c r="K58" i="3"/>
  <c r="J58" i="3"/>
  <c r="M58" i="3" s="1"/>
  <c r="G58" i="3"/>
  <c r="L57" i="3"/>
  <c r="K57" i="3"/>
  <c r="J57" i="3"/>
  <c r="M57" i="3" s="1"/>
  <c r="N57" i="3" s="1"/>
  <c r="O57" i="3" s="1"/>
  <c r="G57" i="3"/>
  <c r="N56" i="3"/>
  <c r="O56" i="3" s="1"/>
  <c r="M56" i="3"/>
  <c r="L56" i="3"/>
  <c r="K56" i="3"/>
  <c r="J56" i="3"/>
  <c r="G56" i="3"/>
  <c r="M55" i="3"/>
  <c r="N55" i="3" s="1"/>
  <c r="O55" i="3" s="1"/>
  <c r="L55" i="3"/>
  <c r="K55" i="3"/>
  <c r="J55" i="3"/>
  <c r="G55" i="3"/>
  <c r="M54" i="3"/>
  <c r="L54" i="3"/>
  <c r="N54" i="3" s="1"/>
  <c r="O54" i="3" s="1"/>
  <c r="K54" i="3"/>
  <c r="J54" i="3"/>
  <c r="G54" i="3"/>
  <c r="L53" i="3"/>
  <c r="K53" i="3"/>
  <c r="J53" i="3"/>
  <c r="M53" i="3" s="1"/>
  <c r="G53" i="3"/>
  <c r="L52" i="3"/>
  <c r="K52" i="3"/>
  <c r="J52" i="3"/>
  <c r="M52" i="3" s="1"/>
  <c r="G52" i="3"/>
  <c r="L51" i="3"/>
  <c r="N51" i="3" s="1"/>
  <c r="O51" i="3" s="1"/>
  <c r="K51" i="3"/>
  <c r="J51" i="3"/>
  <c r="M51" i="3" s="1"/>
  <c r="G51" i="3"/>
  <c r="L50" i="3"/>
  <c r="K50" i="3"/>
  <c r="J50" i="3"/>
  <c r="M50" i="3" s="1"/>
  <c r="G50" i="3"/>
  <c r="L49" i="3"/>
  <c r="K49" i="3"/>
  <c r="J49" i="3"/>
  <c r="M49" i="3" s="1"/>
  <c r="N49" i="3" s="1"/>
  <c r="O49" i="3" s="1"/>
  <c r="G49" i="3"/>
  <c r="M48" i="3"/>
  <c r="N48" i="3" s="1"/>
  <c r="O48" i="3" s="1"/>
  <c r="L48" i="3"/>
  <c r="K48" i="3"/>
  <c r="J48" i="3"/>
  <c r="G48" i="3"/>
  <c r="M47" i="3"/>
  <c r="N47" i="3" s="1"/>
  <c r="O47" i="3" s="1"/>
  <c r="L47" i="3"/>
  <c r="K47" i="3"/>
  <c r="J47" i="3"/>
  <c r="G47" i="3"/>
  <c r="M46" i="3"/>
  <c r="L46" i="3"/>
  <c r="N46" i="3" s="1"/>
  <c r="O46" i="3" s="1"/>
  <c r="K46" i="3"/>
  <c r="J46" i="3"/>
  <c r="G46" i="3"/>
  <c r="L45" i="3"/>
  <c r="K45" i="3"/>
  <c r="J45" i="3"/>
  <c r="M45" i="3" s="1"/>
  <c r="G45" i="3"/>
  <c r="L44" i="3"/>
  <c r="K44" i="3"/>
  <c r="J44" i="3"/>
  <c r="M44" i="3" s="1"/>
  <c r="G44" i="3"/>
  <c r="L43" i="3"/>
  <c r="K43" i="3"/>
  <c r="J43" i="3"/>
  <c r="M43" i="3" s="1"/>
  <c r="G43" i="3"/>
  <c r="L42" i="3"/>
  <c r="K42" i="3"/>
  <c r="J42" i="3"/>
  <c r="M42" i="3" s="1"/>
  <c r="G42" i="3"/>
  <c r="N41" i="3"/>
  <c r="O41" i="3" s="1"/>
  <c r="L41" i="3"/>
  <c r="K41" i="3"/>
  <c r="J41" i="3"/>
  <c r="M41" i="3" s="1"/>
  <c r="G41" i="3"/>
  <c r="N40" i="3"/>
  <c r="O40" i="3" s="1"/>
  <c r="M40" i="3"/>
  <c r="L40" i="3"/>
  <c r="K40" i="3"/>
  <c r="J40" i="3"/>
  <c r="G40" i="3"/>
  <c r="M39" i="3"/>
  <c r="L39" i="3"/>
  <c r="N39" i="3" s="1"/>
  <c r="O39" i="3" s="1"/>
  <c r="K39" i="3"/>
  <c r="J39" i="3"/>
  <c r="G39" i="3"/>
  <c r="M38" i="3"/>
  <c r="L38" i="3"/>
  <c r="N38" i="3" s="1"/>
  <c r="O38" i="3" s="1"/>
  <c r="K38" i="3"/>
  <c r="J38" i="3"/>
  <c r="G38" i="3"/>
  <c r="L37" i="3"/>
  <c r="N37" i="3" s="1"/>
  <c r="O37" i="3" s="1"/>
  <c r="K37" i="3"/>
  <c r="J37" i="3"/>
  <c r="M37" i="3" s="1"/>
  <c r="G37" i="3"/>
  <c r="M36" i="3"/>
  <c r="L36" i="3"/>
  <c r="K36" i="3"/>
  <c r="J36" i="3"/>
  <c r="G36" i="3"/>
  <c r="L35" i="3"/>
  <c r="K35" i="3"/>
  <c r="J35" i="3"/>
  <c r="M35" i="3" s="1"/>
  <c r="G35" i="3"/>
  <c r="L34" i="3"/>
  <c r="K34" i="3"/>
  <c r="J34" i="3"/>
  <c r="M34" i="3" s="1"/>
  <c r="G34" i="3"/>
  <c r="N33" i="3"/>
  <c r="O33" i="3" s="1"/>
  <c r="L33" i="3"/>
  <c r="K33" i="3"/>
  <c r="J33" i="3"/>
  <c r="M33" i="3" s="1"/>
  <c r="G33" i="3"/>
  <c r="M32" i="3"/>
  <c r="N32" i="3" s="1"/>
  <c r="O32" i="3" s="1"/>
  <c r="L32" i="3"/>
  <c r="K32" i="3"/>
  <c r="J32" i="3"/>
  <c r="G32" i="3"/>
  <c r="M31" i="3"/>
  <c r="L31" i="3"/>
  <c r="N31" i="3" s="1"/>
  <c r="O31" i="3" s="1"/>
  <c r="K31" i="3"/>
  <c r="J31" i="3"/>
  <c r="G31" i="3"/>
  <c r="M30" i="3"/>
  <c r="L30" i="3"/>
  <c r="N30" i="3" s="1"/>
  <c r="O30" i="3" s="1"/>
  <c r="K30" i="3"/>
  <c r="J30" i="3"/>
  <c r="G30" i="3"/>
  <c r="L29" i="3"/>
  <c r="K29" i="3"/>
  <c r="J29" i="3"/>
  <c r="M29" i="3" s="1"/>
  <c r="G29" i="3"/>
  <c r="M28" i="3"/>
  <c r="L28" i="3"/>
  <c r="N28" i="3" s="1"/>
  <c r="O28" i="3" s="1"/>
  <c r="K28" i="3"/>
  <c r="J28" i="3"/>
  <c r="G28" i="3"/>
  <c r="L27" i="3"/>
  <c r="K27" i="3"/>
  <c r="J27" i="3"/>
  <c r="M27" i="3" s="1"/>
  <c r="G27" i="3"/>
  <c r="L26" i="3"/>
  <c r="K26" i="3"/>
  <c r="J26" i="3"/>
  <c r="M26" i="3" s="1"/>
  <c r="G26" i="3"/>
  <c r="N25" i="3"/>
  <c r="O25" i="3" s="1"/>
  <c r="L25" i="3"/>
  <c r="K25" i="3"/>
  <c r="J25" i="3"/>
  <c r="M25" i="3" s="1"/>
  <c r="G25" i="3"/>
  <c r="M24" i="3"/>
  <c r="N24" i="3" s="1"/>
  <c r="O24" i="3" s="1"/>
  <c r="L24" i="3"/>
  <c r="K24" i="3"/>
  <c r="J24" i="3"/>
  <c r="G24" i="3"/>
  <c r="M23" i="3"/>
  <c r="L23" i="3"/>
  <c r="N23" i="3" s="1"/>
  <c r="O23" i="3" s="1"/>
  <c r="K23" i="3"/>
  <c r="J23" i="3"/>
  <c r="G23" i="3"/>
  <c r="M22" i="3"/>
  <c r="L22" i="3"/>
  <c r="N22" i="3" s="1"/>
  <c r="O22" i="3" s="1"/>
  <c r="K22" i="3"/>
  <c r="J22" i="3"/>
  <c r="G22" i="3"/>
  <c r="L21" i="3"/>
  <c r="K21" i="3"/>
  <c r="J21" i="3"/>
  <c r="M21" i="3" s="1"/>
  <c r="N21" i="3" s="1"/>
  <c r="O21" i="3" s="1"/>
  <c r="G21" i="3"/>
  <c r="M20" i="3"/>
  <c r="L20" i="3"/>
  <c r="N20" i="3" s="1"/>
  <c r="O20" i="3" s="1"/>
  <c r="K20" i="3"/>
  <c r="J20" i="3"/>
  <c r="G20" i="3"/>
  <c r="L19" i="3"/>
  <c r="K19" i="3"/>
  <c r="J19" i="3"/>
  <c r="M19" i="3" s="1"/>
  <c r="G19" i="3"/>
  <c r="L18" i="3"/>
  <c r="N18" i="3" s="1"/>
  <c r="O18" i="3" s="1"/>
  <c r="K18" i="3"/>
  <c r="J18" i="3"/>
  <c r="M18" i="3" s="1"/>
  <c r="G18" i="3"/>
  <c r="L17" i="3"/>
  <c r="K17" i="3"/>
  <c r="J17" i="3"/>
  <c r="M17" i="3" s="1"/>
  <c r="N17" i="3" s="1"/>
  <c r="O17" i="3" s="1"/>
  <c r="G17" i="3"/>
  <c r="M16" i="3"/>
  <c r="N16" i="3" s="1"/>
  <c r="O16" i="3" s="1"/>
  <c r="L16" i="3"/>
  <c r="K16" i="3"/>
  <c r="J16" i="3"/>
  <c r="G16" i="3"/>
  <c r="M15" i="3"/>
  <c r="L15" i="3"/>
  <c r="N15" i="3" s="1"/>
  <c r="O15" i="3" s="1"/>
  <c r="K15" i="3"/>
  <c r="J15" i="3"/>
  <c r="G15" i="3"/>
  <c r="M14" i="3"/>
  <c r="L14" i="3"/>
  <c r="N14" i="3" s="1"/>
  <c r="O14" i="3" s="1"/>
  <c r="K14" i="3"/>
  <c r="J14" i="3"/>
  <c r="G14" i="3"/>
  <c r="M13" i="3"/>
  <c r="N13" i="3" s="1"/>
  <c r="O13" i="3" s="1"/>
  <c r="L13" i="3"/>
  <c r="K13" i="3"/>
  <c r="J13" i="3"/>
  <c r="G13" i="3"/>
  <c r="L12" i="3"/>
  <c r="K12" i="3"/>
  <c r="J12" i="3"/>
  <c r="M12" i="3" s="1"/>
  <c r="G12" i="3"/>
  <c r="L11" i="3"/>
  <c r="K11" i="3"/>
  <c r="J11" i="3"/>
  <c r="M11" i="3" s="1"/>
  <c r="G11" i="3"/>
  <c r="L10" i="3"/>
  <c r="N10" i="3" s="1"/>
  <c r="O10" i="3" s="1"/>
  <c r="K10" i="3"/>
  <c r="J10" i="3"/>
  <c r="M10" i="3" s="1"/>
  <c r="G10" i="3"/>
  <c r="L9" i="3"/>
  <c r="K9" i="3"/>
  <c r="J9" i="3"/>
  <c r="M9" i="3" s="1"/>
  <c r="N9" i="3" s="1"/>
  <c r="O9" i="3" s="1"/>
  <c r="G9" i="3"/>
  <c r="N8" i="3"/>
  <c r="O8" i="3" s="1"/>
  <c r="M8" i="3"/>
  <c r="L8" i="3"/>
  <c r="K8" i="3"/>
  <c r="J8" i="3"/>
  <c r="G8" i="3"/>
  <c r="O7" i="3"/>
  <c r="M7" i="3"/>
  <c r="L7" i="3"/>
  <c r="N7" i="3" s="1"/>
  <c r="K7" i="3"/>
  <c r="J7" i="3"/>
  <c r="G7" i="3"/>
  <c r="N6" i="3"/>
  <c r="O6" i="3" s="1"/>
  <c r="M6" i="3"/>
  <c r="L6" i="3"/>
  <c r="K6" i="3"/>
  <c r="J6" i="3"/>
  <c r="G6" i="3"/>
  <c r="K24" i="1"/>
  <c r="K12" i="1"/>
  <c r="K40" i="1"/>
  <c r="K31" i="1"/>
  <c r="K13" i="1"/>
  <c r="K23" i="1"/>
  <c r="K15" i="1"/>
  <c r="K36" i="1"/>
  <c r="K25" i="1"/>
  <c r="K10" i="1"/>
  <c r="K20" i="1"/>
  <c r="K32" i="1"/>
  <c r="K30" i="1"/>
  <c r="K39" i="1"/>
  <c r="K21" i="1"/>
  <c r="K29" i="1"/>
  <c r="K35" i="1"/>
  <c r="K28" i="1"/>
  <c r="K17" i="1"/>
  <c r="K38" i="1"/>
  <c r="K34" i="1"/>
  <c r="K33" i="1"/>
  <c r="K14" i="1"/>
  <c r="K22" i="1"/>
  <c r="K19" i="1"/>
  <c r="K37" i="1"/>
  <c r="K16" i="1"/>
  <c r="K18" i="1"/>
  <c r="K27" i="1"/>
  <c r="K26" i="1"/>
  <c r="K41" i="1"/>
  <c r="K11" i="1"/>
  <c r="K52" i="1"/>
  <c r="K48" i="1"/>
  <c r="K51" i="1"/>
  <c r="K47" i="1"/>
  <c r="K45" i="1"/>
  <c r="K50" i="1"/>
  <c r="K46" i="1"/>
  <c r="K44" i="1"/>
  <c r="K53" i="1"/>
  <c r="K49" i="1"/>
  <c r="N53" i="3" l="1"/>
  <c r="O53" i="3" s="1"/>
  <c r="N66" i="3"/>
  <c r="O66" i="3" s="1"/>
  <c r="N76" i="3"/>
  <c r="O76" i="3" s="1"/>
  <c r="N116" i="3"/>
  <c r="O116" i="3" s="1"/>
  <c r="N43" i="3"/>
  <c r="O43" i="3" s="1"/>
  <c r="N45" i="3"/>
  <c r="O45" i="3" s="1"/>
  <c r="N108" i="3"/>
  <c r="O108" i="3" s="1"/>
  <c r="N29" i="3"/>
  <c r="O29" i="3" s="1"/>
  <c r="N114" i="3"/>
  <c r="O114" i="3" s="1"/>
  <c r="N12" i="3"/>
  <c r="O12" i="3" s="1"/>
  <c r="N93" i="3"/>
  <c r="O93" i="3" s="1"/>
  <c r="N110" i="3"/>
  <c r="O110" i="3" s="1"/>
  <c r="N140" i="3"/>
  <c r="O140" i="3" s="1"/>
  <c r="N157" i="3"/>
  <c r="O157" i="3" s="1"/>
  <c r="N147" i="3"/>
  <c r="O147" i="3" s="1"/>
  <c r="N58" i="3"/>
  <c r="O58" i="3" s="1"/>
  <c r="N129" i="3"/>
  <c r="O129" i="3" s="1"/>
  <c r="N139" i="3"/>
  <c r="O139" i="3" s="1"/>
  <c r="N163" i="3"/>
  <c r="O163" i="3" s="1"/>
  <c r="N170" i="3"/>
  <c r="O170" i="3" s="1"/>
  <c r="N186" i="3"/>
  <c r="O186" i="3" s="1"/>
  <c r="N60" i="3"/>
  <c r="O60" i="3" s="1"/>
  <c r="N121" i="3"/>
  <c r="O121" i="3" s="1"/>
  <c r="N19" i="3"/>
  <c r="O19" i="3" s="1"/>
  <c r="N42" i="3"/>
  <c r="O42" i="3" s="1"/>
  <c r="N52" i="3"/>
  <c r="O52" i="3" s="1"/>
  <c r="N83" i="3"/>
  <c r="O83" i="3" s="1"/>
  <c r="N113" i="3"/>
  <c r="O113" i="3" s="1"/>
  <c r="N123" i="3"/>
  <c r="O123" i="3" s="1"/>
  <c r="N177" i="3"/>
  <c r="O177" i="3" s="1"/>
  <c r="N193" i="3"/>
  <c r="O193" i="3" s="1"/>
  <c r="N35" i="3"/>
  <c r="O35" i="3" s="1"/>
  <c r="N156" i="3"/>
  <c r="O156" i="3" s="1"/>
  <c r="N172" i="3"/>
  <c r="O172" i="3" s="1"/>
  <c r="N188" i="3"/>
  <c r="O188" i="3" s="1"/>
  <c r="N27" i="3"/>
  <c r="O27" i="3" s="1"/>
  <c r="N11" i="3"/>
  <c r="O11" i="3" s="1"/>
  <c r="N34" i="3"/>
  <c r="O34" i="3" s="1"/>
  <c r="N44" i="3"/>
  <c r="O44" i="3" s="1"/>
  <c r="N75" i="3"/>
  <c r="O75" i="3" s="1"/>
  <c r="N105" i="3"/>
  <c r="O105" i="3" s="1"/>
  <c r="N115" i="3"/>
  <c r="O115" i="3" s="1"/>
  <c r="N146" i="3"/>
  <c r="O146" i="3" s="1"/>
  <c r="N153" i="3"/>
  <c r="O153" i="3" s="1"/>
  <c r="N169" i="3"/>
  <c r="O169" i="3" s="1"/>
  <c r="N185" i="3"/>
  <c r="O185" i="3" s="1"/>
  <c r="N137" i="3"/>
  <c r="O137" i="3" s="1"/>
  <c r="N161" i="3"/>
  <c r="O161" i="3" s="1"/>
  <c r="N68" i="3"/>
  <c r="O68" i="3" s="1"/>
  <c r="N106" i="3"/>
  <c r="O106" i="3" s="1"/>
  <c r="N154" i="3"/>
  <c r="O154" i="3" s="1"/>
  <c r="N179" i="3"/>
  <c r="O179" i="3" s="1"/>
  <c r="N50" i="3"/>
  <c r="O50" i="3" s="1"/>
  <c r="N91" i="3"/>
  <c r="O91" i="3" s="1"/>
  <c r="N98" i="3"/>
  <c r="O98" i="3" s="1"/>
  <c r="N131" i="3"/>
  <c r="O131" i="3" s="1"/>
  <c r="N26" i="3"/>
  <c r="O26" i="3" s="1"/>
  <c r="N36" i="3"/>
  <c r="O36" i="3" s="1"/>
  <c r="N67" i="3"/>
  <c r="O67" i="3" s="1"/>
  <c r="N90" i="3"/>
  <c r="O90" i="3" s="1"/>
  <c r="N97" i="3"/>
  <c r="O97" i="3" s="1"/>
  <c r="N107" i="3"/>
  <c r="O107" i="3" s="1"/>
  <c r="N138" i="3"/>
  <c r="O138" i="3" s="1"/>
  <c r="N148" i="3"/>
  <c r="O148" i="3" s="1"/>
  <c r="N155" i="3"/>
  <c r="O155" i="3" s="1"/>
  <c r="N162" i="3"/>
  <c r="O162" i="3" s="1"/>
  <c r="N164" i="3"/>
  <c r="O164" i="3" s="1"/>
  <c r="N171" i="3"/>
  <c r="O171" i="3" s="1"/>
  <c r="N178" i="3"/>
  <c r="O178" i="3" s="1"/>
  <c r="N180" i="3"/>
  <c r="O180" i="3" s="1"/>
  <c r="N187" i="3"/>
  <c r="O187" i="3" s="1"/>
  <c r="N194" i="3"/>
  <c r="O194" i="3" s="1"/>
  <c r="F11" i="2"/>
  <c r="F12" i="2"/>
  <c r="F13" i="2"/>
  <c r="F14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0" i="2"/>
  <c r="F9" i="2"/>
  <c r="G12" i="1"/>
  <c r="I13" i="2" l="1"/>
  <c r="J13" i="2" s="1"/>
  <c r="I17" i="2"/>
  <c r="J17" i="2"/>
  <c r="I27" i="2"/>
  <c r="J27" i="2" s="1"/>
  <c r="I35" i="2"/>
  <c r="J35" i="2"/>
  <c r="I20" i="2"/>
  <c r="J20" i="2" s="1"/>
  <c r="I21" i="2"/>
  <c r="J21" i="2" s="1"/>
  <c r="I15" i="2"/>
  <c r="I29" i="2"/>
  <c r="J29" i="2" s="1"/>
  <c r="I14" i="2"/>
  <c r="J14" i="2" s="1"/>
  <c r="I30" i="2"/>
  <c r="J30" i="2" s="1"/>
  <c r="I18" i="2"/>
  <c r="J18" i="2"/>
  <c r="I36" i="2"/>
  <c r="J36" i="2"/>
  <c r="I37" i="2"/>
  <c r="J37" i="2" s="1"/>
  <c r="I26" i="2"/>
  <c r="J26" i="2"/>
  <c r="I28" i="2"/>
  <c r="I38" i="2"/>
  <c r="J38" i="2" s="1"/>
  <c r="I11" i="2"/>
  <c r="J11" i="2"/>
  <c r="I33" i="2"/>
  <c r="J33" i="2" s="1"/>
  <c r="I19" i="2"/>
  <c r="I24" i="2"/>
  <c r="J24" i="2" s="1"/>
  <c r="I32" i="2"/>
  <c r="J32" i="2"/>
  <c r="I22" i="2"/>
  <c r="J22" i="2" s="1"/>
  <c r="I25" i="2"/>
  <c r="I12" i="2"/>
  <c r="J12" i="2"/>
  <c r="I31" i="2"/>
  <c r="J31" i="2" s="1"/>
  <c r="I34" i="2"/>
  <c r="J34" i="2"/>
  <c r="I40" i="2"/>
  <c r="J40" i="2" s="1"/>
  <c r="I23" i="2"/>
  <c r="J23" i="2"/>
  <c r="I10" i="2"/>
  <c r="J10" i="2"/>
  <c r="I9" i="2"/>
  <c r="J9" i="2"/>
  <c r="I16" i="2"/>
  <c r="J16" i="2" s="1"/>
  <c r="I39" i="2"/>
  <c r="J39" i="2"/>
  <c r="G53" i="1"/>
  <c r="L53" i="1" s="1"/>
  <c r="G52" i="1"/>
  <c r="L52" i="1" s="1"/>
  <c r="G51" i="1"/>
  <c r="L51" i="1" s="1"/>
  <c r="G48" i="1"/>
  <c r="L48" i="1" s="1"/>
  <c r="G47" i="1"/>
  <c r="L47" i="1" s="1"/>
  <c r="G46" i="1"/>
  <c r="L46" i="1" s="1"/>
  <c r="G49" i="1"/>
  <c r="L49" i="1" s="1"/>
  <c r="G50" i="1"/>
  <c r="L50" i="1" s="1"/>
  <c r="G45" i="1"/>
  <c r="L45" i="1" s="1"/>
  <c r="G44" i="1"/>
  <c r="G36" i="1"/>
  <c r="G41" i="1"/>
  <c r="G31" i="1"/>
  <c r="G34" i="1"/>
  <c r="L34" i="1" s="1"/>
  <c r="G28" i="1"/>
  <c r="G32" i="1"/>
  <c r="G19" i="1"/>
  <c r="G17" i="1"/>
  <c r="G20" i="1"/>
  <c r="G37" i="1"/>
  <c r="G23" i="1"/>
  <c r="G38" i="1"/>
  <c r="L38" i="1" s="1"/>
  <c r="G13" i="1"/>
  <c r="G25" i="1"/>
  <c r="G18" i="1"/>
  <c r="G35" i="1"/>
  <c r="G27" i="1"/>
  <c r="G22" i="1"/>
  <c r="G10" i="1"/>
  <c r="G21" i="1"/>
  <c r="G30" i="1"/>
  <c r="G14" i="1"/>
  <c r="G39" i="1"/>
  <c r="G29" i="1"/>
  <c r="G40" i="1"/>
  <c r="G33" i="1"/>
  <c r="G16" i="1"/>
  <c r="L16" i="1" s="1"/>
  <c r="G24" i="1"/>
  <c r="G11" i="1"/>
  <c r="G15" i="1"/>
  <c r="G26" i="1"/>
  <c r="J25" i="2" l="1"/>
  <c r="J28" i="2"/>
  <c r="J15" i="2"/>
  <c r="J19" i="2"/>
  <c r="L27" i="1"/>
  <c r="L37" i="1"/>
  <c r="L35" i="1"/>
  <c r="L29" i="1"/>
  <c r="L40" i="1"/>
  <c r="L11" i="1"/>
  <c r="L12" i="1"/>
  <c r="L13" i="1"/>
  <c r="L33" i="1"/>
  <c r="L14" i="1"/>
  <c r="L23" i="1"/>
  <c r="L19" i="1"/>
  <c r="L26" i="1"/>
  <c r="L18" i="1"/>
  <c r="L17" i="1"/>
  <c r="L32" i="1"/>
  <c r="L24" i="1"/>
  <c r="L21" i="1"/>
  <c r="L10" i="1"/>
  <c r="L30" i="1"/>
  <c r="L22" i="1"/>
  <c r="L25" i="1"/>
  <c r="L20" i="1"/>
  <c r="L28" i="1"/>
  <c r="L41" i="1"/>
  <c r="L36" i="1"/>
  <c r="L15" i="1"/>
  <c r="L39" i="1"/>
  <c r="L31" i="1"/>
</calcChain>
</file>

<file path=xl/sharedStrings.xml><?xml version="1.0" encoding="utf-8"?>
<sst xmlns="http://schemas.openxmlformats.org/spreadsheetml/2006/main" count="314" uniqueCount="200">
  <si>
    <t>Plan por seccionales y dependencias del ICA</t>
  </si>
  <si>
    <t>PLAN DE GESTIÓN</t>
  </si>
  <si>
    <t>PLAN DE ACCIÓN</t>
  </si>
  <si>
    <t>Cuatrimestre I</t>
  </si>
  <si>
    <t>Cuatrimestre II</t>
  </si>
  <si>
    <t>Cuatrimestre III</t>
  </si>
  <si>
    <t>Promedio Plan de gestión 2022</t>
  </si>
  <si>
    <t xml:space="preserve">PLANES VDC 2022 </t>
  </si>
  <si>
    <t xml:space="preserve">PLANES CAQ 2022 </t>
  </si>
  <si>
    <t xml:space="preserve">PLANES AMA 2022 </t>
  </si>
  <si>
    <t xml:space="preserve">PLANES ANT 2022 </t>
  </si>
  <si>
    <t xml:space="preserve">PLANES SYP 2022 </t>
  </si>
  <si>
    <t xml:space="preserve">PLANES PUT 2022 </t>
  </si>
  <si>
    <t xml:space="preserve">PLANES ATL 2022 </t>
  </si>
  <si>
    <t xml:space="preserve">PLANES HUI 2022 </t>
  </si>
  <si>
    <t xml:space="preserve">PLANES GUA 2022 </t>
  </si>
  <si>
    <t xml:space="preserve">PLANES QUI 2022 </t>
  </si>
  <si>
    <t xml:space="preserve">PLANES CUN 2022 </t>
  </si>
  <si>
    <t xml:space="preserve">PLANES GUV 2022 </t>
  </si>
  <si>
    <t xml:space="preserve">PLANES CES 2022 </t>
  </si>
  <si>
    <t xml:space="preserve">PLANES RIS 2022 </t>
  </si>
  <si>
    <t xml:space="preserve">PLANES VAU 2022 </t>
  </si>
  <si>
    <t xml:space="preserve">PLANES LGU 2022 </t>
  </si>
  <si>
    <t xml:space="preserve">PLANES TOL 2022 </t>
  </si>
  <si>
    <t xml:space="preserve">PLANES CAU 2022 </t>
  </si>
  <si>
    <t xml:space="preserve">PLANES ARA 2022 </t>
  </si>
  <si>
    <t xml:space="preserve">PLANES BOY 2022 </t>
  </si>
  <si>
    <t xml:space="preserve">PLANES NAR 2022 </t>
  </si>
  <si>
    <t xml:space="preserve">PLANES CAL 2022 </t>
  </si>
  <si>
    <t xml:space="preserve">PLANES SUC 2022 </t>
  </si>
  <si>
    <t xml:space="preserve">PLANES CHO 2022 </t>
  </si>
  <si>
    <t xml:space="preserve">PLANES MET 2022 </t>
  </si>
  <si>
    <t xml:space="preserve">PLANES SAN 2022 </t>
  </si>
  <si>
    <t xml:space="preserve">PLANES COR 2022 </t>
  </si>
  <si>
    <t xml:space="preserve">PLANES MAG 2022 </t>
  </si>
  <si>
    <t xml:space="preserve">PLANES NSA 2022 </t>
  </si>
  <si>
    <t xml:space="preserve">PLANES BOL 2022 </t>
  </si>
  <si>
    <t xml:space="preserve">PLANES VIC 2022 </t>
  </si>
  <si>
    <t xml:space="preserve">PLANES CAS 2022 </t>
  </si>
  <si>
    <t>Dependencias Oficinas Nacionales</t>
  </si>
  <si>
    <t xml:space="preserve">PLANES OAJ 2022 </t>
  </si>
  <si>
    <t>N/A</t>
  </si>
  <si>
    <t xml:space="preserve">PLANES SPF 2022 </t>
  </si>
  <si>
    <t xml:space="preserve">PLANES SPV 2022 </t>
  </si>
  <si>
    <t xml:space="preserve">PLANES OAC 2022 </t>
  </si>
  <si>
    <t xml:space="preserve">PLANES SRS 2022 </t>
  </si>
  <si>
    <t xml:space="preserve">PLANES SPA 2022 </t>
  </si>
  <si>
    <t xml:space="preserve">PLANES SAD 2022 </t>
  </si>
  <si>
    <t xml:space="preserve">PLANES SAF 2022 </t>
  </si>
  <si>
    <t xml:space="preserve">PLANES OTI 2022 </t>
  </si>
  <si>
    <t xml:space="preserve">PLANES OAP 2022 </t>
  </si>
  <si>
    <t>Seccional</t>
  </si>
  <si>
    <t>Promedio P. de Acción sin penalidad</t>
  </si>
  <si>
    <t>Descuento por falta de oportunidad en la información</t>
  </si>
  <si>
    <t>VAUPÉS</t>
  </si>
  <si>
    <t>CAQUETÁ</t>
  </si>
  <si>
    <t>AMAZONAS</t>
  </si>
  <si>
    <t>ANTIOQUIA</t>
  </si>
  <si>
    <t>GUAINÍA</t>
  </si>
  <si>
    <t>VICHADA</t>
  </si>
  <si>
    <t>SAN ANDRÉS Y PROVIDENCIA</t>
  </si>
  <si>
    <t>PUTUMAYO</t>
  </si>
  <si>
    <t>ATLÁNTICO</t>
  </si>
  <si>
    <t>HUILA</t>
  </si>
  <si>
    <t>CUNDINAMARCA</t>
  </si>
  <si>
    <t>QUINDÍO</t>
  </si>
  <si>
    <t>GUAVIARE</t>
  </si>
  <si>
    <t>CESAR</t>
  </si>
  <si>
    <t>RISARALDA</t>
  </si>
  <si>
    <t>ARAUCA</t>
  </si>
  <si>
    <t>VALLE DEL CAUCA</t>
  </si>
  <si>
    <t>META</t>
  </si>
  <si>
    <t>LA GUAJIRA</t>
  </si>
  <si>
    <t>TOLIMA</t>
  </si>
  <si>
    <t>SUCRE</t>
  </si>
  <si>
    <t>CAUCA</t>
  </si>
  <si>
    <t>NORTE DE SANTANDER</t>
  </si>
  <si>
    <t>BOYACÁ</t>
  </si>
  <si>
    <t>NARIÑO</t>
  </si>
  <si>
    <t>CALDAS</t>
  </si>
  <si>
    <t>CÓRDOBA</t>
  </si>
  <si>
    <t>CHOCÓ</t>
  </si>
  <si>
    <t>SANTANDER</t>
  </si>
  <si>
    <t>MAGDALENA</t>
  </si>
  <si>
    <t>CASANARE</t>
  </si>
  <si>
    <t>BOLÍVAR</t>
  </si>
  <si>
    <t>Datos sin consignar en el plan de acción en cuatrimestre 2</t>
  </si>
  <si>
    <t>Factor de multiplicación (porcentaje de penalidad por falta de oportunidad en la información del plan de acción)</t>
  </si>
  <si>
    <t>Avance Plan de Acción 2022 al cuatrimestre 3</t>
  </si>
  <si>
    <t>Total de la gestión 2022 Corte (2022 III)</t>
  </si>
  <si>
    <t>EVALUACIÓN PLAN DE ACCIÓN POR DEPENDENCIAS                                                                          TERCER CUATRIMESTRE DEL 2022</t>
  </si>
  <si>
    <t>Avance metas área Pecuaria tercer cuatrimestre</t>
  </si>
  <si>
    <t>Avance metas área Vegetal tercer cuatrimestre</t>
  </si>
  <si>
    <t>Promedio Plan de acción tercer Cuatrimestre con penalidad</t>
  </si>
  <si>
    <t>EVALUACIÓN PLAN DE GESTIÓN TERCER CUATRIMESTRE POR DEPENDENCIAS</t>
  </si>
  <si>
    <t>Fecha de generación del reporte:  19/01/2023 10:40 AM</t>
  </si>
  <si>
    <t>Consolidado</t>
  </si>
  <si>
    <t>Cuatrimestre 2022 III CON CORTE A 19/01/2023 23:59</t>
  </si>
  <si>
    <t>Total de tareas</t>
  </si>
  <si>
    <t>Tareas finalizadas</t>
  </si>
  <si>
    <t>Calificación sin penalización</t>
  </si>
  <si>
    <t>Tareas planificadas REALES</t>
  </si>
  <si>
    <t>Tareas finalizadas a tiempo</t>
  </si>
  <si>
    <t>Tareas finalizadas fuera de tiempo</t>
  </si>
  <si>
    <t>Tareas no finalizadas</t>
  </si>
  <si>
    <t>Calificación por tareas terminadas a tiempo</t>
  </si>
  <si>
    <t>Calificación por tareas NO terminadas a tiempo</t>
  </si>
  <si>
    <t>L+M</t>
  </si>
  <si>
    <t>Calificación CON penalización por no OPORTUNIDAD</t>
  </si>
  <si>
    <t>PLAN DE GESTIÓN AMA 2022 II</t>
  </si>
  <si>
    <t>ADMINISTRATIVA</t>
  </si>
  <si>
    <t>ANIMAL</t>
  </si>
  <si>
    <t>VEGETAL</t>
  </si>
  <si>
    <t>PLAN DE GESTIÓN ANT 2022 II</t>
  </si>
  <si>
    <t>PLAN DE GESTIÓN ARA 2022 II</t>
  </si>
  <si>
    <t>PLAN DE GESTIÓN ATL 2022 II</t>
  </si>
  <si>
    <t>PLAN DE GESTIÓN BOL 2022 II</t>
  </si>
  <si>
    <t>PLAN DE GESTIÓN BOY 2022 II</t>
  </si>
  <si>
    <t>PLAN DE GESTIÓN CAL 2022 II</t>
  </si>
  <si>
    <t>PLAN DE GESTIÓN CAQ 2022 II</t>
  </si>
  <si>
    <t>PLAN DE GESTIÓN CAS 2022 II</t>
  </si>
  <si>
    <t>PLAN DE GESTIÓN CAU 2022 II</t>
  </si>
  <si>
    <t>PLAN DE GESTIÓN CES 2022 II</t>
  </si>
  <si>
    <t>PLAN DE GESTIÓN CHO 2022 II</t>
  </si>
  <si>
    <t>PLAN DE GESTIÓN COR 2022 II</t>
  </si>
  <si>
    <t>PLAN DE GESTIÓN CUN 2022 II</t>
  </si>
  <si>
    <t>PLAN DE GESTIÓN GUA 2022 II</t>
  </si>
  <si>
    <t>PLAN DE GESTIÓN GUV 2022 II</t>
  </si>
  <si>
    <t>PLAN DE GESTIÓN HUI 2022 II</t>
  </si>
  <si>
    <t>PLAN DE GESTIÓN LGU 2022 II</t>
  </si>
  <si>
    <t>PLAN DE GESTIÓN MAG 2022 II</t>
  </si>
  <si>
    <t>PLAN DE GESTIÓN MET 2022 II</t>
  </si>
  <si>
    <t>PLAN DE GESTIÓN NAR 2022 II</t>
  </si>
  <si>
    <t>PLAN DE GESTIÓN NSA 2022 II</t>
  </si>
  <si>
    <t>PLAN DE GESTIÓN OAC 2022 II</t>
  </si>
  <si>
    <t>PLAN DE GESTIÓN OAJ 2022 II</t>
  </si>
  <si>
    <t>PLAN DE GESTIÓN OAP 2022 II</t>
  </si>
  <si>
    <t>¿</t>
  </si>
  <si>
    <t>PLAN DE GESTIÓN OTI 2022 II</t>
  </si>
  <si>
    <t>PLAN DE GESTIÓN PUT 2022 II</t>
  </si>
  <si>
    <t>PLAN DE GESTIÓN QUI 2022 II</t>
  </si>
  <si>
    <t>PLAN DE GESTIÓN RIS 2022 II</t>
  </si>
  <si>
    <t>PLAN DE GESTIÓN SAD 2022 II</t>
  </si>
  <si>
    <t>D.T. ANÁLISIS Y DIAGNÓSTICO AGRÍCOLA</t>
  </si>
  <si>
    <t>D.T. ANÁLISIS Y DIAGNÓSTICO VETERINARIO</t>
  </si>
  <si>
    <t>GRUPO DE CALIDAD ANÁLITICA</t>
  </si>
  <si>
    <t>PLAN DE GESTIÓN SAF 2022 II</t>
  </si>
  <si>
    <t>ATENCIÓN AL CIUDADANO</t>
  </si>
  <si>
    <t>GESTIÓN CONTABLE</t>
  </si>
  <si>
    <t>GESTIÓN CONTRACTUAL</t>
  </si>
  <si>
    <t>GESTIÓN DE ACTIVOS Y ALMACÉN</t>
  </si>
  <si>
    <t>INFRAESTRUCTURA FÍSICA Y MANTENIMIENTO</t>
  </si>
  <si>
    <t>GESTIÓN DE SERVICIOS GENERALES</t>
  </si>
  <si>
    <t>GESTIÓN DEL TALENTO HUMANO</t>
  </si>
  <si>
    <t>GESTIÓN DOCUMENTAL</t>
  </si>
  <si>
    <t>GESTIÓN FINANCIERA</t>
  </si>
  <si>
    <t>PROCESOS DISCIPLINARIOS</t>
  </si>
  <si>
    <t>PLAN DE GESTIÓN SAN 2022 II</t>
  </si>
  <si>
    <t>PLAN DE GESTIÓN SPA 2022 II</t>
  </si>
  <si>
    <t>DIRECCION TÉCNICA DE INOCUIDAD E INSUMOS</t>
  </si>
  <si>
    <t>Grupo de Inoducidad en la producción Primaria Pecuaria</t>
  </si>
  <si>
    <t>Grupo de Registro de medicamentos y biológicos de uso veterinario y farmacovigilancia</t>
  </si>
  <si>
    <t>Grupo de Registro y Vigilancia de Empresas productoras de alimentos para animales, material genético animal y sus productos</t>
  </si>
  <si>
    <t>Grupo de Registro y vigilancia de Empresas de medicamentos y biológicos veterinarios</t>
  </si>
  <si>
    <t>DIRECCIÓN TÉCNICA DE SANIDAD ANIMAL</t>
  </si>
  <si>
    <t>DIRECCION TÉCNICA DE VIGILANCIA EPIDEMIOLÓGICA</t>
  </si>
  <si>
    <t>PLAN DE GESTIÓN SPF 2022 II</t>
  </si>
  <si>
    <t>AEROPUERTO EL DORADO</t>
  </si>
  <si>
    <t>ANTIOQUIA RIONEGRO</t>
  </si>
  <si>
    <t>ANTIOQUIA TURBO</t>
  </si>
  <si>
    <t>ARAUCA PASO FRONTERIZO</t>
  </si>
  <si>
    <t>ATLANTICO</t>
  </si>
  <si>
    <t>BOLIVAR</t>
  </si>
  <si>
    <t>DESPACHO SUBGERENCIA</t>
  </si>
  <si>
    <t>DIRECCION TECNICA DE CUARENTENA</t>
  </si>
  <si>
    <t>DIRECCION TECNICA DE LOGISTICA</t>
  </si>
  <si>
    <t>GRUPO NACIONAL DE CUARENTENA VEGETAL</t>
  </si>
  <si>
    <t xml:space="preserve">GUAJIRA </t>
  </si>
  <si>
    <t>QUINDIO</t>
  </si>
  <si>
    <t>SAN ANDRÉS</t>
  </si>
  <si>
    <t>VALLE DEL CAUCA - ALBONAR</t>
  </si>
  <si>
    <t>VALLE DEL CAUCA - PUERTO DE BUENAVENTURA</t>
  </si>
  <si>
    <t>PLAN DE GESTIÓN SPV 2022 II</t>
  </si>
  <si>
    <t>D.T. DE INOCUIDAD E INSUMOS AGRÍCOLAS</t>
  </si>
  <si>
    <t>D.T. DE SANIDAD VEGETAL</t>
  </si>
  <si>
    <t>D.T. DE SEMILLAS</t>
  </si>
  <si>
    <t>D.T. DE VIGILANCIA EPIDEMIOLÓGICA FITOSANITARIA</t>
  </si>
  <si>
    <t>GRUPO SUBGERENCIA</t>
  </si>
  <si>
    <t>PLAN DE GESTIÓN SRS 2022 II</t>
  </si>
  <si>
    <t>D.T. ASUNTOS INTERNACIONALES</t>
  </si>
  <si>
    <t>D.T. ASUNTOS NACIONALES</t>
  </si>
  <si>
    <t>D.T. EVALUACIÓN DE RIESGOS</t>
  </si>
  <si>
    <t>SUBGERENCIA</t>
  </si>
  <si>
    <t>PLAN DE GESTIÓN SUC 2022 II</t>
  </si>
  <si>
    <t>PLAN DE GESTIÓN SYP 2022 II</t>
  </si>
  <si>
    <t>PLAN DE GESTIÓN TOL 2022 II</t>
  </si>
  <si>
    <t>PLAN DE GESTIÓN VAU 2022 II</t>
  </si>
  <si>
    <t>PLAN DE GESTIÓN VDC 2022 II</t>
  </si>
  <si>
    <t>PLAN DE GESTIÓN VIC 2022 II</t>
  </si>
  <si>
    <r>
      <t xml:space="preserve">EVALUACIÓN GENERAL POR DEPENDENCIAS A CORTE DEL TERCER CUATRIMESTRE DEL 2022 </t>
    </r>
    <r>
      <rPr>
        <b/>
        <sz val="11"/>
        <color theme="1"/>
        <rFont val="Calibri"/>
        <family val="2"/>
        <scheme val="minor"/>
      </rPr>
      <t>(en orden descendente y posterior a las observaciones realizadas por las dependencias y seccionales)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</si>
</sst>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%"/>
    <numFmt numFmtId="165" formatCode="#0.0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</font>
    <font>
      <sz val="10"/>
      <color indexed="8"/>
      <name val="Verdana"/>
      <family val="2"/>
    </font>
    <font>
      <b/>
      <sz val="18"/>
      <color rgb="FF000000"/>
      <name val="Verdana"/>
      <family val="2"/>
    </font>
    <font>
      <b/>
      <sz val="18"/>
      <color indexed="8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b/>
      <sz val="10"/>
      <color indexed="8"/>
      <name val="Verdana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11"/>
      </left>
      <right style="hair">
        <color indexed="11"/>
      </right>
      <top style="medium">
        <color indexed="64"/>
      </top>
      <bottom style="hair">
        <color indexed="11"/>
      </bottom>
      <diagonal/>
    </border>
    <border>
      <left style="hair">
        <color indexed="11"/>
      </left>
      <right style="thin">
        <color indexed="13"/>
      </right>
      <top style="hair">
        <color indexed="11"/>
      </top>
      <bottom/>
      <diagonal/>
    </border>
    <border>
      <left style="hair">
        <color indexed="11"/>
      </left>
      <right style="hair">
        <color indexed="11"/>
      </right>
      <top style="hair">
        <color indexed="11"/>
      </top>
      <bottom/>
      <diagonal/>
    </border>
  </borders>
  <cellStyleXfs count="4">
    <xf numFmtId="0" fontId="0" fillId="0" borderId="0"/>
    <xf numFmtId="0" fontId="4" fillId="0" borderId="0"/>
    <xf numFmtId="0" fontId="6" fillId="0" borderId="0"/>
    <xf numFmtId="0" fontId="8" fillId="0" borderId="0"/>
  </cellStyleXfs>
  <cellXfs count="109">
    <xf numFmtId="0" fontId="0" fillId="0" borderId="0" xfId="0"/>
    <xf numFmtId="0" fontId="3" fillId="0" borderId="1" xfId="0" applyFont="1" applyBorder="1" applyAlignment="1">
      <alignment horizontal="left" vertical="center"/>
    </xf>
    <xf numFmtId="10" fontId="0" fillId="0" borderId="10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11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0" fontId="0" fillId="0" borderId="13" xfId="0" applyNumberFormat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4" fillId="0" borderId="0" xfId="1"/>
    <xf numFmtId="0" fontId="5" fillId="0" borderId="9" xfId="1" applyFont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 wrapText="1"/>
    </xf>
    <xf numFmtId="10" fontId="4" fillId="0" borderId="1" xfId="1" applyNumberForma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0" fontId="4" fillId="0" borderId="11" xfId="1" applyNumberFormat="1" applyBorder="1" applyAlignment="1">
      <alignment horizontal="center" vertical="center"/>
    </xf>
    <xf numFmtId="10" fontId="5" fillId="0" borderId="11" xfId="1" applyNumberFormat="1" applyFont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164" fontId="4" fillId="0" borderId="11" xfId="1" applyNumberFormat="1" applyBorder="1" applyAlignment="1">
      <alignment horizontal="center" vertical="center"/>
    </xf>
    <xf numFmtId="10" fontId="4" fillId="0" borderId="5" xfId="1" applyNumberFormat="1" applyBorder="1" applyAlignment="1">
      <alignment horizontal="center" vertical="center"/>
    </xf>
    <xf numFmtId="10" fontId="5" fillId="0" borderId="5" xfId="1" applyNumberFormat="1" applyFont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164" fontId="4" fillId="0" borderId="5" xfId="1" applyNumberForma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0" fillId="0" borderId="12" xfId="0" applyBorder="1"/>
    <xf numFmtId="0" fontId="3" fillId="0" borderId="0" xfId="0" applyFont="1" applyAlignment="1">
      <alignment horizontal="left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2" xfId="1" applyBorder="1"/>
    <xf numFmtId="0" fontId="4" fillId="0" borderId="3" xfId="1" applyBorder="1"/>
    <xf numFmtId="0" fontId="4" fillId="0" borderId="4" xfId="1" applyBorder="1"/>
    <xf numFmtId="0" fontId="4" fillId="0" borderId="10" xfId="1" applyBorder="1"/>
    <xf numFmtId="0" fontId="4" fillId="0" borderId="12" xfId="1" applyBorder="1"/>
    <xf numFmtId="0" fontId="4" fillId="0" borderId="13" xfId="1" applyBorder="1"/>
    <xf numFmtId="0" fontId="4" fillId="0" borderId="14" xfId="1" applyBorder="1"/>
    <xf numFmtId="0" fontId="4" fillId="0" borderId="15" xfId="1" applyBorder="1"/>
    <xf numFmtId="0" fontId="7" fillId="0" borderId="9" xfId="1" applyFont="1" applyBorder="1" applyAlignment="1">
      <alignment horizontal="left" vertical="center" wrapText="1"/>
    </xf>
    <xf numFmtId="164" fontId="4" fillId="0" borderId="2" xfId="1" applyNumberFormat="1" applyBorder="1" applyAlignment="1">
      <alignment horizontal="center" vertical="center"/>
    </xf>
    <xf numFmtId="164" fontId="4" fillId="0" borderId="10" xfId="1" applyNumberFormat="1" applyBorder="1" applyAlignment="1">
      <alignment horizontal="center" vertical="center"/>
    </xf>
    <xf numFmtId="164" fontId="4" fillId="0" borderId="13" xfId="1" applyNumberFormat="1" applyBorder="1" applyAlignment="1">
      <alignment horizontal="center" vertical="center"/>
    </xf>
    <xf numFmtId="0" fontId="5" fillId="3" borderId="4" xfId="1" applyFont="1" applyFill="1" applyBorder="1" applyAlignment="1">
      <alignment horizontal="left" vertical="center" wrapText="1"/>
    </xf>
    <xf numFmtId="0" fontId="8" fillId="0" borderId="0" xfId="3"/>
    <xf numFmtId="0" fontId="9" fillId="4" borderId="0" xfId="3" applyFont="1" applyFill="1" applyAlignment="1">
      <alignment horizontal="left" vertical="top" wrapText="1"/>
    </xf>
    <xf numFmtId="0" fontId="9" fillId="4" borderId="0" xfId="3" applyFont="1" applyFill="1" applyAlignment="1">
      <alignment horizontal="center" vertical="center" wrapText="1"/>
    </xf>
    <xf numFmtId="0" fontId="9" fillId="4" borderId="4" xfId="3" applyFont="1" applyFill="1" applyBorder="1" applyAlignment="1">
      <alignment horizontal="left" vertical="top" wrapText="1"/>
    </xf>
    <xf numFmtId="0" fontId="9" fillId="4" borderId="12" xfId="3" applyFont="1" applyFill="1" applyBorder="1" applyAlignment="1">
      <alignment horizontal="left" vertical="top" wrapText="1"/>
    </xf>
    <xf numFmtId="0" fontId="14" fillId="4" borderId="0" xfId="3" applyFont="1" applyFill="1" applyAlignment="1">
      <alignment horizontal="left" vertical="top" wrapText="1"/>
    </xf>
    <xf numFmtId="0" fontId="15" fillId="5" borderId="0" xfId="3" applyFont="1" applyFill="1" applyAlignment="1">
      <alignment horizontal="center" vertical="center" wrapText="1"/>
    </xf>
    <xf numFmtId="165" fontId="15" fillId="5" borderId="0" xfId="3" applyNumberFormat="1" applyFont="1" applyFill="1" applyAlignment="1">
      <alignment horizontal="center" vertical="center" wrapText="1"/>
    </xf>
    <xf numFmtId="0" fontId="14" fillId="4" borderId="12" xfId="3" applyFont="1" applyFill="1" applyBorder="1" applyAlignment="1">
      <alignment horizontal="left" vertical="top" wrapText="1"/>
    </xf>
    <xf numFmtId="0" fontId="5" fillId="0" borderId="0" xfId="3" applyFont="1"/>
    <xf numFmtId="0" fontId="16" fillId="0" borderId="10" xfId="3" applyFont="1" applyBorder="1" applyAlignment="1">
      <alignment horizontal="left" vertical="center" wrapText="1"/>
    </xf>
    <xf numFmtId="0" fontId="17" fillId="0" borderId="0" xfId="3" applyFont="1" applyAlignment="1">
      <alignment horizontal="left" vertical="center"/>
    </xf>
    <xf numFmtId="0" fontId="16" fillId="0" borderId="0" xfId="3" applyFont="1" applyAlignment="1">
      <alignment horizontal="center" vertical="center" wrapText="1"/>
    </xf>
    <xf numFmtId="165" fontId="16" fillId="0" borderId="0" xfId="3" applyNumberFormat="1" applyFont="1" applyAlignment="1">
      <alignment horizontal="center" vertical="center" wrapText="1"/>
    </xf>
    <xf numFmtId="0" fontId="3" fillId="0" borderId="10" xfId="3" applyFont="1" applyBorder="1" applyAlignment="1">
      <alignment horizontal="left" vertical="center"/>
    </xf>
    <xf numFmtId="0" fontId="16" fillId="0" borderId="13" xfId="3" applyFont="1" applyBorder="1" applyAlignment="1">
      <alignment horizontal="left" vertical="center" wrapText="1"/>
    </xf>
    <xf numFmtId="0" fontId="16" fillId="0" borderId="14" xfId="3" applyFont="1" applyBorder="1" applyAlignment="1">
      <alignment horizontal="center" vertical="center" wrapText="1"/>
    </xf>
    <xf numFmtId="165" fontId="16" fillId="0" borderId="14" xfId="3" applyNumberFormat="1" applyFont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left" vertical="top" wrapText="1"/>
    </xf>
    <xf numFmtId="0" fontId="13" fillId="6" borderId="3" xfId="3" applyFont="1" applyFill="1" applyBorder="1" applyAlignment="1">
      <alignment horizontal="left" vertical="center" wrapText="1"/>
    </xf>
    <xf numFmtId="0" fontId="12" fillId="6" borderId="18" xfId="3" applyFont="1" applyFill="1" applyBorder="1" applyAlignment="1">
      <alignment horizontal="center" vertical="center" wrapText="1"/>
    </xf>
    <xf numFmtId="0" fontId="12" fillId="6" borderId="17" xfId="3" applyFont="1" applyFill="1" applyBorder="1" applyAlignment="1">
      <alignment horizontal="center" vertical="center" wrapText="1"/>
    </xf>
    <xf numFmtId="0" fontId="12" fillId="6" borderId="0" xfId="3" applyFont="1" applyFill="1" applyAlignment="1">
      <alignment horizontal="center" vertical="center" wrapText="1"/>
    </xf>
    <xf numFmtId="0" fontId="15" fillId="6" borderId="0" xfId="3" applyFont="1" applyFill="1" applyAlignment="1">
      <alignment horizontal="center" vertical="center" wrapText="1"/>
    </xf>
    <xf numFmtId="165" fontId="15" fillId="6" borderId="0" xfId="3" applyNumberFormat="1" applyFont="1" applyFill="1" applyAlignment="1">
      <alignment horizontal="center" vertical="center" wrapText="1"/>
    </xf>
    <xf numFmtId="10" fontId="0" fillId="0" borderId="0" xfId="0" applyNumberForma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7" fillId="0" borderId="0" xfId="3" applyFont="1" applyAlignment="1">
      <alignment horizontal="left" vertical="center"/>
    </xf>
    <xf numFmtId="0" fontId="3" fillId="5" borderId="10" xfId="3" applyFont="1" applyFill="1" applyBorder="1" applyAlignment="1">
      <alignment horizontal="left" vertical="center"/>
    </xf>
    <xf numFmtId="0" fontId="3" fillId="5" borderId="0" xfId="3" applyFont="1" applyFill="1" applyAlignment="1">
      <alignment horizontal="left" vertical="center"/>
    </xf>
    <xf numFmtId="0" fontId="17" fillId="0" borderId="14" xfId="3" applyFont="1" applyBorder="1" applyAlignment="1">
      <alignment horizontal="left" vertical="center"/>
    </xf>
    <xf numFmtId="0" fontId="17" fillId="0" borderId="0" xfId="3" applyFont="1" applyAlignment="1">
      <alignment horizontal="left" vertical="center" wrapText="1"/>
    </xf>
    <xf numFmtId="0" fontId="3" fillId="6" borderId="10" xfId="3" applyFont="1" applyFill="1" applyBorder="1" applyAlignment="1">
      <alignment horizontal="left" vertical="center"/>
    </xf>
    <xf numFmtId="0" fontId="3" fillId="6" borderId="0" xfId="3" applyFont="1" applyFill="1" applyAlignment="1">
      <alignment horizontal="left" vertical="center"/>
    </xf>
    <xf numFmtId="0" fontId="9" fillId="4" borderId="0" xfId="3" applyFont="1" applyFill="1" applyAlignment="1">
      <alignment horizontal="left" vertical="top" wrapText="1"/>
    </xf>
    <xf numFmtId="0" fontId="10" fillId="4" borderId="3" xfId="3" applyFont="1" applyFill="1" applyBorder="1" applyAlignment="1">
      <alignment horizontal="center" vertical="center" wrapText="1"/>
    </xf>
    <xf numFmtId="0" fontId="11" fillId="4" borderId="3" xfId="3" applyFont="1" applyFill="1" applyBorder="1" applyAlignment="1">
      <alignment horizontal="center" vertical="center" wrapText="1"/>
    </xf>
    <xf numFmtId="0" fontId="9" fillId="4" borderId="0" xfId="3" applyFont="1" applyFill="1" applyAlignment="1">
      <alignment horizontal="center" vertical="center" wrapText="1"/>
    </xf>
    <xf numFmtId="0" fontId="13" fillId="6" borderId="16" xfId="3" applyFont="1" applyFill="1" applyBorder="1" applyAlignment="1">
      <alignment horizontal="left" vertical="center" wrapText="1"/>
    </xf>
    <xf numFmtId="0" fontId="12" fillId="6" borderId="2" xfId="3" applyFont="1" applyFill="1" applyBorder="1" applyAlignment="1">
      <alignment horizontal="center" vertical="center" wrapText="1"/>
    </xf>
    <xf numFmtId="0" fontId="12" fillId="6" borderId="3" xfId="3" applyFont="1" applyFill="1" applyBorder="1" applyAlignment="1">
      <alignment horizontal="center" vertical="center" wrapText="1"/>
    </xf>
    <xf numFmtId="0" fontId="12" fillId="6" borderId="10" xfId="3" applyFont="1" applyFill="1" applyBorder="1" applyAlignment="1">
      <alignment horizontal="center" vertical="center" wrapText="1"/>
    </xf>
    <xf numFmtId="0" fontId="12" fillId="6" borderId="0" xfId="3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9525</xdr:rowOff>
    </xdr:from>
    <xdr:to>
      <xdr:col>2</xdr:col>
      <xdr:colOff>180975</xdr:colOff>
      <xdr:row>19</xdr:row>
      <xdr:rowOff>19050</xdr:rowOff>
    </xdr:to>
    <xdr:pic>
      <xdr:nvPicPr>
        <xdr:cNvPr id="2" name="Picture 135">
          <a:extLst>
            <a:ext uri="{FF2B5EF4-FFF2-40B4-BE49-F238E27FC236}">
              <a16:creationId xmlns:a16="http://schemas.microsoft.com/office/drawing/2014/main" id="{7F0DFAB2-F3CD-4AA9-8326-A4E7479F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8103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46</xdr:row>
      <xdr:rowOff>0</xdr:rowOff>
    </xdr:from>
    <xdr:to>
      <xdr:col>2</xdr:col>
      <xdr:colOff>190500</xdr:colOff>
      <xdr:row>47</xdr:row>
      <xdr:rowOff>9525</xdr:rowOff>
    </xdr:to>
    <xdr:pic>
      <xdr:nvPicPr>
        <xdr:cNvPr id="3" name="Picture 136">
          <a:extLst>
            <a:ext uri="{FF2B5EF4-FFF2-40B4-BE49-F238E27FC236}">
              <a16:creationId xmlns:a16="http://schemas.microsoft.com/office/drawing/2014/main" id="{ADA5E899-15EB-4067-AE06-72BA75D2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46</xdr:row>
      <xdr:rowOff>0</xdr:rowOff>
    </xdr:from>
    <xdr:to>
      <xdr:col>2</xdr:col>
      <xdr:colOff>190500</xdr:colOff>
      <xdr:row>47</xdr:row>
      <xdr:rowOff>9525</xdr:rowOff>
    </xdr:to>
    <xdr:pic>
      <xdr:nvPicPr>
        <xdr:cNvPr id="4" name="Picture 137">
          <a:extLst>
            <a:ext uri="{FF2B5EF4-FFF2-40B4-BE49-F238E27FC236}">
              <a16:creationId xmlns:a16="http://schemas.microsoft.com/office/drawing/2014/main" id="{9F2C2F32-8331-4B03-80AD-C5058CA0E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46</xdr:row>
      <xdr:rowOff>0</xdr:rowOff>
    </xdr:from>
    <xdr:to>
      <xdr:col>2</xdr:col>
      <xdr:colOff>190500</xdr:colOff>
      <xdr:row>47</xdr:row>
      <xdr:rowOff>9525</xdr:rowOff>
    </xdr:to>
    <xdr:pic>
      <xdr:nvPicPr>
        <xdr:cNvPr id="5" name="Picture 138">
          <a:extLst>
            <a:ext uri="{FF2B5EF4-FFF2-40B4-BE49-F238E27FC236}">
              <a16:creationId xmlns:a16="http://schemas.microsoft.com/office/drawing/2014/main" id="{F8080BAC-53B0-40F3-BBEA-B1FDA4D6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2</xdr:row>
      <xdr:rowOff>19050</xdr:rowOff>
    </xdr:from>
    <xdr:to>
      <xdr:col>3</xdr:col>
      <xdr:colOff>110937</xdr:colOff>
      <xdr:row>5</xdr:row>
      <xdr:rowOff>152400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B9DB30B2-2620-4F66-B3AC-19D855650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09550"/>
          <a:ext cx="1749237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170584</xdr:colOff>
      <xdr:row>3</xdr:row>
      <xdr:rowOff>53686</xdr:rowOff>
    </xdr:from>
    <xdr:to>
      <xdr:col>3</xdr:col>
      <xdr:colOff>14821</xdr:colOff>
      <xdr:row>5</xdr:row>
      <xdr:rowOff>491836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23E192E-6B26-431A-A3E6-E5928BE3F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581891"/>
          <a:ext cx="1749237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</xdr:row>
      <xdr:rowOff>41004</xdr:rowOff>
    </xdr:from>
    <xdr:to>
      <xdr:col>3</xdr:col>
      <xdr:colOff>95251</xdr:colOff>
      <xdr:row>2</xdr:row>
      <xdr:rowOff>228600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8489F7-8C68-46AB-B227-C33D5D54E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1" y="161654"/>
          <a:ext cx="1676400" cy="644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124</xdr:row>
      <xdr:rowOff>9525</xdr:rowOff>
    </xdr:from>
    <xdr:to>
      <xdr:col>1</xdr:col>
      <xdr:colOff>180975</xdr:colOff>
      <xdr:row>124</xdr:row>
      <xdr:rowOff>209550</xdr:rowOff>
    </xdr:to>
    <xdr:pic>
      <xdr:nvPicPr>
        <xdr:cNvPr id="3" name="Picture 135">
          <a:extLst>
            <a:ext uri="{FF2B5EF4-FFF2-40B4-BE49-F238E27FC236}">
              <a16:creationId xmlns:a16="http://schemas.microsoft.com/office/drawing/2014/main" id="{B75F99CF-716F-42CB-8A5B-B91C5817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289972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125</xdr:row>
      <xdr:rowOff>9525</xdr:rowOff>
    </xdr:from>
    <xdr:to>
      <xdr:col>1</xdr:col>
      <xdr:colOff>190500</xdr:colOff>
      <xdr:row>125</xdr:row>
      <xdr:rowOff>209550</xdr:rowOff>
    </xdr:to>
    <xdr:pic>
      <xdr:nvPicPr>
        <xdr:cNvPr id="4" name="Picture 136">
          <a:extLst>
            <a:ext uri="{FF2B5EF4-FFF2-40B4-BE49-F238E27FC236}">
              <a16:creationId xmlns:a16="http://schemas.microsoft.com/office/drawing/2014/main" id="{A65B16C4-1999-4731-82A1-18079A4B6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292258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126</xdr:row>
      <xdr:rowOff>9525</xdr:rowOff>
    </xdr:from>
    <xdr:to>
      <xdr:col>1</xdr:col>
      <xdr:colOff>190500</xdr:colOff>
      <xdr:row>126</xdr:row>
      <xdr:rowOff>209550</xdr:rowOff>
    </xdr:to>
    <xdr:pic>
      <xdr:nvPicPr>
        <xdr:cNvPr id="5" name="Picture 137">
          <a:extLst>
            <a:ext uri="{FF2B5EF4-FFF2-40B4-BE49-F238E27FC236}">
              <a16:creationId xmlns:a16="http://schemas.microsoft.com/office/drawing/2014/main" id="{CEF881EC-086D-4BDE-B39D-CAEDD0B04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294544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127</xdr:row>
      <xdr:rowOff>9525</xdr:rowOff>
    </xdr:from>
    <xdr:to>
      <xdr:col>1</xdr:col>
      <xdr:colOff>190500</xdr:colOff>
      <xdr:row>127</xdr:row>
      <xdr:rowOff>209550</xdr:rowOff>
    </xdr:to>
    <xdr:pic>
      <xdr:nvPicPr>
        <xdr:cNvPr id="6" name="Picture 138">
          <a:extLst>
            <a:ext uri="{FF2B5EF4-FFF2-40B4-BE49-F238E27FC236}">
              <a16:creationId xmlns:a16="http://schemas.microsoft.com/office/drawing/2014/main" id="{2BFB3329-64DA-4FD5-B4B2-69800759C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296830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194</xdr:row>
      <xdr:rowOff>0</xdr:rowOff>
    </xdr:from>
    <xdr:to>
      <xdr:col>1</xdr:col>
      <xdr:colOff>180975</xdr:colOff>
      <xdr:row>195</xdr:row>
      <xdr:rowOff>38099</xdr:rowOff>
    </xdr:to>
    <xdr:pic>
      <xdr:nvPicPr>
        <xdr:cNvPr id="7" name="Picture 199">
          <a:extLst>
            <a:ext uri="{FF2B5EF4-FFF2-40B4-BE49-F238E27FC236}">
              <a16:creationId xmlns:a16="http://schemas.microsoft.com/office/drawing/2014/main" id="{B5F17729-F66C-42DB-ADC7-FA489E47E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46291500"/>
          <a:ext cx="180975" cy="196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194</xdr:row>
      <xdr:rowOff>0</xdr:rowOff>
    </xdr:from>
    <xdr:to>
      <xdr:col>1</xdr:col>
      <xdr:colOff>190500</xdr:colOff>
      <xdr:row>195</xdr:row>
      <xdr:rowOff>38099</xdr:rowOff>
    </xdr:to>
    <xdr:pic>
      <xdr:nvPicPr>
        <xdr:cNvPr id="8" name="Picture 200">
          <a:extLst>
            <a:ext uri="{FF2B5EF4-FFF2-40B4-BE49-F238E27FC236}">
              <a16:creationId xmlns:a16="http://schemas.microsoft.com/office/drawing/2014/main" id="{578555FC-E3B6-4E15-8F72-B9776189C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46291500"/>
          <a:ext cx="180975" cy="196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194</xdr:row>
      <xdr:rowOff>0</xdr:rowOff>
    </xdr:from>
    <xdr:to>
      <xdr:col>1</xdr:col>
      <xdr:colOff>190500</xdr:colOff>
      <xdr:row>195</xdr:row>
      <xdr:rowOff>38099</xdr:rowOff>
    </xdr:to>
    <xdr:pic>
      <xdr:nvPicPr>
        <xdr:cNvPr id="9" name="Picture 201">
          <a:extLst>
            <a:ext uri="{FF2B5EF4-FFF2-40B4-BE49-F238E27FC236}">
              <a16:creationId xmlns:a16="http://schemas.microsoft.com/office/drawing/2014/main" id="{FDFE5813-F677-4B09-BD8B-FA3D2D6B8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46291500"/>
          <a:ext cx="180975" cy="196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194</xdr:row>
      <xdr:rowOff>0</xdr:rowOff>
    </xdr:from>
    <xdr:to>
      <xdr:col>1</xdr:col>
      <xdr:colOff>190500</xdr:colOff>
      <xdr:row>195</xdr:row>
      <xdr:rowOff>38099</xdr:rowOff>
    </xdr:to>
    <xdr:pic>
      <xdr:nvPicPr>
        <xdr:cNvPr id="10" name="Picture 202">
          <a:extLst>
            <a:ext uri="{FF2B5EF4-FFF2-40B4-BE49-F238E27FC236}">
              <a16:creationId xmlns:a16="http://schemas.microsoft.com/office/drawing/2014/main" id="{1A451EDB-D0EB-449F-B8EE-2BCB5FA75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46291500"/>
          <a:ext cx="180975" cy="196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P54"/>
  <sheetViews>
    <sheetView showGridLines="0" tabSelected="1" view="pageBreakPreview" topLeftCell="A6" zoomScaleNormal="100" zoomScaleSheetLayoutView="100" workbookViewId="0">
      <selection activeCell="C8" sqref="C8:C9"/>
    </sheetView>
  </sheetViews>
  <sheetFormatPr baseColWidth="10" defaultColWidth="11.42578125" defaultRowHeight="15" x14ac:dyDescent="0.25"/>
  <cols>
    <col min="1" max="2" width="4.140625" customWidth="1"/>
    <col min="3" max="3" width="25.5703125" customWidth="1"/>
    <col min="4" max="5" width="11.7109375" customWidth="1"/>
    <col min="6" max="6" width="13.42578125" customWidth="1"/>
    <col min="7" max="8" width="12.7109375" customWidth="1"/>
    <col min="9" max="9" width="15.7109375" customWidth="1"/>
    <col min="10" max="10" width="13.7109375" customWidth="1"/>
    <col min="11" max="11" width="15.28515625" customWidth="1"/>
    <col min="12" max="12" width="12.85546875" customWidth="1"/>
    <col min="13" max="13" width="5.140625" customWidth="1"/>
    <col min="14" max="14" width="5" customWidth="1"/>
  </cols>
  <sheetData>
    <row r="1" spans="2:13" ht="15.75" thickBot="1" x14ac:dyDescent="0.3"/>
    <row r="2" spans="2:13" x14ac:dyDescent="0.25">
      <c r="B2" s="39"/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2:13" x14ac:dyDescent="0.25">
      <c r="B3" s="42"/>
      <c r="D3" s="87" t="s">
        <v>199</v>
      </c>
      <c r="E3" s="87"/>
      <c r="F3" s="87"/>
      <c r="G3" s="87"/>
      <c r="H3" s="87"/>
      <c r="I3" s="87"/>
      <c r="J3" s="87"/>
      <c r="K3" s="87"/>
      <c r="L3" s="87"/>
      <c r="M3" s="43"/>
    </row>
    <row r="4" spans="2:13" x14ac:dyDescent="0.25">
      <c r="B4" s="42"/>
      <c r="D4" s="87"/>
      <c r="E4" s="87"/>
      <c r="F4" s="87"/>
      <c r="G4" s="87"/>
      <c r="H4" s="87"/>
      <c r="I4" s="87"/>
      <c r="J4" s="87"/>
      <c r="K4" s="87"/>
      <c r="L4" s="87"/>
      <c r="M4" s="43"/>
    </row>
    <row r="5" spans="2:13" x14ac:dyDescent="0.25">
      <c r="B5" s="42"/>
      <c r="D5" s="87"/>
      <c r="E5" s="87"/>
      <c r="F5" s="87"/>
      <c r="G5" s="87"/>
      <c r="H5" s="87"/>
      <c r="I5" s="87"/>
      <c r="J5" s="87"/>
      <c r="K5" s="87"/>
      <c r="L5" s="87"/>
      <c r="M5" s="43"/>
    </row>
    <row r="6" spans="2:13" ht="39.75" customHeight="1" x14ac:dyDescent="0.25">
      <c r="B6" s="42"/>
      <c r="D6" s="87"/>
      <c r="E6" s="87"/>
      <c r="F6" s="87"/>
      <c r="G6" s="87"/>
      <c r="H6" s="87"/>
      <c r="I6" s="87"/>
      <c r="J6" s="87"/>
      <c r="K6" s="87"/>
      <c r="L6" s="87"/>
      <c r="M6" s="43"/>
    </row>
    <row r="7" spans="2:13" ht="15.75" thickBot="1" x14ac:dyDescent="0.3">
      <c r="B7" s="42"/>
      <c r="M7" s="43"/>
    </row>
    <row r="8" spans="2:13" ht="24" customHeight="1" thickBot="1" x14ac:dyDescent="0.3">
      <c r="B8" s="42"/>
      <c r="C8" s="88" t="s">
        <v>0</v>
      </c>
      <c r="D8" s="90" t="s">
        <v>1</v>
      </c>
      <c r="E8" s="91"/>
      <c r="F8" s="91"/>
      <c r="G8" s="92"/>
      <c r="H8" s="90" t="s">
        <v>2</v>
      </c>
      <c r="I8" s="91"/>
      <c r="J8" s="91"/>
      <c r="K8" s="91"/>
      <c r="L8" s="92"/>
      <c r="M8" s="43"/>
    </row>
    <row r="9" spans="2:13" ht="54.75" customHeight="1" thickBot="1" x14ac:dyDescent="0.3">
      <c r="B9" s="42"/>
      <c r="C9" s="89"/>
      <c r="D9" s="30" t="s">
        <v>3</v>
      </c>
      <c r="E9" s="30" t="s">
        <v>4</v>
      </c>
      <c r="F9" s="30" t="s">
        <v>5</v>
      </c>
      <c r="G9" s="30" t="s">
        <v>6</v>
      </c>
      <c r="H9" s="30" t="s">
        <v>3</v>
      </c>
      <c r="I9" s="30" t="s">
        <v>4</v>
      </c>
      <c r="J9" s="30" t="s">
        <v>5</v>
      </c>
      <c r="K9" s="34" t="s">
        <v>88</v>
      </c>
      <c r="L9" s="30" t="s">
        <v>89</v>
      </c>
      <c r="M9" s="43"/>
    </row>
    <row r="10" spans="2:13" x14ac:dyDescent="0.25">
      <c r="B10" s="42"/>
      <c r="C10" s="1" t="s">
        <v>19</v>
      </c>
      <c r="D10" s="2">
        <v>1</v>
      </c>
      <c r="E10" s="3">
        <v>1</v>
      </c>
      <c r="F10" s="3">
        <v>1</v>
      </c>
      <c r="G10" s="4">
        <f t="shared" ref="G10:G41" si="0">AVERAGE(D10:F10)</f>
        <v>1</v>
      </c>
      <c r="H10" s="5">
        <v>0.8455824999999999</v>
      </c>
      <c r="I10" s="6">
        <v>0.95630000000000004</v>
      </c>
      <c r="J10" s="6">
        <v>0.96879999999999999</v>
      </c>
      <c r="K10" s="7">
        <f t="shared" ref="K10:K41" si="1">J10</f>
        <v>0.96879999999999999</v>
      </c>
      <c r="L10" s="8">
        <f t="shared" ref="L10:L41" si="2">(G10*0.5)+(K10*0.5)</f>
        <v>0.98439999999999994</v>
      </c>
      <c r="M10" s="43"/>
    </row>
    <row r="11" spans="2:13" x14ac:dyDescent="0.25">
      <c r="B11" s="42"/>
      <c r="C11" s="9" t="s">
        <v>9</v>
      </c>
      <c r="D11" s="2">
        <v>1</v>
      </c>
      <c r="E11" s="3">
        <v>1</v>
      </c>
      <c r="F11" s="3">
        <v>1</v>
      </c>
      <c r="G11" s="4">
        <f t="shared" si="0"/>
        <v>1</v>
      </c>
      <c r="H11" s="2">
        <v>0.93844444444444441</v>
      </c>
      <c r="I11" s="86">
        <v>0.97860000000000003</v>
      </c>
      <c r="J11" s="86">
        <v>0.93335000000000001</v>
      </c>
      <c r="K11" s="4">
        <f t="shared" si="1"/>
        <v>0.93335000000000001</v>
      </c>
      <c r="L11" s="8">
        <f t="shared" si="2"/>
        <v>0.96667499999999995</v>
      </c>
      <c r="M11" s="43"/>
    </row>
    <row r="12" spans="2:13" x14ac:dyDescent="0.25">
      <c r="B12" s="42"/>
      <c r="C12" s="9" t="s">
        <v>25</v>
      </c>
      <c r="D12" s="2">
        <v>0.970873786407767</v>
      </c>
      <c r="E12" s="3">
        <v>1</v>
      </c>
      <c r="F12" s="3">
        <v>1</v>
      </c>
      <c r="G12" s="4">
        <f t="shared" si="0"/>
        <v>0.99029126213592233</v>
      </c>
      <c r="H12" s="2">
        <v>0.78769333333333336</v>
      </c>
      <c r="I12" s="3">
        <v>0.84854999999999992</v>
      </c>
      <c r="J12" s="3">
        <v>0.92175000000000007</v>
      </c>
      <c r="K12" s="4">
        <f t="shared" si="1"/>
        <v>0.92175000000000007</v>
      </c>
      <c r="L12" s="8">
        <f t="shared" si="2"/>
        <v>0.9560206310679612</v>
      </c>
      <c r="M12" s="43"/>
    </row>
    <row r="13" spans="2:13" x14ac:dyDescent="0.25">
      <c r="B13" s="42"/>
      <c r="C13" s="9" t="s">
        <v>26</v>
      </c>
      <c r="D13" s="2">
        <v>1</v>
      </c>
      <c r="E13" s="3">
        <v>0.99219999999999997</v>
      </c>
      <c r="F13" s="3">
        <v>0.99219999999999997</v>
      </c>
      <c r="G13" s="4">
        <f t="shared" si="0"/>
        <v>0.99480000000000002</v>
      </c>
      <c r="H13" s="2">
        <v>0.75394833333333322</v>
      </c>
      <c r="I13" s="3">
        <v>0.84975000000000001</v>
      </c>
      <c r="J13" s="3">
        <v>0.91200000000000003</v>
      </c>
      <c r="K13" s="4">
        <f t="shared" si="1"/>
        <v>0.91200000000000003</v>
      </c>
      <c r="L13" s="8">
        <f t="shared" si="2"/>
        <v>0.95340000000000003</v>
      </c>
      <c r="M13" s="43"/>
    </row>
    <row r="14" spans="2:13" x14ac:dyDescent="0.25">
      <c r="B14" s="42"/>
      <c r="C14" s="9" t="s">
        <v>16</v>
      </c>
      <c r="D14" s="2">
        <v>1</v>
      </c>
      <c r="E14" s="3">
        <v>0.99809999999999999</v>
      </c>
      <c r="F14" s="3">
        <v>1</v>
      </c>
      <c r="G14" s="4">
        <f t="shared" si="0"/>
        <v>0.99936666666666663</v>
      </c>
      <c r="H14" s="2">
        <v>0.87182749999999998</v>
      </c>
      <c r="I14" s="3">
        <v>0.85265000000000002</v>
      </c>
      <c r="J14" s="3">
        <v>0.90559999999999996</v>
      </c>
      <c r="K14" s="4">
        <f t="shared" si="1"/>
        <v>0.90559999999999996</v>
      </c>
      <c r="L14" s="8">
        <f t="shared" si="2"/>
        <v>0.95248333333333335</v>
      </c>
      <c r="M14" s="43"/>
    </row>
    <row r="15" spans="2:13" x14ac:dyDescent="0.25">
      <c r="B15" s="42"/>
      <c r="C15" s="9" t="s">
        <v>8</v>
      </c>
      <c r="D15" s="2">
        <v>1</v>
      </c>
      <c r="E15" s="3">
        <v>1</v>
      </c>
      <c r="F15" s="3">
        <v>1</v>
      </c>
      <c r="G15" s="4">
        <f t="shared" si="0"/>
        <v>1</v>
      </c>
      <c r="H15" s="2">
        <v>0.94216500000000003</v>
      </c>
      <c r="I15" s="3">
        <v>0.92930000000000001</v>
      </c>
      <c r="J15" s="3">
        <v>0.89629999999999999</v>
      </c>
      <c r="K15" s="4">
        <f t="shared" si="1"/>
        <v>0.89629999999999999</v>
      </c>
      <c r="L15" s="8">
        <f t="shared" si="2"/>
        <v>0.94815000000000005</v>
      </c>
      <c r="M15" s="43"/>
    </row>
    <row r="16" spans="2:13" x14ac:dyDescent="0.25">
      <c r="B16" s="42"/>
      <c r="C16" s="9" t="s">
        <v>11</v>
      </c>
      <c r="D16" s="2">
        <v>1</v>
      </c>
      <c r="E16" s="3">
        <v>1</v>
      </c>
      <c r="F16" s="3">
        <v>0.998</v>
      </c>
      <c r="G16" s="4">
        <f t="shared" si="0"/>
        <v>0.99933333333333341</v>
      </c>
      <c r="H16" s="2">
        <v>0.9</v>
      </c>
      <c r="I16" s="3">
        <v>0.97219999999999995</v>
      </c>
      <c r="J16" s="3">
        <v>0.88890000000000002</v>
      </c>
      <c r="K16" s="4">
        <f t="shared" si="1"/>
        <v>0.88890000000000002</v>
      </c>
      <c r="L16" s="8">
        <f t="shared" si="2"/>
        <v>0.94411666666666672</v>
      </c>
      <c r="M16" s="43"/>
    </row>
    <row r="17" spans="2:16" x14ac:dyDescent="0.25">
      <c r="B17" s="42"/>
      <c r="C17" s="9" t="s">
        <v>31</v>
      </c>
      <c r="D17" s="2">
        <v>0.90679611650485448</v>
      </c>
      <c r="E17" s="3">
        <v>0.98640000000000005</v>
      </c>
      <c r="F17" s="3">
        <v>0.95340000000000003</v>
      </c>
      <c r="G17" s="4">
        <f t="shared" si="0"/>
        <v>0.94886537216828482</v>
      </c>
      <c r="H17" s="2">
        <v>0.78894913043478265</v>
      </c>
      <c r="I17" s="3">
        <v>0.82479999999999998</v>
      </c>
      <c r="J17" s="3">
        <v>0.92294999999999994</v>
      </c>
      <c r="K17" s="4">
        <f t="shared" si="1"/>
        <v>0.92294999999999994</v>
      </c>
      <c r="L17" s="8">
        <f t="shared" si="2"/>
        <v>0.93590768608414243</v>
      </c>
      <c r="M17" s="43"/>
    </row>
    <row r="18" spans="2:16" x14ac:dyDescent="0.25">
      <c r="B18" s="42"/>
      <c r="C18" s="9" t="s">
        <v>23</v>
      </c>
      <c r="D18" s="2">
        <v>1</v>
      </c>
      <c r="E18" s="3">
        <v>1</v>
      </c>
      <c r="F18" s="3">
        <v>0.99419999999999997</v>
      </c>
      <c r="G18" s="4">
        <f t="shared" si="0"/>
        <v>0.99806666666666677</v>
      </c>
      <c r="H18" s="2">
        <v>0.78448973684210532</v>
      </c>
      <c r="I18" s="3">
        <v>0.86604999999999999</v>
      </c>
      <c r="J18" s="3">
        <v>0.86899999999999999</v>
      </c>
      <c r="K18" s="4">
        <f t="shared" si="1"/>
        <v>0.86899999999999999</v>
      </c>
      <c r="L18" s="8">
        <f t="shared" si="2"/>
        <v>0.93353333333333333</v>
      </c>
      <c r="M18" s="43"/>
    </row>
    <row r="19" spans="2:16" x14ac:dyDescent="0.25">
      <c r="B19" s="42"/>
      <c r="C19" s="9" t="s">
        <v>32</v>
      </c>
      <c r="D19" s="2">
        <v>1</v>
      </c>
      <c r="E19" s="3">
        <v>1</v>
      </c>
      <c r="F19" s="3">
        <v>0.98829999999999996</v>
      </c>
      <c r="G19" s="4">
        <f t="shared" si="0"/>
        <v>0.99609999999999987</v>
      </c>
      <c r="H19" s="2">
        <v>0.68969999999999998</v>
      </c>
      <c r="I19" s="3">
        <v>0.84130000000000005</v>
      </c>
      <c r="J19" s="3">
        <v>0.85860000000000003</v>
      </c>
      <c r="K19" s="4">
        <f t="shared" si="1"/>
        <v>0.85860000000000003</v>
      </c>
      <c r="L19" s="8">
        <f t="shared" si="2"/>
        <v>0.9273499999999999</v>
      </c>
      <c r="M19" s="43"/>
    </row>
    <row r="20" spans="2:16" x14ac:dyDescent="0.25">
      <c r="B20" s="42"/>
      <c r="C20" s="9" t="s">
        <v>30</v>
      </c>
      <c r="D20" s="2">
        <v>1</v>
      </c>
      <c r="E20" s="3">
        <v>0.98060000000000003</v>
      </c>
      <c r="F20" s="3">
        <v>1</v>
      </c>
      <c r="G20" s="4">
        <f t="shared" si="0"/>
        <v>0.99353333333333327</v>
      </c>
      <c r="H20" s="2">
        <v>0.69905882352941173</v>
      </c>
      <c r="I20" s="3">
        <v>0.7339</v>
      </c>
      <c r="J20" s="3">
        <v>0.85604999999999998</v>
      </c>
      <c r="K20" s="4">
        <f t="shared" si="1"/>
        <v>0.85604999999999998</v>
      </c>
      <c r="L20" s="8">
        <f t="shared" si="2"/>
        <v>0.92479166666666668</v>
      </c>
      <c r="M20" s="43"/>
    </row>
    <row r="21" spans="2:16" x14ac:dyDescent="0.25">
      <c r="B21" s="42"/>
      <c r="C21" s="9" t="s">
        <v>18</v>
      </c>
      <c r="D21" s="2">
        <v>1</v>
      </c>
      <c r="E21" s="3">
        <v>1</v>
      </c>
      <c r="F21" s="3">
        <v>1</v>
      </c>
      <c r="G21" s="4">
        <f t="shared" si="0"/>
        <v>1</v>
      </c>
      <c r="H21" s="2">
        <v>0.84736</v>
      </c>
      <c r="I21" s="3">
        <v>0.91015000000000001</v>
      </c>
      <c r="J21" s="3">
        <v>0.84525000000000006</v>
      </c>
      <c r="K21" s="4">
        <f t="shared" si="1"/>
        <v>0.84525000000000006</v>
      </c>
      <c r="L21" s="8">
        <f t="shared" si="2"/>
        <v>0.92262500000000003</v>
      </c>
      <c r="M21" s="43"/>
      <c r="P21" s="3"/>
    </row>
    <row r="22" spans="2:16" x14ac:dyDescent="0.25">
      <c r="B22" s="42"/>
      <c r="C22" s="9" t="s">
        <v>20</v>
      </c>
      <c r="D22" s="2">
        <v>0.98058252427184467</v>
      </c>
      <c r="E22" s="3">
        <v>0.98060000000000003</v>
      </c>
      <c r="F22" s="3">
        <v>0.97089999999999999</v>
      </c>
      <c r="G22" s="4">
        <f t="shared" si="0"/>
        <v>0.97736084142394819</v>
      </c>
      <c r="H22" s="2">
        <v>0.83195500000000011</v>
      </c>
      <c r="I22" s="3">
        <v>0.87104999999999999</v>
      </c>
      <c r="J22" s="3">
        <v>0.86214999999999997</v>
      </c>
      <c r="K22" s="4">
        <f t="shared" si="1"/>
        <v>0.86214999999999997</v>
      </c>
      <c r="L22" s="8">
        <f t="shared" si="2"/>
        <v>0.91975542071197403</v>
      </c>
      <c r="M22" s="43"/>
    </row>
    <row r="23" spans="2:16" x14ac:dyDescent="0.25">
      <c r="B23" s="42"/>
      <c r="C23" s="9" t="s">
        <v>28</v>
      </c>
      <c r="D23" s="2">
        <v>1</v>
      </c>
      <c r="E23" s="3">
        <v>0.98060000000000003</v>
      </c>
      <c r="F23" s="3">
        <v>0.98450000000000004</v>
      </c>
      <c r="G23" s="4">
        <f t="shared" si="0"/>
        <v>0.98836666666666673</v>
      </c>
      <c r="H23" s="2">
        <v>0.73645157894736835</v>
      </c>
      <c r="I23" s="3">
        <v>0.8004</v>
      </c>
      <c r="J23" s="3">
        <v>0.82040000000000002</v>
      </c>
      <c r="K23" s="4">
        <f t="shared" si="1"/>
        <v>0.82040000000000002</v>
      </c>
      <c r="L23" s="8">
        <f t="shared" si="2"/>
        <v>0.90438333333333332</v>
      </c>
      <c r="M23" s="43"/>
    </row>
    <row r="24" spans="2:16" x14ac:dyDescent="0.25">
      <c r="B24" s="42"/>
      <c r="C24" s="9" t="s">
        <v>10</v>
      </c>
      <c r="D24" s="2">
        <v>1</v>
      </c>
      <c r="E24" s="3">
        <v>1</v>
      </c>
      <c r="F24" s="3">
        <v>1</v>
      </c>
      <c r="G24" s="4">
        <f t="shared" si="0"/>
        <v>1</v>
      </c>
      <c r="H24" s="2">
        <v>0.91925400000000024</v>
      </c>
      <c r="I24" s="3">
        <v>0.87565000000000004</v>
      </c>
      <c r="J24" s="3">
        <v>0.80754999999999999</v>
      </c>
      <c r="K24" s="4">
        <f t="shared" si="1"/>
        <v>0.80754999999999999</v>
      </c>
      <c r="L24" s="8">
        <f t="shared" si="2"/>
        <v>0.903775</v>
      </c>
      <c r="M24" s="43"/>
    </row>
    <row r="25" spans="2:16" x14ac:dyDescent="0.25">
      <c r="B25" s="42"/>
      <c r="C25" s="9" t="s">
        <v>24</v>
      </c>
      <c r="D25" s="2">
        <v>0.99805825242718449</v>
      </c>
      <c r="E25" s="3">
        <v>0.93979999999999997</v>
      </c>
      <c r="F25" s="3">
        <v>0.98829999999999996</v>
      </c>
      <c r="G25" s="4">
        <f t="shared" si="0"/>
        <v>0.97538608414239469</v>
      </c>
      <c r="H25" s="2">
        <v>0.76707409090909084</v>
      </c>
      <c r="I25" s="3">
        <v>0.7883</v>
      </c>
      <c r="J25" s="3">
        <v>0.81915000000000004</v>
      </c>
      <c r="K25" s="4">
        <f t="shared" si="1"/>
        <v>0.81915000000000004</v>
      </c>
      <c r="L25" s="8">
        <f t="shared" si="2"/>
        <v>0.89726804207119737</v>
      </c>
      <c r="M25" s="43"/>
    </row>
    <row r="26" spans="2:16" x14ac:dyDescent="0.25">
      <c r="B26" s="42"/>
      <c r="C26" s="9" t="s">
        <v>7</v>
      </c>
      <c r="D26" s="2">
        <v>0.99611650485436887</v>
      </c>
      <c r="E26" s="3">
        <v>0.95530000000000004</v>
      </c>
      <c r="F26" s="3">
        <v>0.80189999999999995</v>
      </c>
      <c r="G26" s="4">
        <f t="shared" si="0"/>
        <v>0.91777216828478958</v>
      </c>
      <c r="H26" s="2">
        <v>0.79010000000000002</v>
      </c>
      <c r="I26" s="3">
        <v>0.8256</v>
      </c>
      <c r="J26" s="3">
        <v>0.84460000000000002</v>
      </c>
      <c r="K26" s="4">
        <f t="shared" si="1"/>
        <v>0.84460000000000002</v>
      </c>
      <c r="L26" s="8">
        <f t="shared" si="2"/>
        <v>0.88118608414239485</v>
      </c>
      <c r="M26" s="43"/>
    </row>
    <row r="27" spans="2:16" x14ac:dyDescent="0.25">
      <c r="B27" s="42"/>
      <c r="C27" s="9" t="s">
        <v>21</v>
      </c>
      <c r="D27" s="2">
        <v>1</v>
      </c>
      <c r="E27" s="3">
        <v>1</v>
      </c>
      <c r="F27" s="3">
        <v>1</v>
      </c>
      <c r="G27" s="4">
        <f t="shared" si="0"/>
        <v>1</v>
      </c>
      <c r="H27" s="2">
        <v>0.99009999999999998</v>
      </c>
      <c r="I27" s="3">
        <v>0.94450000000000001</v>
      </c>
      <c r="J27" s="3">
        <v>0.75</v>
      </c>
      <c r="K27" s="4">
        <f t="shared" si="1"/>
        <v>0.75</v>
      </c>
      <c r="L27" s="8">
        <f t="shared" si="2"/>
        <v>0.875</v>
      </c>
      <c r="M27" s="43"/>
    </row>
    <row r="28" spans="2:16" x14ac:dyDescent="0.25">
      <c r="B28" s="42"/>
      <c r="C28" s="9" t="s">
        <v>34</v>
      </c>
      <c r="D28" s="2">
        <v>0.95339805825242718</v>
      </c>
      <c r="E28" s="3">
        <v>0.97670000000000001</v>
      </c>
      <c r="F28" s="3">
        <v>0.98640000000000005</v>
      </c>
      <c r="G28" s="4">
        <f t="shared" si="0"/>
        <v>0.97216601941747571</v>
      </c>
      <c r="H28" s="2">
        <v>0.66258166666666674</v>
      </c>
      <c r="I28" s="3">
        <v>0.71419999999999995</v>
      </c>
      <c r="J28" s="3">
        <v>0.77290000000000003</v>
      </c>
      <c r="K28" s="4">
        <f t="shared" si="1"/>
        <v>0.77290000000000003</v>
      </c>
      <c r="L28" s="8">
        <f t="shared" si="2"/>
        <v>0.87253300970873782</v>
      </c>
      <c r="M28" s="43"/>
    </row>
    <row r="29" spans="2:16" x14ac:dyDescent="0.25">
      <c r="B29" s="42"/>
      <c r="C29" s="9" t="s">
        <v>14</v>
      </c>
      <c r="D29" s="2">
        <v>1</v>
      </c>
      <c r="E29" s="3">
        <v>1</v>
      </c>
      <c r="F29" s="3">
        <v>1</v>
      </c>
      <c r="G29" s="4">
        <f t="shared" si="0"/>
        <v>1</v>
      </c>
      <c r="H29" s="2">
        <v>0.87818444444444455</v>
      </c>
      <c r="I29" s="3">
        <v>0.74665000000000004</v>
      </c>
      <c r="J29" s="3">
        <v>0.74050000000000005</v>
      </c>
      <c r="K29" s="4">
        <f t="shared" si="1"/>
        <v>0.74050000000000005</v>
      </c>
      <c r="L29" s="8">
        <f t="shared" si="2"/>
        <v>0.87024999999999997</v>
      </c>
      <c r="M29" s="43"/>
    </row>
    <row r="30" spans="2:16" x14ac:dyDescent="0.25">
      <c r="B30" s="42"/>
      <c r="C30" s="9" t="s">
        <v>17</v>
      </c>
      <c r="D30" s="2">
        <v>0.99611650485436887</v>
      </c>
      <c r="E30" s="3">
        <v>0.99419999999999997</v>
      </c>
      <c r="F30" s="3">
        <v>0.69899999999999995</v>
      </c>
      <c r="G30" s="4">
        <f t="shared" si="0"/>
        <v>0.89643883495145626</v>
      </c>
      <c r="H30" s="2">
        <v>0.87570000000000003</v>
      </c>
      <c r="I30" s="3">
        <v>0.87495000000000001</v>
      </c>
      <c r="J30" s="3">
        <v>0.83889999999999998</v>
      </c>
      <c r="K30" s="4">
        <f t="shared" si="1"/>
        <v>0.83889999999999998</v>
      </c>
      <c r="L30" s="8">
        <f t="shared" si="2"/>
        <v>0.86766941747572812</v>
      </c>
      <c r="M30" s="43"/>
    </row>
    <row r="31" spans="2:16" x14ac:dyDescent="0.25">
      <c r="B31" s="42"/>
      <c r="C31" s="9" t="s">
        <v>36</v>
      </c>
      <c r="D31" s="2">
        <v>0.99611650485436887</v>
      </c>
      <c r="E31" s="3">
        <v>1</v>
      </c>
      <c r="F31" s="3">
        <v>1</v>
      </c>
      <c r="G31" s="4">
        <f t="shared" si="0"/>
        <v>0.99870550161812288</v>
      </c>
      <c r="H31" s="2">
        <v>0.60389973684210529</v>
      </c>
      <c r="I31" s="3">
        <v>0.66189999999999993</v>
      </c>
      <c r="J31" s="3">
        <v>0.73615000000000008</v>
      </c>
      <c r="K31" s="4">
        <f t="shared" si="1"/>
        <v>0.73615000000000008</v>
      </c>
      <c r="L31" s="8">
        <f t="shared" si="2"/>
        <v>0.86742775080906154</v>
      </c>
      <c r="M31" s="43"/>
    </row>
    <row r="32" spans="2:16" x14ac:dyDescent="0.25">
      <c r="B32" s="42"/>
      <c r="C32" s="9" t="s">
        <v>33</v>
      </c>
      <c r="D32" s="2">
        <v>0.96310679611650485</v>
      </c>
      <c r="E32" s="3">
        <v>0.9728</v>
      </c>
      <c r="F32" s="3">
        <v>0.90290000000000004</v>
      </c>
      <c r="G32" s="4">
        <f t="shared" si="0"/>
        <v>0.946268932038835</v>
      </c>
      <c r="H32" s="2">
        <v>0.71778500000000001</v>
      </c>
      <c r="I32" s="3">
        <v>0.82264999999999999</v>
      </c>
      <c r="J32" s="3">
        <v>0.78444999999999998</v>
      </c>
      <c r="K32" s="4">
        <f t="shared" si="1"/>
        <v>0.78444999999999998</v>
      </c>
      <c r="L32" s="8">
        <f t="shared" si="2"/>
        <v>0.86535946601941749</v>
      </c>
      <c r="M32" s="43"/>
    </row>
    <row r="33" spans="2:13" x14ac:dyDescent="0.25">
      <c r="B33" s="42"/>
      <c r="C33" s="9" t="s">
        <v>12</v>
      </c>
      <c r="D33" s="2">
        <v>0.99805825242718449</v>
      </c>
      <c r="E33" s="3">
        <v>0.99809999999999999</v>
      </c>
      <c r="F33" s="3">
        <v>0.99809999999999999</v>
      </c>
      <c r="G33" s="4">
        <f t="shared" si="0"/>
        <v>0.99808608414239475</v>
      </c>
      <c r="H33" s="2">
        <v>0.89575000000000005</v>
      </c>
      <c r="I33" s="3">
        <v>0.72030000000000005</v>
      </c>
      <c r="J33" s="3">
        <v>0.72334999999999994</v>
      </c>
      <c r="K33" s="4">
        <f t="shared" si="1"/>
        <v>0.72334999999999994</v>
      </c>
      <c r="L33" s="8">
        <f t="shared" si="2"/>
        <v>0.86071804207119729</v>
      </c>
      <c r="M33" s="43"/>
    </row>
    <row r="34" spans="2:13" x14ac:dyDescent="0.25">
      <c r="B34" s="42"/>
      <c r="C34" s="9" t="s">
        <v>35</v>
      </c>
      <c r="D34" s="2">
        <v>0.85242718446601939</v>
      </c>
      <c r="E34" s="3">
        <v>0.98060000000000003</v>
      </c>
      <c r="F34" s="3">
        <v>0.98060000000000003</v>
      </c>
      <c r="G34" s="4">
        <f t="shared" si="0"/>
        <v>0.93787572815533971</v>
      </c>
      <c r="H34" s="2">
        <v>0.75443043478260874</v>
      </c>
      <c r="I34" s="3">
        <v>0.81290000000000007</v>
      </c>
      <c r="J34" s="3">
        <v>0.77705000000000002</v>
      </c>
      <c r="K34" s="4">
        <f t="shared" si="1"/>
        <v>0.77705000000000002</v>
      </c>
      <c r="L34" s="8">
        <f t="shared" si="2"/>
        <v>0.85746286407766981</v>
      </c>
      <c r="M34" s="43"/>
    </row>
    <row r="35" spans="2:13" x14ac:dyDescent="0.25">
      <c r="B35" s="42"/>
      <c r="C35" s="9" t="s">
        <v>22</v>
      </c>
      <c r="D35" s="2">
        <v>1</v>
      </c>
      <c r="E35" s="3">
        <v>1</v>
      </c>
      <c r="F35" s="3">
        <v>1</v>
      </c>
      <c r="G35" s="4">
        <f t="shared" si="0"/>
        <v>1</v>
      </c>
      <c r="H35" s="2">
        <v>0.78632000000000002</v>
      </c>
      <c r="I35" s="3">
        <v>0.8</v>
      </c>
      <c r="J35" s="3">
        <v>0.68845000000000001</v>
      </c>
      <c r="K35" s="4">
        <f t="shared" si="1"/>
        <v>0.68845000000000001</v>
      </c>
      <c r="L35" s="8">
        <f t="shared" si="2"/>
        <v>0.844225</v>
      </c>
      <c r="M35" s="43"/>
    </row>
    <row r="36" spans="2:13" x14ac:dyDescent="0.25">
      <c r="B36" s="42"/>
      <c r="C36" s="9" t="s">
        <v>38</v>
      </c>
      <c r="D36" s="2">
        <v>0.93009708737864072</v>
      </c>
      <c r="E36" s="3">
        <v>0.99809999999999999</v>
      </c>
      <c r="F36" s="3">
        <v>1</v>
      </c>
      <c r="G36" s="4">
        <f t="shared" si="0"/>
        <v>0.97606569579288027</v>
      </c>
      <c r="H36" s="2">
        <v>0.60646611111111104</v>
      </c>
      <c r="I36" s="3">
        <v>0.76734999999999998</v>
      </c>
      <c r="J36" s="3">
        <v>0.70805000000000007</v>
      </c>
      <c r="K36" s="4">
        <f t="shared" si="1"/>
        <v>0.70805000000000007</v>
      </c>
      <c r="L36" s="8">
        <f t="shared" si="2"/>
        <v>0.84205784789644023</v>
      </c>
      <c r="M36" s="43"/>
    </row>
    <row r="37" spans="2:13" x14ac:dyDescent="0.25">
      <c r="B37" s="42"/>
      <c r="C37" s="9" t="s">
        <v>29</v>
      </c>
      <c r="D37" s="2">
        <v>0.94757281553398054</v>
      </c>
      <c r="E37" s="3">
        <v>0.96120000000000005</v>
      </c>
      <c r="F37" s="3">
        <v>0.84470000000000001</v>
      </c>
      <c r="G37" s="4">
        <f t="shared" si="0"/>
        <v>0.9178242718446602</v>
      </c>
      <c r="H37" s="2">
        <v>0.77300000000000002</v>
      </c>
      <c r="I37" s="3">
        <v>0.72399999999999998</v>
      </c>
      <c r="J37" s="3">
        <v>0.69489999999999996</v>
      </c>
      <c r="K37" s="4">
        <f t="shared" si="1"/>
        <v>0.69489999999999996</v>
      </c>
      <c r="L37" s="8">
        <f t="shared" si="2"/>
        <v>0.80636213592233008</v>
      </c>
      <c r="M37" s="43"/>
    </row>
    <row r="38" spans="2:13" x14ac:dyDescent="0.25">
      <c r="B38" s="42"/>
      <c r="C38" s="9" t="s">
        <v>27</v>
      </c>
      <c r="D38" s="2">
        <v>1</v>
      </c>
      <c r="E38" s="3">
        <v>1</v>
      </c>
      <c r="F38" s="3">
        <v>1</v>
      </c>
      <c r="G38" s="4">
        <f t="shared" si="0"/>
        <v>1</v>
      </c>
      <c r="H38" s="2">
        <v>0.74922625000000009</v>
      </c>
      <c r="I38" s="3">
        <v>0.76080000000000003</v>
      </c>
      <c r="J38" s="3">
        <v>0.58520000000000005</v>
      </c>
      <c r="K38" s="4">
        <f t="shared" si="1"/>
        <v>0.58520000000000005</v>
      </c>
      <c r="L38" s="8">
        <f t="shared" si="2"/>
        <v>0.79259999999999997</v>
      </c>
      <c r="M38" s="43"/>
    </row>
    <row r="39" spans="2:13" x14ac:dyDescent="0.25">
      <c r="B39" s="42"/>
      <c r="C39" s="9" t="s">
        <v>15</v>
      </c>
      <c r="D39" s="2">
        <v>0.96699029126213587</v>
      </c>
      <c r="E39" s="3">
        <v>1</v>
      </c>
      <c r="F39" s="3">
        <v>0.88349999999999995</v>
      </c>
      <c r="G39" s="4">
        <f t="shared" si="0"/>
        <v>0.95016343042071194</v>
      </c>
      <c r="H39" s="2">
        <v>0.90555666666666668</v>
      </c>
      <c r="I39" s="3">
        <v>0.81664999999999999</v>
      </c>
      <c r="J39" s="3">
        <v>0.63219999999999998</v>
      </c>
      <c r="K39" s="4">
        <f t="shared" si="1"/>
        <v>0.63219999999999998</v>
      </c>
      <c r="L39" s="8">
        <f t="shared" si="2"/>
        <v>0.79118171521035596</v>
      </c>
      <c r="M39" s="43"/>
    </row>
    <row r="40" spans="2:13" x14ac:dyDescent="0.25">
      <c r="B40" s="42"/>
      <c r="C40" s="9" t="s">
        <v>13</v>
      </c>
      <c r="D40" s="2">
        <v>1</v>
      </c>
      <c r="E40" s="3">
        <v>0.95340000000000003</v>
      </c>
      <c r="F40" s="3">
        <v>0.69899999999999995</v>
      </c>
      <c r="G40" s="4">
        <f t="shared" si="0"/>
        <v>0.88413333333333333</v>
      </c>
      <c r="H40" s="2">
        <v>0.88092647058823526</v>
      </c>
      <c r="I40" s="3">
        <v>0.85549999999999993</v>
      </c>
      <c r="J40" s="3">
        <v>0.69305000000000005</v>
      </c>
      <c r="K40" s="4">
        <f t="shared" si="1"/>
        <v>0.69305000000000005</v>
      </c>
      <c r="L40" s="8">
        <f t="shared" si="2"/>
        <v>0.78859166666666669</v>
      </c>
      <c r="M40" s="43"/>
    </row>
    <row r="41" spans="2:13" ht="15.75" thickBot="1" x14ac:dyDescent="0.3">
      <c r="B41" s="42"/>
      <c r="C41" s="10" t="s">
        <v>37</v>
      </c>
      <c r="D41" s="11">
        <v>0.69320388349514572</v>
      </c>
      <c r="E41" s="12">
        <v>0.41549999999999998</v>
      </c>
      <c r="F41" s="12">
        <v>0.64849999999999997</v>
      </c>
      <c r="G41" s="13">
        <f t="shared" si="0"/>
        <v>0.58573462783171515</v>
      </c>
      <c r="H41" s="11">
        <v>0.9038250000000001</v>
      </c>
      <c r="I41" s="12">
        <v>0.81494999999999995</v>
      </c>
      <c r="J41" s="12">
        <v>0.78115000000000001</v>
      </c>
      <c r="K41" s="13">
        <f t="shared" si="1"/>
        <v>0.78115000000000001</v>
      </c>
      <c r="L41" s="14">
        <f t="shared" si="2"/>
        <v>0.68344231391585764</v>
      </c>
      <c r="M41" s="43"/>
    </row>
    <row r="42" spans="2:13" ht="7.5" customHeight="1" thickBot="1" x14ac:dyDescent="0.3">
      <c r="B42" s="42"/>
      <c r="C42" s="44"/>
      <c r="D42" s="2"/>
      <c r="E42" s="3"/>
      <c r="F42" s="3"/>
      <c r="G42" s="8"/>
      <c r="H42" s="2"/>
      <c r="I42" s="3"/>
      <c r="J42" s="3"/>
      <c r="K42" s="3"/>
      <c r="L42" s="4"/>
      <c r="M42" s="43"/>
    </row>
    <row r="43" spans="2:13" ht="60" customHeight="1" thickBot="1" x14ac:dyDescent="0.3">
      <c r="B43" s="42"/>
      <c r="C43" s="35" t="s">
        <v>39</v>
      </c>
      <c r="D43" s="36" t="s">
        <v>3</v>
      </c>
      <c r="E43" s="37" t="s">
        <v>4</v>
      </c>
      <c r="F43" s="38" t="s">
        <v>5</v>
      </c>
      <c r="G43" s="30" t="s">
        <v>6</v>
      </c>
      <c r="H43" s="36" t="s">
        <v>3</v>
      </c>
      <c r="I43" s="37" t="s">
        <v>4</v>
      </c>
      <c r="J43" s="37" t="s">
        <v>5</v>
      </c>
      <c r="K43" s="34" t="s">
        <v>88</v>
      </c>
      <c r="L43" s="34" t="s">
        <v>89</v>
      </c>
      <c r="M43" s="43"/>
    </row>
    <row r="44" spans="2:13" x14ac:dyDescent="0.25">
      <c r="B44" s="42"/>
      <c r="C44" s="1" t="s">
        <v>40</v>
      </c>
      <c r="D44" s="5">
        <v>1</v>
      </c>
      <c r="E44" s="6">
        <v>1</v>
      </c>
      <c r="F44" s="6">
        <v>1</v>
      </c>
      <c r="G44" s="7">
        <f t="shared" ref="G44:G53" si="3">AVERAGE(D44:F44)</f>
        <v>1</v>
      </c>
      <c r="H44" s="5" t="s">
        <v>41</v>
      </c>
      <c r="I44" s="6" t="s">
        <v>41</v>
      </c>
      <c r="J44" s="6" t="s">
        <v>41</v>
      </c>
      <c r="K44" s="7" t="str">
        <f t="shared" ref="K44:K53" si="4">J44</f>
        <v>N/A</v>
      </c>
      <c r="L44" s="7">
        <v>1</v>
      </c>
      <c r="M44" s="43"/>
    </row>
    <row r="45" spans="2:13" x14ac:dyDescent="0.25">
      <c r="B45" s="42"/>
      <c r="C45" s="9" t="s">
        <v>42</v>
      </c>
      <c r="D45" s="2">
        <v>0.99772727272727268</v>
      </c>
      <c r="E45" s="3">
        <v>0.98860000000000003</v>
      </c>
      <c r="F45" s="3">
        <v>0.98070000000000002</v>
      </c>
      <c r="G45" s="4">
        <f t="shared" si="3"/>
        <v>0.98900909090909084</v>
      </c>
      <c r="H45" s="2">
        <v>1</v>
      </c>
      <c r="I45" s="3">
        <v>1</v>
      </c>
      <c r="J45" s="3">
        <v>1</v>
      </c>
      <c r="K45" s="4">
        <f t="shared" si="4"/>
        <v>1</v>
      </c>
      <c r="L45" s="4">
        <f t="shared" ref="L45:L53" si="5">(G45*0.5)+(K45*0.5)</f>
        <v>0.99450454545454536</v>
      </c>
      <c r="M45" s="43"/>
    </row>
    <row r="46" spans="2:13" x14ac:dyDescent="0.25">
      <c r="B46" s="42"/>
      <c r="C46" s="9" t="s">
        <v>45</v>
      </c>
      <c r="D46" s="2">
        <v>1</v>
      </c>
      <c r="E46" s="3">
        <v>1</v>
      </c>
      <c r="F46" s="3">
        <v>0.96250000000000002</v>
      </c>
      <c r="G46" s="4">
        <f t="shared" si="3"/>
        <v>0.98749999999999993</v>
      </c>
      <c r="H46" s="2">
        <v>0.75</v>
      </c>
      <c r="I46" s="3">
        <v>0.95</v>
      </c>
      <c r="J46" s="3">
        <v>1</v>
      </c>
      <c r="K46" s="4">
        <f t="shared" si="4"/>
        <v>1</v>
      </c>
      <c r="L46" s="4">
        <f t="shared" si="5"/>
        <v>0.99374999999999991</v>
      </c>
      <c r="M46" s="43"/>
    </row>
    <row r="47" spans="2:13" x14ac:dyDescent="0.25">
      <c r="B47" s="42"/>
      <c r="C47" s="9" t="s">
        <v>46</v>
      </c>
      <c r="D47" s="2">
        <v>1</v>
      </c>
      <c r="E47" s="3">
        <v>1</v>
      </c>
      <c r="F47" s="3">
        <v>0.98209999999999997</v>
      </c>
      <c r="G47" s="4">
        <f t="shared" si="3"/>
        <v>0.99403333333333332</v>
      </c>
      <c r="H47" s="2">
        <v>0.58850000000000002</v>
      </c>
      <c r="I47" s="3">
        <v>0.79159999999999997</v>
      </c>
      <c r="J47" s="3">
        <v>0.99129999999999996</v>
      </c>
      <c r="K47" s="4">
        <f t="shared" si="4"/>
        <v>0.99129999999999996</v>
      </c>
      <c r="L47" s="4">
        <f t="shared" si="5"/>
        <v>0.99266666666666659</v>
      </c>
      <c r="M47" s="43"/>
    </row>
    <row r="48" spans="2:13" x14ac:dyDescent="0.25">
      <c r="B48" s="42"/>
      <c r="C48" s="9" t="s">
        <v>47</v>
      </c>
      <c r="D48" s="2">
        <v>0.89999999999999991</v>
      </c>
      <c r="E48" s="3">
        <v>0.9889</v>
      </c>
      <c r="F48" s="3">
        <v>0.9889</v>
      </c>
      <c r="G48" s="4">
        <f t="shared" si="3"/>
        <v>0.95926666666666671</v>
      </c>
      <c r="H48" s="2">
        <v>0.64829999999999999</v>
      </c>
      <c r="I48" s="3">
        <v>0.71330000000000005</v>
      </c>
      <c r="J48" s="3">
        <v>1</v>
      </c>
      <c r="K48" s="4">
        <f t="shared" si="4"/>
        <v>1</v>
      </c>
      <c r="L48" s="4">
        <f t="shared" si="5"/>
        <v>0.97963333333333336</v>
      </c>
      <c r="M48" s="43"/>
    </row>
    <row r="49" spans="2:13" x14ac:dyDescent="0.25">
      <c r="B49" s="42"/>
      <c r="C49" s="9" t="s">
        <v>44</v>
      </c>
      <c r="D49" s="2">
        <v>0.75</v>
      </c>
      <c r="E49" s="3">
        <v>1</v>
      </c>
      <c r="F49" s="3">
        <v>1</v>
      </c>
      <c r="G49" s="4">
        <f t="shared" si="3"/>
        <v>0.91666666666666663</v>
      </c>
      <c r="H49" s="2">
        <v>1</v>
      </c>
      <c r="I49" s="3">
        <v>1</v>
      </c>
      <c r="J49" s="3">
        <v>1</v>
      </c>
      <c r="K49" s="4">
        <f t="shared" si="4"/>
        <v>1</v>
      </c>
      <c r="L49" s="4">
        <f t="shared" si="5"/>
        <v>0.95833333333333326</v>
      </c>
      <c r="M49" s="43"/>
    </row>
    <row r="50" spans="2:13" x14ac:dyDescent="0.25">
      <c r="B50" s="42"/>
      <c r="C50" s="9" t="s">
        <v>43</v>
      </c>
      <c r="D50" s="2">
        <v>0.97681159420289865</v>
      </c>
      <c r="E50" s="3">
        <v>1</v>
      </c>
      <c r="F50" s="3">
        <v>0.95650000000000002</v>
      </c>
      <c r="G50" s="4">
        <f t="shared" si="3"/>
        <v>0.97777053140096626</v>
      </c>
      <c r="H50" s="2">
        <v>0.79710000000000003</v>
      </c>
      <c r="I50" s="3">
        <v>0.78749999999999998</v>
      </c>
      <c r="J50" s="3">
        <v>0.90710000000000002</v>
      </c>
      <c r="K50" s="4">
        <f t="shared" si="4"/>
        <v>0.90710000000000002</v>
      </c>
      <c r="L50" s="4">
        <f t="shared" si="5"/>
        <v>0.94243526570048308</v>
      </c>
      <c r="M50" s="43"/>
    </row>
    <row r="51" spans="2:13" x14ac:dyDescent="0.25">
      <c r="B51" s="42"/>
      <c r="C51" s="9" t="s">
        <v>48</v>
      </c>
      <c r="D51" s="2">
        <v>0.6</v>
      </c>
      <c r="E51" s="3">
        <v>0.66500000000000004</v>
      </c>
      <c r="F51" s="3">
        <v>0.77</v>
      </c>
      <c r="G51" s="4">
        <f t="shared" si="3"/>
        <v>0.67833333333333334</v>
      </c>
      <c r="H51" s="2">
        <v>0.48749999999999999</v>
      </c>
      <c r="I51" s="3">
        <v>0.29580000000000001</v>
      </c>
      <c r="J51" s="3">
        <v>0.86209999999999998</v>
      </c>
      <c r="K51" s="4">
        <f t="shared" si="4"/>
        <v>0.86209999999999998</v>
      </c>
      <c r="L51" s="4">
        <f t="shared" si="5"/>
        <v>0.77021666666666666</v>
      </c>
      <c r="M51" s="43"/>
    </row>
    <row r="52" spans="2:13" x14ac:dyDescent="0.25">
      <c r="B52" s="42"/>
      <c r="C52" s="9" t="s">
        <v>49</v>
      </c>
      <c r="D52" s="2">
        <v>0.66666666666666663</v>
      </c>
      <c r="E52" s="3">
        <v>0.93330000000000002</v>
      </c>
      <c r="F52" s="3">
        <v>0.9</v>
      </c>
      <c r="G52" s="4">
        <f t="shared" si="3"/>
        <v>0.83332222222222219</v>
      </c>
      <c r="H52" s="2">
        <v>0.30609999999999998</v>
      </c>
      <c r="I52" s="3">
        <v>0.36049999999999999</v>
      </c>
      <c r="J52" s="3">
        <v>0.5151</v>
      </c>
      <c r="K52" s="4">
        <f t="shared" si="4"/>
        <v>0.5151</v>
      </c>
      <c r="L52" s="4">
        <f t="shared" si="5"/>
        <v>0.67421111111111109</v>
      </c>
      <c r="M52" s="43"/>
    </row>
    <row r="53" spans="2:13" ht="15.75" thickBot="1" x14ac:dyDescent="0.3">
      <c r="B53" s="42"/>
      <c r="C53" s="10" t="s">
        <v>50</v>
      </c>
      <c r="D53" s="11">
        <v>0.8928571428571429</v>
      </c>
      <c r="E53" s="12">
        <v>0.84440000000000004</v>
      </c>
      <c r="F53" s="12">
        <v>0.9556</v>
      </c>
      <c r="G53" s="13">
        <f t="shared" si="3"/>
        <v>0.89761904761904765</v>
      </c>
      <c r="H53" s="11">
        <v>5.5E-2</v>
      </c>
      <c r="I53" s="12">
        <v>0.54949999999999999</v>
      </c>
      <c r="J53" s="12">
        <v>0.27110000000000001</v>
      </c>
      <c r="K53" s="13">
        <f t="shared" si="4"/>
        <v>0.27110000000000001</v>
      </c>
      <c r="L53" s="13">
        <f t="shared" si="5"/>
        <v>0.58435952380952383</v>
      </c>
      <c r="M53" s="43"/>
    </row>
    <row r="54" spans="2:13" ht="15.75" thickBot="1" x14ac:dyDescent="0.3">
      <c r="B54" s="45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7"/>
    </row>
  </sheetData>
  <sortState ref="C44:L53">
    <sortCondition descending="1" ref="L44"/>
  </sortState>
  <mergeCells count="4">
    <mergeCell ref="D3:L6"/>
    <mergeCell ref="C8:C9"/>
    <mergeCell ref="D8:G8"/>
    <mergeCell ref="H8:L8"/>
  </mergeCells>
  <pageMargins left="0.7" right="0.7" top="0.75" bottom="0.75" header="0.3" footer="0.3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K41"/>
  <sheetViews>
    <sheetView showGridLines="0" view="pageBreakPreview" zoomScaleNormal="100" zoomScaleSheetLayoutView="100" workbookViewId="0">
      <selection activeCell="C8" sqref="C8"/>
    </sheetView>
  </sheetViews>
  <sheetFormatPr baseColWidth="10" defaultColWidth="11.42578125" defaultRowHeight="12.75" x14ac:dyDescent="0.2"/>
  <cols>
    <col min="1" max="1" width="4.140625" style="15" customWidth="1"/>
    <col min="2" max="2" width="4.28515625" style="15" customWidth="1"/>
    <col min="3" max="3" width="28.5703125" style="15" bestFit="1" customWidth="1"/>
    <col min="4" max="4" width="14.28515625" style="15" customWidth="1"/>
    <col min="5" max="5" width="13.28515625" style="15" customWidth="1"/>
    <col min="6" max="6" width="15.5703125" style="15" customWidth="1"/>
    <col min="7" max="7" width="15.28515625" style="15" customWidth="1"/>
    <col min="8" max="8" width="14.7109375" style="15" customWidth="1"/>
    <col min="9" max="9" width="17.85546875" style="15" customWidth="1"/>
    <col min="10" max="10" width="15.28515625" style="15" customWidth="1"/>
    <col min="11" max="11" width="5.28515625" style="15" customWidth="1"/>
    <col min="12" max="12" width="3.5703125" style="15" customWidth="1"/>
    <col min="13" max="16384" width="11.42578125" style="15"/>
  </cols>
  <sheetData>
    <row r="1" spans="2:11" ht="13.5" thickBot="1" x14ac:dyDescent="0.25"/>
    <row r="2" spans="2:11" x14ac:dyDescent="0.2">
      <c r="B2" s="48"/>
      <c r="C2" s="49"/>
      <c r="D2" s="49"/>
      <c r="E2" s="49"/>
      <c r="F2" s="49"/>
      <c r="G2" s="49"/>
      <c r="H2" s="49"/>
      <c r="I2" s="49"/>
      <c r="J2" s="49"/>
      <c r="K2" s="50"/>
    </row>
    <row r="3" spans="2:11" customFormat="1" ht="15" customHeight="1" x14ac:dyDescent="0.25">
      <c r="B3" s="42"/>
      <c r="D3" s="87" t="s">
        <v>90</v>
      </c>
      <c r="E3" s="87"/>
      <c r="F3" s="87"/>
      <c r="G3" s="87"/>
      <c r="H3" s="87"/>
      <c r="I3" s="87"/>
      <c r="J3" s="87"/>
      <c r="K3" s="43"/>
    </row>
    <row r="4" spans="2:11" customFormat="1" ht="15" customHeight="1" x14ac:dyDescent="0.25">
      <c r="B4" s="42"/>
      <c r="D4" s="87"/>
      <c r="E4" s="87"/>
      <c r="F4" s="87"/>
      <c r="G4" s="87"/>
      <c r="H4" s="87"/>
      <c r="I4" s="87"/>
      <c r="J4" s="87"/>
      <c r="K4" s="43"/>
    </row>
    <row r="5" spans="2:11" customFormat="1" ht="15" customHeight="1" x14ac:dyDescent="0.25">
      <c r="B5" s="42"/>
      <c r="D5" s="87"/>
      <c r="E5" s="87"/>
      <c r="F5" s="87"/>
      <c r="G5" s="87"/>
      <c r="H5" s="87"/>
      <c r="I5" s="87"/>
      <c r="J5" s="87"/>
      <c r="K5" s="43"/>
    </row>
    <row r="6" spans="2:11" customFormat="1" ht="50.25" customHeight="1" x14ac:dyDescent="0.25">
      <c r="B6" s="42"/>
      <c r="D6" s="87"/>
      <c r="E6" s="87"/>
      <c r="F6" s="87"/>
      <c r="G6" s="87"/>
      <c r="H6" s="87"/>
      <c r="I6" s="87"/>
      <c r="J6" s="87"/>
      <c r="K6" s="43"/>
    </row>
    <row r="7" spans="2:11" ht="13.5" thickBot="1" x14ac:dyDescent="0.25">
      <c r="B7" s="51"/>
      <c r="K7" s="52"/>
    </row>
    <row r="8" spans="2:11" ht="90.75" thickBot="1" x14ac:dyDescent="0.25">
      <c r="B8" s="51"/>
      <c r="C8" s="33" t="s">
        <v>51</v>
      </c>
      <c r="D8" s="16" t="s">
        <v>91</v>
      </c>
      <c r="E8" s="16" t="s">
        <v>92</v>
      </c>
      <c r="F8" s="17" t="s">
        <v>52</v>
      </c>
      <c r="G8" s="16" t="s">
        <v>86</v>
      </c>
      <c r="H8" s="56" t="s">
        <v>87</v>
      </c>
      <c r="I8" s="17" t="s">
        <v>53</v>
      </c>
      <c r="J8" s="60" t="s">
        <v>93</v>
      </c>
      <c r="K8" s="52"/>
    </row>
    <row r="9" spans="2:11" x14ac:dyDescent="0.2">
      <c r="B9" s="51"/>
      <c r="C9" s="31" t="s">
        <v>56</v>
      </c>
      <c r="D9" s="18">
        <v>1</v>
      </c>
      <c r="E9" s="18">
        <v>0.86670000000000003</v>
      </c>
      <c r="F9" s="19">
        <f>AVERAGE(D9,E9)</f>
        <v>0.93335000000000001</v>
      </c>
      <c r="G9" s="20">
        <v>0</v>
      </c>
      <c r="H9" s="21">
        <v>2.5000000000000001E-3</v>
      </c>
      <c r="I9" s="57">
        <f t="shared" ref="I9:I40" si="0">G9*H9</f>
        <v>0</v>
      </c>
      <c r="J9" s="19">
        <f>F9-I9</f>
        <v>0.93335000000000001</v>
      </c>
      <c r="K9" s="52"/>
    </row>
    <row r="10" spans="2:11" x14ac:dyDescent="0.2">
      <c r="B10" s="51"/>
      <c r="C10" s="31" t="s">
        <v>57</v>
      </c>
      <c r="D10" s="22">
        <v>0.87670000000000003</v>
      </c>
      <c r="E10" s="22">
        <v>0.73839999999999995</v>
      </c>
      <c r="F10" s="23">
        <f>AVERAGE(D10,E10)</f>
        <v>0.80754999999999999</v>
      </c>
      <c r="G10" s="24">
        <v>0</v>
      </c>
      <c r="H10" s="25">
        <v>2.5000000000000001E-3</v>
      </c>
      <c r="I10" s="58">
        <f t="shared" si="0"/>
        <v>0</v>
      </c>
      <c r="J10" s="23">
        <f t="shared" ref="J10:J40" si="1">F10-I10</f>
        <v>0.80754999999999999</v>
      </c>
      <c r="K10" s="52"/>
    </row>
    <row r="11" spans="2:11" x14ac:dyDescent="0.2">
      <c r="B11" s="51"/>
      <c r="C11" s="31" t="s">
        <v>69</v>
      </c>
      <c r="D11" s="22">
        <v>1</v>
      </c>
      <c r="E11" s="22">
        <v>0.84350000000000003</v>
      </c>
      <c r="F11" s="23">
        <f t="shared" ref="F11:F40" si="2">AVERAGE(D11,E11)</f>
        <v>0.92175000000000007</v>
      </c>
      <c r="G11" s="24">
        <v>0</v>
      </c>
      <c r="H11" s="25">
        <v>2.5000000000000001E-3</v>
      </c>
      <c r="I11" s="58">
        <f t="shared" si="0"/>
        <v>0</v>
      </c>
      <c r="J11" s="23">
        <f t="shared" si="1"/>
        <v>0.92175000000000007</v>
      </c>
      <c r="K11" s="52"/>
    </row>
    <row r="12" spans="2:11" x14ac:dyDescent="0.2">
      <c r="B12" s="51"/>
      <c r="C12" s="31" t="s">
        <v>62</v>
      </c>
      <c r="D12" s="22">
        <v>0.67190000000000005</v>
      </c>
      <c r="E12" s="22">
        <v>0.72919999999999996</v>
      </c>
      <c r="F12" s="23">
        <f t="shared" si="2"/>
        <v>0.70055000000000001</v>
      </c>
      <c r="G12" s="24">
        <v>3</v>
      </c>
      <c r="H12" s="25">
        <v>2.5000000000000001E-3</v>
      </c>
      <c r="I12" s="58">
        <f t="shared" si="0"/>
        <v>7.4999999999999997E-3</v>
      </c>
      <c r="J12" s="23">
        <f t="shared" si="1"/>
        <v>0.69305000000000005</v>
      </c>
      <c r="K12" s="52"/>
    </row>
    <row r="13" spans="2:11" x14ac:dyDescent="0.2">
      <c r="B13" s="51"/>
      <c r="C13" s="31" t="s">
        <v>85</v>
      </c>
      <c r="D13" s="22">
        <v>0.64770000000000005</v>
      </c>
      <c r="E13" s="22">
        <v>0.8246</v>
      </c>
      <c r="F13" s="23">
        <f t="shared" si="2"/>
        <v>0.73615000000000008</v>
      </c>
      <c r="G13" s="24">
        <v>0</v>
      </c>
      <c r="H13" s="25">
        <v>2.5000000000000001E-3</v>
      </c>
      <c r="I13" s="58">
        <f t="shared" si="0"/>
        <v>0</v>
      </c>
      <c r="J13" s="23">
        <f t="shared" si="1"/>
        <v>0.73615000000000008</v>
      </c>
      <c r="K13" s="52"/>
    </row>
    <row r="14" spans="2:11" x14ac:dyDescent="0.2">
      <c r="B14" s="51"/>
      <c r="C14" s="31" t="s">
        <v>77</v>
      </c>
      <c r="D14" s="22">
        <v>0.86319999999999997</v>
      </c>
      <c r="E14" s="22">
        <v>0.9607</v>
      </c>
      <c r="F14" s="23">
        <f t="shared" si="2"/>
        <v>0.91195000000000004</v>
      </c>
      <c r="G14" s="24">
        <v>0</v>
      </c>
      <c r="H14" s="25">
        <v>2.5000000000000001E-3</v>
      </c>
      <c r="I14" s="58">
        <f t="shared" si="0"/>
        <v>0</v>
      </c>
      <c r="J14" s="23">
        <f t="shared" si="1"/>
        <v>0.91195000000000004</v>
      </c>
      <c r="K14" s="52"/>
    </row>
    <row r="15" spans="2:11" x14ac:dyDescent="0.2">
      <c r="B15" s="51"/>
      <c r="C15" s="31" t="s">
        <v>79</v>
      </c>
      <c r="D15" s="22">
        <v>0.95630000000000004</v>
      </c>
      <c r="E15" s="22">
        <v>0.6845</v>
      </c>
      <c r="F15" s="23">
        <f t="shared" si="2"/>
        <v>0.82040000000000002</v>
      </c>
      <c r="G15" s="24">
        <v>0</v>
      </c>
      <c r="H15" s="25">
        <v>2.5000000000000001E-3</v>
      </c>
      <c r="I15" s="58">
        <f t="shared" si="0"/>
        <v>0</v>
      </c>
      <c r="J15" s="23">
        <f t="shared" si="1"/>
        <v>0.82040000000000002</v>
      </c>
      <c r="K15" s="52"/>
    </row>
    <row r="16" spans="2:11" x14ac:dyDescent="0.2">
      <c r="B16" s="51"/>
      <c r="C16" s="31" t="s">
        <v>55</v>
      </c>
      <c r="D16" s="22">
        <v>0.91759999999999997</v>
      </c>
      <c r="E16" s="22">
        <v>0.875</v>
      </c>
      <c r="F16" s="23">
        <f t="shared" si="2"/>
        <v>0.89629999999999999</v>
      </c>
      <c r="G16" s="24">
        <v>0</v>
      </c>
      <c r="H16" s="25">
        <v>2.5000000000000001E-3</v>
      </c>
      <c r="I16" s="58">
        <f t="shared" si="0"/>
        <v>0</v>
      </c>
      <c r="J16" s="23">
        <f t="shared" si="1"/>
        <v>0.89629999999999999</v>
      </c>
      <c r="K16" s="52"/>
    </row>
    <row r="17" spans="2:11" x14ac:dyDescent="0.2">
      <c r="B17" s="51"/>
      <c r="C17" s="31" t="s">
        <v>84</v>
      </c>
      <c r="D17" s="22">
        <v>0.8125</v>
      </c>
      <c r="E17" s="22">
        <v>0.60360000000000003</v>
      </c>
      <c r="F17" s="23">
        <f t="shared" si="2"/>
        <v>0.70805000000000007</v>
      </c>
      <c r="G17" s="24">
        <v>0</v>
      </c>
      <c r="H17" s="25">
        <v>2.5000000000000001E-3</v>
      </c>
      <c r="I17" s="58">
        <f t="shared" si="0"/>
        <v>0</v>
      </c>
      <c r="J17" s="23">
        <f t="shared" si="1"/>
        <v>0.70805000000000007</v>
      </c>
      <c r="K17" s="52"/>
    </row>
    <row r="18" spans="2:11" x14ac:dyDescent="0.2">
      <c r="B18" s="51"/>
      <c r="C18" s="31" t="s">
        <v>75</v>
      </c>
      <c r="D18" s="22">
        <v>0.83330000000000004</v>
      </c>
      <c r="E18" s="22">
        <v>0.80500000000000005</v>
      </c>
      <c r="F18" s="23">
        <f t="shared" si="2"/>
        <v>0.81915000000000004</v>
      </c>
      <c r="G18" s="24">
        <v>0</v>
      </c>
      <c r="H18" s="25">
        <v>2.5000000000000001E-3</v>
      </c>
      <c r="I18" s="58">
        <f t="shared" si="0"/>
        <v>0</v>
      </c>
      <c r="J18" s="23">
        <f t="shared" si="1"/>
        <v>0.81915000000000004</v>
      </c>
      <c r="K18" s="52"/>
    </row>
    <row r="19" spans="2:11" x14ac:dyDescent="0.2">
      <c r="B19" s="51"/>
      <c r="C19" s="31" t="s">
        <v>67</v>
      </c>
      <c r="D19" s="22">
        <v>1</v>
      </c>
      <c r="E19" s="22">
        <v>0.9375</v>
      </c>
      <c r="F19" s="23">
        <f t="shared" si="2"/>
        <v>0.96875</v>
      </c>
      <c r="G19" s="24">
        <v>0</v>
      </c>
      <c r="H19" s="25">
        <v>2.5000000000000001E-3</v>
      </c>
      <c r="I19" s="58">
        <f t="shared" si="0"/>
        <v>0</v>
      </c>
      <c r="J19" s="23">
        <f t="shared" si="1"/>
        <v>0.96875</v>
      </c>
      <c r="K19" s="52"/>
    </row>
    <row r="20" spans="2:11" x14ac:dyDescent="0.2">
      <c r="B20" s="51"/>
      <c r="C20" s="31" t="s">
        <v>81</v>
      </c>
      <c r="D20" s="22">
        <v>0.80710000000000004</v>
      </c>
      <c r="E20" s="22">
        <v>0.90500000000000003</v>
      </c>
      <c r="F20" s="23">
        <f t="shared" si="2"/>
        <v>0.85604999999999998</v>
      </c>
      <c r="G20" s="24">
        <v>0</v>
      </c>
      <c r="H20" s="25">
        <v>2.5000000000000001E-3</v>
      </c>
      <c r="I20" s="58">
        <f t="shared" si="0"/>
        <v>0</v>
      </c>
      <c r="J20" s="23">
        <f t="shared" si="1"/>
        <v>0.85604999999999998</v>
      </c>
      <c r="K20" s="52"/>
    </row>
    <row r="21" spans="2:11" x14ac:dyDescent="0.2">
      <c r="B21" s="51"/>
      <c r="C21" s="31" t="s">
        <v>80</v>
      </c>
      <c r="D21" s="22">
        <v>0.77110000000000001</v>
      </c>
      <c r="E21" s="22">
        <v>0.83779999999999999</v>
      </c>
      <c r="F21" s="23">
        <f t="shared" si="2"/>
        <v>0.80445</v>
      </c>
      <c r="G21" s="24">
        <v>8</v>
      </c>
      <c r="H21" s="25">
        <v>2.5000000000000001E-3</v>
      </c>
      <c r="I21" s="58">
        <f t="shared" si="0"/>
        <v>0.02</v>
      </c>
      <c r="J21" s="23">
        <f t="shared" si="1"/>
        <v>0.78444999999999998</v>
      </c>
      <c r="K21" s="52"/>
    </row>
    <row r="22" spans="2:11" x14ac:dyDescent="0.2">
      <c r="B22" s="51"/>
      <c r="C22" s="31" t="s">
        <v>64</v>
      </c>
      <c r="D22" s="22">
        <v>1</v>
      </c>
      <c r="E22" s="22">
        <v>0.67779999999999996</v>
      </c>
      <c r="F22" s="23">
        <f t="shared" si="2"/>
        <v>0.83889999999999998</v>
      </c>
      <c r="G22" s="24">
        <v>0</v>
      </c>
      <c r="H22" s="25">
        <v>2.5000000000000001E-3</v>
      </c>
      <c r="I22" s="58">
        <f t="shared" si="0"/>
        <v>0</v>
      </c>
      <c r="J22" s="23">
        <f t="shared" si="1"/>
        <v>0.83889999999999998</v>
      </c>
      <c r="K22" s="52"/>
    </row>
    <row r="23" spans="2:11" x14ac:dyDescent="0.2">
      <c r="B23" s="51"/>
      <c r="C23" s="31" t="s">
        <v>58</v>
      </c>
      <c r="D23" s="22">
        <v>0.46439999999999998</v>
      </c>
      <c r="E23" s="22">
        <v>0.8</v>
      </c>
      <c r="F23" s="23">
        <f t="shared" si="2"/>
        <v>0.63219999999999998</v>
      </c>
      <c r="G23" s="24">
        <v>0</v>
      </c>
      <c r="H23" s="25">
        <v>2.5000000000000001E-3</v>
      </c>
      <c r="I23" s="58">
        <f t="shared" si="0"/>
        <v>0</v>
      </c>
      <c r="J23" s="23">
        <f t="shared" si="1"/>
        <v>0.63219999999999998</v>
      </c>
      <c r="K23" s="52"/>
    </row>
    <row r="24" spans="2:11" x14ac:dyDescent="0.2">
      <c r="B24" s="51"/>
      <c r="C24" s="31" t="s">
        <v>66</v>
      </c>
      <c r="D24" s="22">
        <v>0.92410000000000003</v>
      </c>
      <c r="E24" s="22">
        <v>0.77139999999999997</v>
      </c>
      <c r="F24" s="23">
        <f t="shared" si="2"/>
        <v>0.84775</v>
      </c>
      <c r="G24" s="24">
        <v>1</v>
      </c>
      <c r="H24" s="25">
        <v>2.5000000000000001E-3</v>
      </c>
      <c r="I24" s="58">
        <f t="shared" si="0"/>
        <v>2.5000000000000001E-3</v>
      </c>
      <c r="J24" s="23">
        <f t="shared" si="1"/>
        <v>0.84525000000000006</v>
      </c>
      <c r="K24" s="52"/>
    </row>
    <row r="25" spans="2:11" x14ac:dyDescent="0.2">
      <c r="B25" s="51"/>
      <c r="C25" s="31" t="s">
        <v>63</v>
      </c>
      <c r="D25" s="22">
        <v>0.75470000000000004</v>
      </c>
      <c r="E25" s="22">
        <v>0.72629999999999995</v>
      </c>
      <c r="F25" s="23">
        <f t="shared" si="2"/>
        <v>0.74049999999999994</v>
      </c>
      <c r="G25" s="24">
        <v>0</v>
      </c>
      <c r="H25" s="25">
        <v>2.5000000000000001E-3</v>
      </c>
      <c r="I25" s="58">
        <f t="shared" si="0"/>
        <v>0</v>
      </c>
      <c r="J25" s="23">
        <f t="shared" si="1"/>
        <v>0.74049999999999994</v>
      </c>
      <c r="K25" s="52"/>
    </row>
    <row r="26" spans="2:11" x14ac:dyDescent="0.2">
      <c r="B26" s="51"/>
      <c r="C26" s="31" t="s">
        <v>72</v>
      </c>
      <c r="D26" s="22">
        <v>0.53779999999999994</v>
      </c>
      <c r="E26" s="22">
        <v>0.83909999999999996</v>
      </c>
      <c r="F26" s="23">
        <f t="shared" si="2"/>
        <v>0.68845000000000001</v>
      </c>
      <c r="G26" s="24">
        <v>0</v>
      </c>
      <c r="H26" s="25">
        <v>2.5000000000000001E-3</v>
      </c>
      <c r="I26" s="58">
        <f t="shared" si="0"/>
        <v>0</v>
      </c>
      <c r="J26" s="23">
        <f t="shared" si="1"/>
        <v>0.68845000000000001</v>
      </c>
      <c r="K26" s="52"/>
    </row>
    <row r="27" spans="2:11" x14ac:dyDescent="0.2">
      <c r="B27" s="51"/>
      <c r="C27" s="31" t="s">
        <v>83</v>
      </c>
      <c r="D27" s="22">
        <v>0.80300000000000005</v>
      </c>
      <c r="E27" s="22">
        <v>0.74280000000000002</v>
      </c>
      <c r="F27" s="23">
        <f t="shared" si="2"/>
        <v>0.77290000000000003</v>
      </c>
      <c r="G27" s="24">
        <v>0</v>
      </c>
      <c r="H27" s="25">
        <v>2.5000000000000001E-3</v>
      </c>
      <c r="I27" s="58">
        <f t="shared" si="0"/>
        <v>0</v>
      </c>
      <c r="J27" s="23">
        <f t="shared" si="1"/>
        <v>0.77290000000000003</v>
      </c>
      <c r="K27" s="52"/>
    </row>
    <row r="28" spans="2:11" x14ac:dyDescent="0.2">
      <c r="B28" s="51"/>
      <c r="C28" s="31" t="s">
        <v>71</v>
      </c>
      <c r="D28" s="22">
        <v>0.99339999999999995</v>
      </c>
      <c r="E28" s="22">
        <v>0.85250000000000004</v>
      </c>
      <c r="F28" s="23">
        <f t="shared" si="2"/>
        <v>0.92294999999999994</v>
      </c>
      <c r="G28" s="24">
        <v>0</v>
      </c>
      <c r="H28" s="25">
        <v>2.5000000000000001E-3</v>
      </c>
      <c r="I28" s="58">
        <f t="shared" si="0"/>
        <v>0</v>
      </c>
      <c r="J28" s="23">
        <f t="shared" si="1"/>
        <v>0.92294999999999994</v>
      </c>
      <c r="K28" s="52"/>
    </row>
    <row r="29" spans="2:11" x14ac:dyDescent="0.2">
      <c r="B29" s="51"/>
      <c r="C29" s="31" t="s">
        <v>78</v>
      </c>
      <c r="D29" s="22">
        <v>0.76319999999999999</v>
      </c>
      <c r="E29" s="22">
        <v>0.58220000000000005</v>
      </c>
      <c r="F29" s="23">
        <f t="shared" si="2"/>
        <v>0.67270000000000008</v>
      </c>
      <c r="G29" s="24">
        <v>35</v>
      </c>
      <c r="H29" s="25">
        <v>2.5000000000000001E-3</v>
      </c>
      <c r="I29" s="58">
        <f t="shared" si="0"/>
        <v>8.7500000000000008E-2</v>
      </c>
      <c r="J29" s="23">
        <f t="shared" si="1"/>
        <v>0.58520000000000005</v>
      </c>
      <c r="K29" s="52"/>
    </row>
    <row r="30" spans="2:11" x14ac:dyDescent="0.2">
      <c r="B30" s="51"/>
      <c r="C30" s="31" t="s">
        <v>76</v>
      </c>
      <c r="D30" s="22">
        <v>0.68559999999999999</v>
      </c>
      <c r="E30" s="22">
        <v>0.86850000000000005</v>
      </c>
      <c r="F30" s="23">
        <f t="shared" si="2"/>
        <v>0.77705000000000002</v>
      </c>
      <c r="G30" s="24">
        <v>0</v>
      </c>
      <c r="H30" s="25">
        <v>2.5000000000000001E-3</v>
      </c>
      <c r="I30" s="58">
        <f t="shared" si="0"/>
        <v>0</v>
      </c>
      <c r="J30" s="23">
        <f t="shared" si="1"/>
        <v>0.77705000000000002</v>
      </c>
      <c r="K30" s="52"/>
    </row>
    <row r="31" spans="2:11" x14ac:dyDescent="0.2">
      <c r="B31" s="51"/>
      <c r="C31" s="31" t="s">
        <v>61</v>
      </c>
      <c r="D31" s="22">
        <v>0.69669999999999999</v>
      </c>
      <c r="E31" s="22">
        <v>0.75</v>
      </c>
      <c r="F31" s="23">
        <f t="shared" si="2"/>
        <v>0.72334999999999994</v>
      </c>
      <c r="G31" s="24">
        <v>0</v>
      </c>
      <c r="H31" s="25">
        <v>2.5000000000000001E-3</v>
      </c>
      <c r="I31" s="58">
        <f t="shared" si="0"/>
        <v>0</v>
      </c>
      <c r="J31" s="23">
        <f t="shared" si="1"/>
        <v>0.72334999999999994</v>
      </c>
      <c r="K31" s="52"/>
    </row>
    <row r="32" spans="2:11" x14ac:dyDescent="0.2">
      <c r="B32" s="51"/>
      <c r="C32" s="31" t="s">
        <v>65</v>
      </c>
      <c r="D32" s="22">
        <v>0.84440000000000004</v>
      </c>
      <c r="E32" s="22">
        <v>0.96679999999999999</v>
      </c>
      <c r="F32" s="23">
        <f t="shared" si="2"/>
        <v>0.90559999999999996</v>
      </c>
      <c r="G32" s="24">
        <v>0</v>
      </c>
      <c r="H32" s="25">
        <v>2.5000000000000001E-3</v>
      </c>
      <c r="I32" s="58">
        <f t="shared" si="0"/>
        <v>0</v>
      </c>
      <c r="J32" s="23">
        <f t="shared" si="1"/>
        <v>0.90559999999999996</v>
      </c>
      <c r="K32" s="52"/>
    </row>
    <row r="33" spans="2:11" x14ac:dyDescent="0.2">
      <c r="B33" s="51"/>
      <c r="C33" s="31" t="s">
        <v>68</v>
      </c>
      <c r="D33" s="22">
        <v>0.86760000000000004</v>
      </c>
      <c r="E33" s="22">
        <v>0.85670000000000002</v>
      </c>
      <c r="F33" s="23">
        <f t="shared" si="2"/>
        <v>0.86214999999999997</v>
      </c>
      <c r="G33" s="24">
        <v>0</v>
      </c>
      <c r="H33" s="25">
        <v>2.5000000000000001E-3</v>
      </c>
      <c r="I33" s="58">
        <f t="shared" si="0"/>
        <v>0</v>
      </c>
      <c r="J33" s="23">
        <f t="shared" si="1"/>
        <v>0.86214999999999997</v>
      </c>
      <c r="K33" s="52"/>
    </row>
    <row r="34" spans="2:11" x14ac:dyDescent="0.2">
      <c r="B34" s="51"/>
      <c r="C34" s="31" t="s">
        <v>60</v>
      </c>
      <c r="D34" s="22">
        <v>1</v>
      </c>
      <c r="E34" s="22">
        <v>0.77780000000000005</v>
      </c>
      <c r="F34" s="23">
        <f t="shared" si="2"/>
        <v>0.88890000000000002</v>
      </c>
      <c r="G34" s="24">
        <v>0</v>
      </c>
      <c r="H34" s="25">
        <v>2.5000000000000001E-3</v>
      </c>
      <c r="I34" s="58">
        <f t="shared" si="0"/>
        <v>0</v>
      </c>
      <c r="J34" s="23">
        <f t="shared" si="1"/>
        <v>0.88890000000000002</v>
      </c>
      <c r="K34" s="52"/>
    </row>
    <row r="35" spans="2:11" x14ac:dyDescent="0.2">
      <c r="B35" s="51"/>
      <c r="C35" s="31" t="s">
        <v>82</v>
      </c>
      <c r="D35" s="22">
        <v>0.82709999999999995</v>
      </c>
      <c r="E35" s="22">
        <v>0.89</v>
      </c>
      <c r="F35" s="23">
        <f t="shared" si="2"/>
        <v>0.85854999999999992</v>
      </c>
      <c r="G35" s="24">
        <v>0</v>
      </c>
      <c r="H35" s="25">
        <v>2.5000000000000001E-3</v>
      </c>
      <c r="I35" s="58">
        <f t="shared" si="0"/>
        <v>0</v>
      </c>
      <c r="J35" s="23">
        <f t="shared" si="1"/>
        <v>0.85854999999999992</v>
      </c>
      <c r="K35" s="52"/>
    </row>
    <row r="36" spans="2:11" x14ac:dyDescent="0.2">
      <c r="B36" s="51"/>
      <c r="C36" s="31" t="s">
        <v>74</v>
      </c>
      <c r="D36" s="22">
        <v>0.5675</v>
      </c>
      <c r="E36" s="22">
        <v>0.82220000000000004</v>
      </c>
      <c r="F36" s="23">
        <f t="shared" si="2"/>
        <v>0.69484999999999997</v>
      </c>
      <c r="G36" s="24">
        <v>0</v>
      </c>
      <c r="H36" s="25">
        <v>2.5000000000000001E-3</v>
      </c>
      <c r="I36" s="58">
        <f t="shared" si="0"/>
        <v>0</v>
      </c>
      <c r="J36" s="23">
        <f t="shared" si="1"/>
        <v>0.69484999999999997</v>
      </c>
      <c r="K36" s="52"/>
    </row>
    <row r="37" spans="2:11" x14ac:dyDescent="0.2">
      <c r="B37" s="51"/>
      <c r="C37" s="31" t="s">
        <v>73</v>
      </c>
      <c r="D37" s="22">
        <v>0.80049999999999999</v>
      </c>
      <c r="E37" s="22">
        <v>0.9375</v>
      </c>
      <c r="F37" s="23">
        <f t="shared" si="2"/>
        <v>0.86899999999999999</v>
      </c>
      <c r="G37" s="24">
        <v>0</v>
      </c>
      <c r="H37" s="25">
        <v>2.5000000000000001E-3</v>
      </c>
      <c r="I37" s="58">
        <f t="shared" si="0"/>
        <v>0</v>
      </c>
      <c r="J37" s="23">
        <f t="shared" si="1"/>
        <v>0.86899999999999999</v>
      </c>
      <c r="K37" s="52"/>
    </row>
    <row r="38" spans="2:11" x14ac:dyDescent="0.2">
      <c r="B38" s="51"/>
      <c r="C38" s="31" t="s">
        <v>70</v>
      </c>
      <c r="D38" s="22">
        <v>0.84609999999999996</v>
      </c>
      <c r="E38" s="22">
        <v>0.84299999999999997</v>
      </c>
      <c r="F38" s="23">
        <f t="shared" si="2"/>
        <v>0.84454999999999991</v>
      </c>
      <c r="G38" s="24">
        <v>0</v>
      </c>
      <c r="H38" s="25">
        <v>2.5000000000000001E-3</v>
      </c>
      <c r="I38" s="58">
        <f t="shared" si="0"/>
        <v>0</v>
      </c>
      <c r="J38" s="23">
        <f t="shared" si="1"/>
        <v>0.84454999999999991</v>
      </c>
      <c r="K38" s="52"/>
    </row>
    <row r="39" spans="2:11" x14ac:dyDescent="0.2">
      <c r="B39" s="51"/>
      <c r="C39" s="31" t="s">
        <v>54</v>
      </c>
      <c r="D39" s="22">
        <v>1</v>
      </c>
      <c r="E39" s="22">
        <v>0.5</v>
      </c>
      <c r="F39" s="23">
        <f t="shared" si="2"/>
        <v>0.75</v>
      </c>
      <c r="G39" s="24">
        <v>0</v>
      </c>
      <c r="H39" s="25">
        <v>2.5000000000000001E-3</v>
      </c>
      <c r="I39" s="58">
        <f t="shared" si="0"/>
        <v>0</v>
      </c>
      <c r="J39" s="23">
        <f t="shared" si="1"/>
        <v>0.75</v>
      </c>
      <c r="K39" s="52"/>
    </row>
    <row r="40" spans="2:11" ht="13.5" thickBot="1" x14ac:dyDescent="0.25">
      <c r="B40" s="51"/>
      <c r="C40" s="32" t="s">
        <v>59</v>
      </c>
      <c r="D40" s="26">
        <v>0.78649999999999998</v>
      </c>
      <c r="E40" s="26">
        <v>0.77580000000000005</v>
      </c>
      <c r="F40" s="27">
        <f t="shared" si="2"/>
        <v>0.78115000000000001</v>
      </c>
      <c r="G40" s="28">
        <v>0</v>
      </c>
      <c r="H40" s="29">
        <v>2.5000000000000001E-3</v>
      </c>
      <c r="I40" s="59">
        <f t="shared" si="0"/>
        <v>0</v>
      </c>
      <c r="J40" s="27">
        <f t="shared" si="1"/>
        <v>0.78115000000000001</v>
      </c>
      <c r="K40" s="52"/>
    </row>
    <row r="41" spans="2:11" ht="16.5" customHeight="1" thickBot="1" x14ac:dyDescent="0.25">
      <c r="B41" s="53"/>
      <c r="C41" s="54"/>
      <c r="D41" s="54"/>
      <c r="E41" s="54"/>
      <c r="F41" s="54"/>
      <c r="G41" s="54"/>
      <c r="H41" s="54"/>
      <c r="I41" s="54"/>
      <c r="J41" s="54"/>
      <c r="K41" s="55"/>
    </row>
  </sheetData>
  <sortState ref="C7:J38">
    <sortCondition ref="C7"/>
  </sortState>
  <mergeCells count="1">
    <mergeCell ref="D3:J6"/>
  </mergeCells>
  <pageMargins left="0.7" right="0.7" top="0.75" bottom="0.75" header="0.3" footer="0.3"/>
  <pageSetup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4"/>
  <sheetViews>
    <sheetView showGridLines="0" zoomScale="70" zoomScaleNormal="70" workbookViewId="0">
      <pane ySplit="5" topLeftCell="A6" activePane="bottomLeft" state="frozen"/>
      <selection pane="bottomLeft" activeCell="B4" sqref="B4:D5"/>
    </sheetView>
  </sheetViews>
  <sheetFormatPr baseColWidth="10" defaultColWidth="10.85546875" defaultRowHeight="12.75" x14ac:dyDescent="0.2"/>
  <cols>
    <col min="1" max="1" width="3.42578125" style="61" customWidth="1"/>
    <col min="2" max="2" width="3" style="61" customWidth="1"/>
    <col min="3" max="3" width="20.140625" style="61" customWidth="1"/>
    <col min="4" max="4" width="28.42578125" style="61" customWidth="1"/>
    <col min="5" max="5" width="10.5703125" style="61" customWidth="1"/>
    <col min="6" max="6" width="11.5703125" style="61" bestFit="1" customWidth="1"/>
    <col min="7" max="7" width="13.28515625" style="61" bestFit="1" customWidth="1"/>
    <col min="8" max="8" width="12.5703125" style="61" customWidth="1"/>
    <col min="9" max="9" width="15" style="61" customWidth="1"/>
    <col min="10" max="10" width="16.140625" style="61" bestFit="1" customWidth="1"/>
    <col min="11" max="11" width="13.42578125" style="61" customWidth="1"/>
    <col min="12" max="12" width="18.5703125" style="61" bestFit="1" customWidth="1"/>
    <col min="13" max="13" width="20.7109375" style="61" bestFit="1" customWidth="1"/>
    <col min="14" max="15" width="18.5703125" style="61" customWidth="1"/>
    <col min="16" max="16" width="3.42578125" style="61" customWidth="1"/>
    <col min="17" max="17" width="5.5703125" style="61" customWidth="1"/>
    <col min="18" max="256" width="9.140625" style="61" customWidth="1"/>
    <col min="257" max="16384" width="10.85546875" style="61"/>
  </cols>
  <sheetData>
    <row r="1" spans="1:16" ht="9.75" customHeight="1" thickBot="1" x14ac:dyDescent="0.25"/>
    <row r="2" spans="1:16" ht="36" customHeight="1" x14ac:dyDescent="0.2">
      <c r="A2" s="62"/>
      <c r="B2" s="100"/>
      <c r="C2" s="100"/>
      <c r="D2" s="101" t="s">
        <v>94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6" ht="20.100000000000001" customHeight="1" thickBot="1" x14ac:dyDescent="0.25">
      <c r="A3" s="62"/>
      <c r="B3" s="100"/>
      <c r="C3" s="100"/>
      <c r="D3" s="103" t="s">
        <v>95</v>
      </c>
      <c r="E3" s="103"/>
      <c r="F3" s="103"/>
      <c r="G3" s="103"/>
      <c r="H3" s="103"/>
      <c r="I3" s="103"/>
      <c r="J3" s="103"/>
      <c r="K3" s="103"/>
      <c r="L3" s="103"/>
      <c r="M3" s="103"/>
      <c r="N3" s="63"/>
      <c r="O3" s="63"/>
      <c r="P3" s="62"/>
    </row>
    <row r="4" spans="1:16" ht="18" customHeight="1" x14ac:dyDescent="0.2">
      <c r="A4" s="62"/>
      <c r="B4" s="105" t="s">
        <v>96</v>
      </c>
      <c r="C4" s="106"/>
      <c r="D4" s="106"/>
      <c r="E4" s="104" t="s">
        <v>97</v>
      </c>
      <c r="F4" s="104"/>
      <c r="G4" s="104"/>
      <c r="H4" s="104"/>
      <c r="I4" s="104"/>
      <c r="J4" s="104"/>
      <c r="K4" s="104"/>
      <c r="L4" s="104"/>
      <c r="M4" s="104"/>
      <c r="N4" s="80"/>
      <c r="O4" s="80"/>
      <c r="P4" s="64"/>
    </row>
    <row r="5" spans="1:16" ht="36" customHeight="1" x14ac:dyDescent="0.2">
      <c r="A5" s="62"/>
      <c r="B5" s="107"/>
      <c r="C5" s="108"/>
      <c r="D5" s="108"/>
      <c r="E5" s="81" t="s">
        <v>98</v>
      </c>
      <c r="F5" s="81" t="s">
        <v>99</v>
      </c>
      <c r="G5" s="82" t="s">
        <v>100</v>
      </c>
      <c r="H5" s="81" t="s">
        <v>101</v>
      </c>
      <c r="I5" s="81" t="s">
        <v>102</v>
      </c>
      <c r="J5" s="82" t="s">
        <v>103</v>
      </c>
      <c r="K5" s="81" t="s">
        <v>104</v>
      </c>
      <c r="L5" s="81" t="s">
        <v>105</v>
      </c>
      <c r="M5" s="81" t="s">
        <v>106</v>
      </c>
      <c r="N5" s="83" t="s">
        <v>107</v>
      </c>
      <c r="O5" s="83" t="s">
        <v>108</v>
      </c>
      <c r="P5" s="65"/>
    </row>
    <row r="6" spans="1:16" s="70" customFormat="1" ht="18" customHeight="1" x14ac:dyDescent="0.2">
      <c r="A6" s="66"/>
      <c r="B6" s="98" t="s">
        <v>109</v>
      </c>
      <c r="C6" s="99"/>
      <c r="D6" s="99"/>
      <c r="E6" s="84">
        <v>103</v>
      </c>
      <c r="F6" s="84">
        <v>103</v>
      </c>
      <c r="G6" s="85">
        <f>F6/E6</f>
        <v>1</v>
      </c>
      <c r="H6" s="84">
        <v>103</v>
      </c>
      <c r="I6" s="84">
        <v>103</v>
      </c>
      <c r="J6" s="84">
        <f>F6-I6</f>
        <v>0</v>
      </c>
      <c r="K6" s="84">
        <f>H6-F6</f>
        <v>0</v>
      </c>
      <c r="L6" s="84">
        <f>I6*1</f>
        <v>103</v>
      </c>
      <c r="M6" s="84">
        <f>J6*0.8</f>
        <v>0</v>
      </c>
      <c r="N6" s="84">
        <f>L6+M6</f>
        <v>103</v>
      </c>
      <c r="O6" s="85">
        <f>N6/E6</f>
        <v>1</v>
      </c>
      <c r="P6" s="69"/>
    </row>
    <row r="7" spans="1:16" ht="18" customHeight="1" x14ac:dyDescent="0.2">
      <c r="A7" s="62"/>
      <c r="B7" s="71"/>
      <c r="C7" s="93" t="s">
        <v>110</v>
      </c>
      <c r="D7" s="93"/>
      <c r="E7" s="73">
        <v>35</v>
      </c>
      <c r="F7" s="73">
        <v>35</v>
      </c>
      <c r="G7" s="74">
        <f t="shared" ref="G7:G70" si="0">F7/E7</f>
        <v>1</v>
      </c>
      <c r="H7" s="73">
        <v>35</v>
      </c>
      <c r="I7" s="73">
        <v>35</v>
      </c>
      <c r="J7" s="73">
        <f t="shared" ref="J7:J70" si="1">F7-I7</f>
        <v>0</v>
      </c>
      <c r="K7" s="73">
        <f t="shared" ref="K7:K70" si="2">H7-F7</f>
        <v>0</v>
      </c>
      <c r="L7" s="73">
        <f t="shared" ref="L7:L70" si="3">I7*1</f>
        <v>35</v>
      </c>
      <c r="M7" s="73">
        <f t="shared" ref="M7:M70" si="4">J7*0.8</f>
        <v>0</v>
      </c>
      <c r="N7" s="73">
        <f t="shared" ref="N7:N70" si="5">L7+M7</f>
        <v>35</v>
      </c>
      <c r="O7" s="74">
        <f t="shared" ref="O7:O70" si="6">N7/E7</f>
        <v>1</v>
      </c>
      <c r="P7" s="65"/>
    </row>
    <row r="8" spans="1:16" ht="18" customHeight="1" x14ac:dyDescent="0.2">
      <c r="A8" s="62"/>
      <c r="B8" s="71"/>
      <c r="C8" s="93" t="s">
        <v>111</v>
      </c>
      <c r="D8" s="93"/>
      <c r="E8" s="73">
        <v>40</v>
      </c>
      <c r="F8" s="73">
        <v>40</v>
      </c>
      <c r="G8" s="74">
        <f t="shared" si="0"/>
        <v>1</v>
      </c>
      <c r="H8" s="73">
        <v>40</v>
      </c>
      <c r="I8" s="73">
        <v>40</v>
      </c>
      <c r="J8" s="73">
        <f t="shared" si="1"/>
        <v>0</v>
      </c>
      <c r="K8" s="73">
        <f t="shared" si="2"/>
        <v>0</v>
      </c>
      <c r="L8" s="73">
        <f t="shared" si="3"/>
        <v>40</v>
      </c>
      <c r="M8" s="73">
        <f t="shared" si="4"/>
        <v>0</v>
      </c>
      <c r="N8" s="73">
        <f t="shared" si="5"/>
        <v>40</v>
      </c>
      <c r="O8" s="74">
        <f t="shared" si="6"/>
        <v>1</v>
      </c>
      <c r="P8" s="65"/>
    </row>
    <row r="9" spans="1:16" ht="18" customHeight="1" x14ac:dyDescent="0.2">
      <c r="A9" s="62"/>
      <c r="B9" s="71"/>
      <c r="C9" s="93" t="s">
        <v>112</v>
      </c>
      <c r="D9" s="93"/>
      <c r="E9" s="73">
        <v>28</v>
      </c>
      <c r="F9" s="73">
        <v>28</v>
      </c>
      <c r="G9" s="74">
        <f t="shared" si="0"/>
        <v>1</v>
      </c>
      <c r="H9" s="73">
        <v>28</v>
      </c>
      <c r="I9" s="73">
        <v>28</v>
      </c>
      <c r="J9" s="73">
        <f t="shared" si="1"/>
        <v>0</v>
      </c>
      <c r="K9" s="73">
        <f t="shared" si="2"/>
        <v>0</v>
      </c>
      <c r="L9" s="73">
        <f t="shared" si="3"/>
        <v>28</v>
      </c>
      <c r="M9" s="73">
        <f t="shared" si="4"/>
        <v>0</v>
      </c>
      <c r="N9" s="73">
        <f t="shared" si="5"/>
        <v>28</v>
      </c>
      <c r="O9" s="74">
        <f t="shared" si="6"/>
        <v>1</v>
      </c>
      <c r="P9" s="65"/>
    </row>
    <row r="10" spans="1:16" s="70" customFormat="1" ht="18" customHeight="1" x14ac:dyDescent="0.2">
      <c r="A10" s="66"/>
      <c r="B10" s="94" t="s">
        <v>113</v>
      </c>
      <c r="C10" s="95"/>
      <c r="D10" s="95"/>
      <c r="E10" s="67">
        <v>103</v>
      </c>
      <c r="F10" s="67">
        <v>103</v>
      </c>
      <c r="G10" s="68">
        <f t="shared" si="0"/>
        <v>1</v>
      </c>
      <c r="H10" s="67">
        <v>103</v>
      </c>
      <c r="I10" s="67">
        <v>103</v>
      </c>
      <c r="J10" s="67">
        <f t="shared" si="1"/>
        <v>0</v>
      </c>
      <c r="K10" s="67">
        <f t="shared" si="2"/>
        <v>0</v>
      </c>
      <c r="L10" s="67">
        <f t="shared" si="3"/>
        <v>103</v>
      </c>
      <c r="M10" s="67">
        <f t="shared" si="4"/>
        <v>0</v>
      </c>
      <c r="N10" s="67">
        <f t="shared" si="5"/>
        <v>103</v>
      </c>
      <c r="O10" s="68">
        <f t="shared" si="6"/>
        <v>1</v>
      </c>
      <c r="P10" s="69"/>
    </row>
    <row r="11" spans="1:16" ht="18" customHeight="1" x14ac:dyDescent="0.2">
      <c r="A11" s="62"/>
      <c r="B11" s="71"/>
      <c r="C11" s="93" t="s">
        <v>110</v>
      </c>
      <c r="D11" s="93"/>
      <c r="E11" s="73">
        <v>35</v>
      </c>
      <c r="F11" s="73">
        <v>35</v>
      </c>
      <c r="G11" s="74">
        <f t="shared" si="0"/>
        <v>1</v>
      </c>
      <c r="H11" s="73">
        <v>35</v>
      </c>
      <c r="I11" s="73">
        <v>35</v>
      </c>
      <c r="J11" s="73">
        <f t="shared" si="1"/>
        <v>0</v>
      </c>
      <c r="K11" s="73">
        <f t="shared" si="2"/>
        <v>0</v>
      </c>
      <c r="L11" s="73">
        <f t="shared" si="3"/>
        <v>35</v>
      </c>
      <c r="M11" s="73">
        <f t="shared" si="4"/>
        <v>0</v>
      </c>
      <c r="N11" s="73">
        <f t="shared" si="5"/>
        <v>35</v>
      </c>
      <c r="O11" s="74">
        <f t="shared" si="6"/>
        <v>1</v>
      </c>
      <c r="P11" s="65"/>
    </row>
    <row r="12" spans="1:16" ht="18" customHeight="1" x14ac:dyDescent="0.2">
      <c r="A12" s="62"/>
      <c r="B12" s="71"/>
      <c r="C12" s="93" t="s">
        <v>111</v>
      </c>
      <c r="D12" s="93"/>
      <c r="E12" s="73">
        <v>40</v>
      </c>
      <c r="F12" s="73">
        <v>40</v>
      </c>
      <c r="G12" s="74">
        <f t="shared" si="0"/>
        <v>1</v>
      </c>
      <c r="H12" s="73">
        <v>40</v>
      </c>
      <c r="I12" s="73">
        <v>40</v>
      </c>
      <c r="J12" s="73">
        <f t="shared" si="1"/>
        <v>0</v>
      </c>
      <c r="K12" s="73">
        <f t="shared" si="2"/>
        <v>0</v>
      </c>
      <c r="L12" s="73">
        <f t="shared" si="3"/>
        <v>40</v>
      </c>
      <c r="M12" s="73">
        <f t="shared" si="4"/>
        <v>0</v>
      </c>
      <c r="N12" s="73">
        <f t="shared" si="5"/>
        <v>40</v>
      </c>
      <c r="O12" s="74">
        <f t="shared" si="6"/>
        <v>1</v>
      </c>
      <c r="P12" s="65"/>
    </row>
    <row r="13" spans="1:16" ht="18" customHeight="1" x14ac:dyDescent="0.2">
      <c r="A13" s="62"/>
      <c r="B13" s="71"/>
      <c r="C13" s="93" t="s">
        <v>112</v>
      </c>
      <c r="D13" s="93"/>
      <c r="E13" s="73">
        <v>28</v>
      </c>
      <c r="F13" s="73">
        <v>28</v>
      </c>
      <c r="G13" s="74">
        <f t="shared" si="0"/>
        <v>1</v>
      </c>
      <c r="H13" s="73">
        <v>28</v>
      </c>
      <c r="I13" s="73">
        <v>28</v>
      </c>
      <c r="J13" s="73">
        <f t="shared" si="1"/>
        <v>0</v>
      </c>
      <c r="K13" s="73">
        <f t="shared" si="2"/>
        <v>0</v>
      </c>
      <c r="L13" s="73">
        <f t="shared" si="3"/>
        <v>28</v>
      </c>
      <c r="M13" s="73">
        <f t="shared" si="4"/>
        <v>0</v>
      </c>
      <c r="N13" s="73">
        <f t="shared" si="5"/>
        <v>28</v>
      </c>
      <c r="O13" s="74">
        <f t="shared" si="6"/>
        <v>1</v>
      </c>
      <c r="P13" s="65"/>
    </row>
    <row r="14" spans="1:16" s="70" customFormat="1" ht="18" customHeight="1" x14ac:dyDescent="0.2">
      <c r="A14" s="66"/>
      <c r="B14" s="94" t="s">
        <v>114</v>
      </c>
      <c r="C14" s="95"/>
      <c r="D14" s="95"/>
      <c r="E14" s="67">
        <v>103</v>
      </c>
      <c r="F14" s="67">
        <v>103</v>
      </c>
      <c r="G14" s="68">
        <f t="shared" si="0"/>
        <v>1</v>
      </c>
      <c r="H14" s="67">
        <v>103</v>
      </c>
      <c r="I14" s="67">
        <v>103</v>
      </c>
      <c r="J14" s="67">
        <f t="shared" si="1"/>
        <v>0</v>
      </c>
      <c r="K14" s="67">
        <f t="shared" si="2"/>
        <v>0</v>
      </c>
      <c r="L14" s="67">
        <f t="shared" si="3"/>
        <v>103</v>
      </c>
      <c r="M14" s="67">
        <f t="shared" si="4"/>
        <v>0</v>
      </c>
      <c r="N14" s="67">
        <f t="shared" si="5"/>
        <v>103</v>
      </c>
      <c r="O14" s="68">
        <f t="shared" si="6"/>
        <v>1</v>
      </c>
      <c r="P14" s="69"/>
    </row>
    <row r="15" spans="1:16" ht="18" customHeight="1" x14ac:dyDescent="0.2">
      <c r="A15" s="62"/>
      <c r="B15" s="71"/>
      <c r="C15" s="93" t="s">
        <v>110</v>
      </c>
      <c r="D15" s="93"/>
      <c r="E15" s="73">
        <v>35</v>
      </c>
      <c r="F15" s="73">
        <v>35</v>
      </c>
      <c r="G15" s="74">
        <f t="shared" si="0"/>
        <v>1</v>
      </c>
      <c r="H15" s="73">
        <v>35</v>
      </c>
      <c r="I15" s="73">
        <v>35</v>
      </c>
      <c r="J15" s="73">
        <f t="shared" si="1"/>
        <v>0</v>
      </c>
      <c r="K15" s="73">
        <f t="shared" si="2"/>
        <v>0</v>
      </c>
      <c r="L15" s="73">
        <f t="shared" si="3"/>
        <v>35</v>
      </c>
      <c r="M15" s="73">
        <f t="shared" si="4"/>
        <v>0</v>
      </c>
      <c r="N15" s="73">
        <f t="shared" si="5"/>
        <v>35</v>
      </c>
      <c r="O15" s="74">
        <f t="shared" si="6"/>
        <v>1</v>
      </c>
      <c r="P15" s="65"/>
    </row>
    <row r="16" spans="1:16" ht="18" customHeight="1" x14ac:dyDescent="0.2">
      <c r="A16" s="62"/>
      <c r="B16" s="71"/>
      <c r="C16" s="93" t="s">
        <v>111</v>
      </c>
      <c r="D16" s="93"/>
      <c r="E16" s="73">
        <v>40</v>
      </c>
      <c r="F16" s="73">
        <v>40</v>
      </c>
      <c r="G16" s="74">
        <f t="shared" si="0"/>
        <v>1</v>
      </c>
      <c r="H16" s="73">
        <v>40</v>
      </c>
      <c r="I16" s="73">
        <v>40</v>
      </c>
      <c r="J16" s="73">
        <f t="shared" si="1"/>
        <v>0</v>
      </c>
      <c r="K16" s="73">
        <f t="shared" si="2"/>
        <v>0</v>
      </c>
      <c r="L16" s="73">
        <f t="shared" si="3"/>
        <v>40</v>
      </c>
      <c r="M16" s="73">
        <f t="shared" si="4"/>
        <v>0</v>
      </c>
      <c r="N16" s="73">
        <f t="shared" si="5"/>
        <v>40</v>
      </c>
      <c r="O16" s="74">
        <f t="shared" si="6"/>
        <v>1</v>
      </c>
      <c r="P16" s="65"/>
    </row>
    <row r="17" spans="1:16" ht="18" customHeight="1" x14ac:dyDescent="0.2">
      <c r="A17" s="62"/>
      <c r="B17" s="71"/>
      <c r="C17" s="93" t="s">
        <v>112</v>
      </c>
      <c r="D17" s="93"/>
      <c r="E17" s="73">
        <v>28</v>
      </c>
      <c r="F17" s="73">
        <v>28</v>
      </c>
      <c r="G17" s="74">
        <f t="shared" si="0"/>
        <v>1</v>
      </c>
      <c r="H17" s="73">
        <v>28</v>
      </c>
      <c r="I17" s="73">
        <v>28</v>
      </c>
      <c r="J17" s="73">
        <f t="shared" si="1"/>
        <v>0</v>
      </c>
      <c r="K17" s="73">
        <f t="shared" si="2"/>
        <v>0</v>
      </c>
      <c r="L17" s="73">
        <f t="shared" si="3"/>
        <v>28</v>
      </c>
      <c r="M17" s="73">
        <f t="shared" si="4"/>
        <v>0</v>
      </c>
      <c r="N17" s="73">
        <f t="shared" si="5"/>
        <v>28</v>
      </c>
      <c r="O17" s="74">
        <f t="shared" si="6"/>
        <v>1</v>
      </c>
      <c r="P17" s="65"/>
    </row>
    <row r="18" spans="1:16" s="70" customFormat="1" ht="18" customHeight="1" x14ac:dyDescent="0.2">
      <c r="A18" s="66"/>
      <c r="B18" s="94" t="s">
        <v>115</v>
      </c>
      <c r="C18" s="95"/>
      <c r="D18" s="95"/>
      <c r="E18" s="67">
        <v>103</v>
      </c>
      <c r="F18" s="67">
        <v>72</v>
      </c>
      <c r="G18" s="68">
        <f t="shared" si="0"/>
        <v>0.69902912621359226</v>
      </c>
      <c r="H18" s="67">
        <v>103</v>
      </c>
      <c r="I18" s="67">
        <v>72</v>
      </c>
      <c r="J18" s="67">
        <f t="shared" si="1"/>
        <v>0</v>
      </c>
      <c r="K18" s="67">
        <f t="shared" si="2"/>
        <v>31</v>
      </c>
      <c r="L18" s="67">
        <f t="shared" si="3"/>
        <v>72</v>
      </c>
      <c r="M18" s="67">
        <f t="shared" si="4"/>
        <v>0</v>
      </c>
      <c r="N18" s="67">
        <f t="shared" si="5"/>
        <v>72</v>
      </c>
      <c r="O18" s="68">
        <f t="shared" si="6"/>
        <v>0.69902912621359226</v>
      </c>
      <c r="P18" s="69"/>
    </row>
    <row r="19" spans="1:16" ht="18" customHeight="1" x14ac:dyDescent="0.2">
      <c r="A19" s="62"/>
      <c r="B19" s="71"/>
      <c r="C19" s="93" t="s">
        <v>110</v>
      </c>
      <c r="D19" s="93"/>
      <c r="E19" s="73">
        <v>35</v>
      </c>
      <c r="F19" s="73">
        <v>21</v>
      </c>
      <c r="G19" s="74">
        <f t="shared" si="0"/>
        <v>0.6</v>
      </c>
      <c r="H19" s="73">
        <v>35</v>
      </c>
      <c r="I19" s="73">
        <v>21</v>
      </c>
      <c r="J19" s="73">
        <f t="shared" si="1"/>
        <v>0</v>
      </c>
      <c r="K19" s="73">
        <f t="shared" si="2"/>
        <v>14</v>
      </c>
      <c r="L19" s="73">
        <f t="shared" si="3"/>
        <v>21</v>
      </c>
      <c r="M19" s="73">
        <f t="shared" si="4"/>
        <v>0</v>
      </c>
      <c r="N19" s="73">
        <f t="shared" si="5"/>
        <v>21</v>
      </c>
      <c r="O19" s="74">
        <f t="shared" si="6"/>
        <v>0.6</v>
      </c>
      <c r="P19" s="65"/>
    </row>
    <row r="20" spans="1:16" ht="18" customHeight="1" x14ac:dyDescent="0.2">
      <c r="A20" s="62"/>
      <c r="B20" s="71"/>
      <c r="C20" s="93" t="s">
        <v>111</v>
      </c>
      <c r="D20" s="93"/>
      <c r="E20" s="73">
        <v>40</v>
      </c>
      <c r="F20" s="73">
        <v>30</v>
      </c>
      <c r="G20" s="74">
        <f t="shared" si="0"/>
        <v>0.75</v>
      </c>
      <c r="H20" s="73">
        <v>40</v>
      </c>
      <c r="I20" s="73">
        <v>30</v>
      </c>
      <c r="J20" s="73">
        <f t="shared" si="1"/>
        <v>0</v>
      </c>
      <c r="K20" s="73">
        <f t="shared" si="2"/>
        <v>10</v>
      </c>
      <c r="L20" s="73">
        <f t="shared" si="3"/>
        <v>30</v>
      </c>
      <c r="M20" s="73">
        <f t="shared" si="4"/>
        <v>0</v>
      </c>
      <c r="N20" s="73">
        <f t="shared" si="5"/>
        <v>30</v>
      </c>
      <c r="O20" s="74">
        <f t="shared" si="6"/>
        <v>0.75</v>
      </c>
      <c r="P20" s="65"/>
    </row>
    <row r="21" spans="1:16" ht="18" customHeight="1" x14ac:dyDescent="0.2">
      <c r="A21" s="62"/>
      <c r="B21" s="71"/>
      <c r="C21" s="93" t="s">
        <v>112</v>
      </c>
      <c r="D21" s="93"/>
      <c r="E21" s="73">
        <v>28</v>
      </c>
      <c r="F21" s="73">
        <v>21</v>
      </c>
      <c r="G21" s="74">
        <f t="shared" si="0"/>
        <v>0.75</v>
      </c>
      <c r="H21" s="73">
        <v>28</v>
      </c>
      <c r="I21" s="73">
        <v>21</v>
      </c>
      <c r="J21" s="73">
        <f t="shared" si="1"/>
        <v>0</v>
      </c>
      <c r="K21" s="73">
        <f t="shared" si="2"/>
        <v>7</v>
      </c>
      <c r="L21" s="73">
        <f t="shared" si="3"/>
        <v>21</v>
      </c>
      <c r="M21" s="73">
        <f t="shared" si="4"/>
        <v>0</v>
      </c>
      <c r="N21" s="73">
        <f t="shared" si="5"/>
        <v>21</v>
      </c>
      <c r="O21" s="74">
        <f t="shared" si="6"/>
        <v>0.75</v>
      </c>
      <c r="P21" s="65"/>
    </row>
    <row r="22" spans="1:16" s="70" customFormat="1" ht="18" customHeight="1" x14ac:dyDescent="0.2">
      <c r="A22" s="66"/>
      <c r="B22" s="94" t="s">
        <v>116</v>
      </c>
      <c r="C22" s="95"/>
      <c r="D22" s="95"/>
      <c r="E22" s="67">
        <v>103</v>
      </c>
      <c r="F22" s="67">
        <v>103</v>
      </c>
      <c r="G22" s="68">
        <f t="shared" si="0"/>
        <v>1</v>
      </c>
      <c r="H22" s="67">
        <v>103</v>
      </c>
      <c r="I22" s="67">
        <v>103</v>
      </c>
      <c r="J22" s="67">
        <f t="shared" si="1"/>
        <v>0</v>
      </c>
      <c r="K22" s="67">
        <f t="shared" si="2"/>
        <v>0</v>
      </c>
      <c r="L22" s="67">
        <f t="shared" si="3"/>
        <v>103</v>
      </c>
      <c r="M22" s="67">
        <f t="shared" si="4"/>
        <v>0</v>
      </c>
      <c r="N22" s="67">
        <f t="shared" si="5"/>
        <v>103</v>
      </c>
      <c r="O22" s="68">
        <f t="shared" si="6"/>
        <v>1</v>
      </c>
      <c r="P22" s="69"/>
    </row>
    <row r="23" spans="1:16" ht="18" customHeight="1" x14ac:dyDescent="0.2">
      <c r="A23" s="62"/>
      <c r="B23" s="71"/>
      <c r="C23" s="93" t="s">
        <v>110</v>
      </c>
      <c r="D23" s="93"/>
      <c r="E23" s="73">
        <v>35</v>
      </c>
      <c r="F23" s="73">
        <v>35</v>
      </c>
      <c r="G23" s="74">
        <f t="shared" si="0"/>
        <v>1</v>
      </c>
      <c r="H23" s="73">
        <v>35</v>
      </c>
      <c r="I23" s="73">
        <v>35</v>
      </c>
      <c r="J23" s="73">
        <f t="shared" si="1"/>
        <v>0</v>
      </c>
      <c r="K23" s="73">
        <f t="shared" si="2"/>
        <v>0</v>
      </c>
      <c r="L23" s="73">
        <f t="shared" si="3"/>
        <v>35</v>
      </c>
      <c r="M23" s="73">
        <f t="shared" si="4"/>
        <v>0</v>
      </c>
      <c r="N23" s="73">
        <f t="shared" si="5"/>
        <v>35</v>
      </c>
      <c r="O23" s="74">
        <f t="shared" si="6"/>
        <v>1</v>
      </c>
      <c r="P23" s="65"/>
    </row>
    <row r="24" spans="1:16" ht="18" customHeight="1" x14ac:dyDescent="0.2">
      <c r="A24" s="62"/>
      <c r="B24" s="71"/>
      <c r="C24" s="93" t="s">
        <v>111</v>
      </c>
      <c r="D24" s="93"/>
      <c r="E24" s="73">
        <v>40</v>
      </c>
      <c r="F24" s="73">
        <v>40</v>
      </c>
      <c r="G24" s="74">
        <f t="shared" si="0"/>
        <v>1</v>
      </c>
      <c r="H24" s="73">
        <v>40</v>
      </c>
      <c r="I24" s="73">
        <v>40</v>
      </c>
      <c r="J24" s="73">
        <f t="shared" si="1"/>
        <v>0</v>
      </c>
      <c r="K24" s="73">
        <f t="shared" si="2"/>
        <v>0</v>
      </c>
      <c r="L24" s="73">
        <f t="shared" si="3"/>
        <v>40</v>
      </c>
      <c r="M24" s="73">
        <f t="shared" si="4"/>
        <v>0</v>
      </c>
      <c r="N24" s="73">
        <f t="shared" si="5"/>
        <v>40</v>
      </c>
      <c r="O24" s="74">
        <f t="shared" si="6"/>
        <v>1</v>
      </c>
      <c r="P24" s="65"/>
    </row>
    <row r="25" spans="1:16" ht="18" customHeight="1" x14ac:dyDescent="0.2">
      <c r="A25" s="62"/>
      <c r="B25" s="71"/>
      <c r="C25" s="93" t="s">
        <v>112</v>
      </c>
      <c r="D25" s="93"/>
      <c r="E25" s="73">
        <v>28</v>
      </c>
      <c r="F25" s="73">
        <v>28</v>
      </c>
      <c r="G25" s="74">
        <f t="shared" si="0"/>
        <v>1</v>
      </c>
      <c r="H25" s="73">
        <v>28</v>
      </c>
      <c r="I25" s="73">
        <v>28</v>
      </c>
      <c r="J25" s="73">
        <f t="shared" si="1"/>
        <v>0</v>
      </c>
      <c r="K25" s="73">
        <f t="shared" si="2"/>
        <v>0</v>
      </c>
      <c r="L25" s="73">
        <f t="shared" si="3"/>
        <v>28</v>
      </c>
      <c r="M25" s="73">
        <f t="shared" si="4"/>
        <v>0</v>
      </c>
      <c r="N25" s="73">
        <f t="shared" si="5"/>
        <v>28</v>
      </c>
      <c r="O25" s="74">
        <f t="shared" si="6"/>
        <v>1</v>
      </c>
      <c r="P25" s="65"/>
    </row>
    <row r="26" spans="1:16" s="70" customFormat="1" ht="18" customHeight="1" x14ac:dyDescent="0.2">
      <c r="A26" s="66"/>
      <c r="B26" s="94" t="s">
        <v>117</v>
      </c>
      <c r="C26" s="95"/>
      <c r="D26" s="95"/>
      <c r="E26" s="67">
        <v>103</v>
      </c>
      <c r="F26" s="67">
        <v>103</v>
      </c>
      <c r="G26" s="68">
        <f t="shared" si="0"/>
        <v>1</v>
      </c>
      <c r="H26" s="67">
        <v>103</v>
      </c>
      <c r="I26" s="67">
        <v>99</v>
      </c>
      <c r="J26" s="67">
        <f t="shared" si="1"/>
        <v>4</v>
      </c>
      <c r="K26" s="67">
        <f t="shared" si="2"/>
        <v>0</v>
      </c>
      <c r="L26" s="67">
        <f t="shared" si="3"/>
        <v>99</v>
      </c>
      <c r="M26" s="67">
        <f t="shared" si="4"/>
        <v>3.2</v>
      </c>
      <c r="N26" s="67">
        <f t="shared" si="5"/>
        <v>102.2</v>
      </c>
      <c r="O26" s="68">
        <f t="shared" si="6"/>
        <v>0.99223300970873785</v>
      </c>
      <c r="P26" s="69"/>
    </row>
    <row r="27" spans="1:16" ht="18" customHeight="1" x14ac:dyDescent="0.2">
      <c r="A27" s="62"/>
      <c r="B27" s="71"/>
      <c r="C27" s="93" t="s">
        <v>110</v>
      </c>
      <c r="D27" s="93"/>
      <c r="E27" s="73">
        <v>35</v>
      </c>
      <c r="F27" s="73">
        <v>35</v>
      </c>
      <c r="G27" s="74">
        <f t="shared" si="0"/>
        <v>1</v>
      </c>
      <c r="H27" s="73">
        <v>35</v>
      </c>
      <c r="I27" s="73">
        <v>34</v>
      </c>
      <c r="J27" s="73">
        <f t="shared" si="1"/>
        <v>1</v>
      </c>
      <c r="K27" s="73">
        <f t="shared" si="2"/>
        <v>0</v>
      </c>
      <c r="L27" s="73">
        <f t="shared" si="3"/>
        <v>34</v>
      </c>
      <c r="M27" s="73">
        <f t="shared" si="4"/>
        <v>0.8</v>
      </c>
      <c r="N27" s="73">
        <f t="shared" si="5"/>
        <v>34.799999999999997</v>
      </c>
      <c r="O27" s="74">
        <f t="shared" si="6"/>
        <v>0.99428571428571422</v>
      </c>
      <c r="P27" s="65"/>
    </row>
    <row r="28" spans="1:16" ht="18" customHeight="1" x14ac:dyDescent="0.2">
      <c r="A28" s="62"/>
      <c r="B28" s="71"/>
      <c r="C28" s="93" t="s">
        <v>111</v>
      </c>
      <c r="D28" s="93"/>
      <c r="E28" s="73">
        <v>40</v>
      </c>
      <c r="F28" s="73">
        <v>40</v>
      </c>
      <c r="G28" s="74">
        <f t="shared" si="0"/>
        <v>1</v>
      </c>
      <c r="H28" s="73">
        <v>40</v>
      </c>
      <c r="I28" s="73">
        <v>38</v>
      </c>
      <c r="J28" s="73">
        <f t="shared" si="1"/>
        <v>2</v>
      </c>
      <c r="K28" s="73">
        <f t="shared" si="2"/>
        <v>0</v>
      </c>
      <c r="L28" s="73">
        <f t="shared" si="3"/>
        <v>38</v>
      </c>
      <c r="M28" s="73">
        <f t="shared" si="4"/>
        <v>1.6</v>
      </c>
      <c r="N28" s="73">
        <f t="shared" si="5"/>
        <v>39.6</v>
      </c>
      <c r="O28" s="74">
        <f t="shared" si="6"/>
        <v>0.99</v>
      </c>
      <c r="P28" s="65"/>
    </row>
    <row r="29" spans="1:16" ht="18" customHeight="1" x14ac:dyDescent="0.2">
      <c r="A29" s="62"/>
      <c r="B29" s="71"/>
      <c r="C29" s="93" t="s">
        <v>112</v>
      </c>
      <c r="D29" s="93"/>
      <c r="E29" s="73">
        <v>28</v>
      </c>
      <c r="F29" s="73">
        <v>28</v>
      </c>
      <c r="G29" s="74">
        <f t="shared" si="0"/>
        <v>1</v>
      </c>
      <c r="H29" s="73">
        <v>28</v>
      </c>
      <c r="I29" s="73">
        <v>27</v>
      </c>
      <c r="J29" s="73">
        <f t="shared" si="1"/>
        <v>1</v>
      </c>
      <c r="K29" s="73">
        <f t="shared" si="2"/>
        <v>0</v>
      </c>
      <c r="L29" s="73">
        <f t="shared" si="3"/>
        <v>27</v>
      </c>
      <c r="M29" s="73">
        <f t="shared" si="4"/>
        <v>0.8</v>
      </c>
      <c r="N29" s="73">
        <f t="shared" si="5"/>
        <v>27.8</v>
      </c>
      <c r="O29" s="74">
        <f t="shared" si="6"/>
        <v>0.99285714285714288</v>
      </c>
      <c r="P29" s="65"/>
    </row>
    <row r="30" spans="1:16" s="70" customFormat="1" ht="18" customHeight="1" x14ac:dyDescent="0.2">
      <c r="A30" s="66"/>
      <c r="B30" s="94" t="s">
        <v>118</v>
      </c>
      <c r="C30" s="95"/>
      <c r="D30" s="95"/>
      <c r="E30" s="67">
        <v>103</v>
      </c>
      <c r="F30" s="67">
        <v>103</v>
      </c>
      <c r="G30" s="68">
        <f t="shared" si="0"/>
        <v>1</v>
      </c>
      <c r="H30" s="67">
        <v>103</v>
      </c>
      <c r="I30" s="67">
        <v>95</v>
      </c>
      <c r="J30" s="67">
        <f t="shared" si="1"/>
        <v>8</v>
      </c>
      <c r="K30" s="67">
        <f t="shared" si="2"/>
        <v>0</v>
      </c>
      <c r="L30" s="67">
        <f t="shared" si="3"/>
        <v>95</v>
      </c>
      <c r="M30" s="67">
        <f t="shared" si="4"/>
        <v>6.4</v>
      </c>
      <c r="N30" s="67">
        <f t="shared" si="5"/>
        <v>101.4</v>
      </c>
      <c r="O30" s="68">
        <f t="shared" si="6"/>
        <v>0.9844660194174758</v>
      </c>
      <c r="P30" s="69"/>
    </row>
    <row r="31" spans="1:16" ht="18" customHeight="1" x14ac:dyDescent="0.2">
      <c r="A31" s="62"/>
      <c r="B31" s="71"/>
      <c r="C31" s="93" t="s">
        <v>110</v>
      </c>
      <c r="D31" s="93"/>
      <c r="E31" s="73">
        <v>35</v>
      </c>
      <c r="F31" s="73">
        <v>35</v>
      </c>
      <c r="G31" s="74">
        <f t="shared" si="0"/>
        <v>1</v>
      </c>
      <c r="H31" s="73">
        <v>35</v>
      </c>
      <c r="I31" s="73">
        <v>30</v>
      </c>
      <c r="J31" s="73">
        <f t="shared" si="1"/>
        <v>5</v>
      </c>
      <c r="K31" s="73">
        <f t="shared" si="2"/>
        <v>0</v>
      </c>
      <c r="L31" s="73">
        <f t="shared" si="3"/>
        <v>30</v>
      </c>
      <c r="M31" s="73">
        <f t="shared" si="4"/>
        <v>4</v>
      </c>
      <c r="N31" s="73">
        <f t="shared" si="5"/>
        <v>34</v>
      </c>
      <c r="O31" s="74">
        <f t="shared" si="6"/>
        <v>0.97142857142857142</v>
      </c>
      <c r="P31" s="65"/>
    </row>
    <row r="32" spans="1:16" ht="18" customHeight="1" x14ac:dyDescent="0.2">
      <c r="A32" s="62"/>
      <c r="B32" s="71"/>
      <c r="C32" s="93" t="s">
        <v>111</v>
      </c>
      <c r="D32" s="93"/>
      <c r="E32" s="73">
        <v>40</v>
      </c>
      <c r="F32" s="73">
        <v>40</v>
      </c>
      <c r="G32" s="74">
        <f t="shared" si="0"/>
        <v>1</v>
      </c>
      <c r="H32" s="73">
        <v>40</v>
      </c>
      <c r="I32" s="73">
        <v>38</v>
      </c>
      <c r="J32" s="73">
        <f t="shared" si="1"/>
        <v>2</v>
      </c>
      <c r="K32" s="73">
        <f t="shared" si="2"/>
        <v>0</v>
      </c>
      <c r="L32" s="73">
        <f t="shared" si="3"/>
        <v>38</v>
      </c>
      <c r="M32" s="73">
        <f t="shared" si="4"/>
        <v>1.6</v>
      </c>
      <c r="N32" s="73">
        <f t="shared" si="5"/>
        <v>39.6</v>
      </c>
      <c r="O32" s="74">
        <f t="shared" si="6"/>
        <v>0.99</v>
      </c>
      <c r="P32" s="65"/>
    </row>
    <row r="33" spans="1:16" ht="18" customHeight="1" x14ac:dyDescent="0.2">
      <c r="A33" s="62"/>
      <c r="B33" s="71"/>
      <c r="C33" s="93" t="s">
        <v>112</v>
      </c>
      <c r="D33" s="93"/>
      <c r="E33" s="73">
        <v>28</v>
      </c>
      <c r="F33" s="73">
        <v>28</v>
      </c>
      <c r="G33" s="74">
        <f t="shared" si="0"/>
        <v>1</v>
      </c>
      <c r="H33" s="73">
        <v>28</v>
      </c>
      <c r="I33" s="73">
        <v>27</v>
      </c>
      <c r="J33" s="73">
        <f t="shared" si="1"/>
        <v>1</v>
      </c>
      <c r="K33" s="73">
        <f t="shared" si="2"/>
        <v>0</v>
      </c>
      <c r="L33" s="73">
        <f t="shared" si="3"/>
        <v>27</v>
      </c>
      <c r="M33" s="73">
        <f t="shared" si="4"/>
        <v>0.8</v>
      </c>
      <c r="N33" s="73">
        <f t="shared" si="5"/>
        <v>27.8</v>
      </c>
      <c r="O33" s="74">
        <f t="shared" si="6"/>
        <v>0.99285714285714288</v>
      </c>
      <c r="P33" s="65"/>
    </row>
    <row r="34" spans="1:16" s="70" customFormat="1" ht="18" customHeight="1" x14ac:dyDescent="0.2">
      <c r="A34" s="66"/>
      <c r="B34" s="94" t="s">
        <v>119</v>
      </c>
      <c r="C34" s="95"/>
      <c r="D34" s="95"/>
      <c r="E34" s="67">
        <v>103</v>
      </c>
      <c r="F34" s="67">
        <v>103</v>
      </c>
      <c r="G34" s="68">
        <f t="shared" si="0"/>
        <v>1</v>
      </c>
      <c r="H34" s="67">
        <v>103</v>
      </c>
      <c r="I34" s="67">
        <v>103</v>
      </c>
      <c r="J34" s="67">
        <f t="shared" si="1"/>
        <v>0</v>
      </c>
      <c r="K34" s="67">
        <f t="shared" si="2"/>
        <v>0</v>
      </c>
      <c r="L34" s="67">
        <f t="shared" si="3"/>
        <v>103</v>
      </c>
      <c r="M34" s="67">
        <f t="shared" si="4"/>
        <v>0</v>
      </c>
      <c r="N34" s="67">
        <f t="shared" si="5"/>
        <v>103</v>
      </c>
      <c r="O34" s="68">
        <f t="shared" si="6"/>
        <v>1</v>
      </c>
      <c r="P34" s="69"/>
    </row>
    <row r="35" spans="1:16" ht="18" customHeight="1" x14ac:dyDescent="0.2">
      <c r="A35" s="62"/>
      <c r="B35" s="71"/>
      <c r="C35" s="93" t="s">
        <v>110</v>
      </c>
      <c r="D35" s="93"/>
      <c r="E35" s="73">
        <v>35</v>
      </c>
      <c r="F35" s="73">
        <v>35</v>
      </c>
      <c r="G35" s="74">
        <f t="shared" si="0"/>
        <v>1</v>
      </c>
      <c r="H35" s="73">
        <v>35</v>
      </c>
      <c r="I35" s="73">
        <v>35</v>
      </c>
      <c r="J35" s="73">
        <f t="shared" si="1"/>
        <v>0</v>
      </c>
      <c r="K35" s="73">
        <f t="shared" si="2"/>
        <v>0</v>
      </c>
      <c r="L35" s="73">
        <f t="shared" si="3"/>
        <v>35</v>
      </c>
      <c r="M35" s="73">
        <f t="shared" si="4"/>
        <v>0</v>
      </c>
      <c r="N35" s="73">
        <f t="shared" si="5"/>
        <v>35</v>
      </c>
      <c r="O35" s="74">
        <f t="shared" si="6"/>
        <v>1</v>
      </c>
      <c r="P35" s="65"/>
    </row>
    <row r="36" spans="1:16" ht="18" customHeight="1" x14ac:dyDescent="0.2">
      <c r="A36" s="62"/>
      <c r="B36" s="71"/>
      <c r="C36" s="93" t="s">
        <v>111</v>
      </c>
      <c r="D36" s="93"/>
      <c r="E36" s="73">
        <v>40</v>
      </c>
      <c r="F36" s="73">
        <v>40</v>
      </c>
      <c r="G36" s="74">
        <f t="shared" si="0"/>
        <v>1</v>
      </c>
      <c r="H36" s="73">
        <v>40</v>
      </c>
      <c r="I36" s="73">
        <v>40</v>
      </c>
      <c r="J36" s="73">
        <f t="shared" si="1"/>
        <v>0</v>
      </c>
      <c r="K36" s="73">
        <f t="shared" si="2"/>
        <v>0</v>
      </c>
      <c r="L36" s="73">
        <f t="shared" si="3"/>
        <v>40</v>
      </c>
      <c r="M36" s="73">
        <f t="shared" si="4"/>
        <v>0</v>
      </c>
      <c r="N36" s="73">
        <f t="shared" si="5"/>
        <v>40</v>
      </c>
      <c r="O36" s="74">
        <f t="shared" si="6"/>
        <v>1</v>
      </c>
      <c r="P36" s="65"/>
    </row>
    <row r="37" spans="1:16" ht="18" customHeight="1" x14ac:dyDescent="0.2">
      <c r="A37" s="62"/>
      <c r="B37" s="71"/>
      <c r="C37" s="93" t="s">
        <v>112</v>
      </c>
      <c r="D37" s="93"/>
      <c r="E37" s="73">
        <v>28</v>
      </c>
      <c r="F37" s="73">
        <v>28</v>
      </c>
      <c r="G37" s="74">
        <f t="shared" si="0"/>
        <v>1</v>
      </c>
      <c r="H37" s="73">
        <v>28</v>
      </c>
      <c r="I37" s="73">
        <v>28</v>
      </c>
      <c r="J37" s="73">
        <f t="shared" si="1"/>
        <v>0</v>
      </c>
      <c r="K37" s="73">
        <f t="shared" si="2"/>
        <v>0</v>
      </c>
      <c r="L37" s="73">
        <f t="shared" si="3"/>
        <v>28</v>
      </c>
      <c r="M37" s="73">
        <f t="shared" si="4"/>
        <v>0</v>
      </c>
      <c r="N37" s="73">
        <f t="shared" si="5"/>
        <v>28</v>
      </c>
      <c r="O37" s="74">
        <f t="shared" si="6"/>
        <v>1</v>
      </c>
      <c r="P37" s="65"/>
    </row>
    <row r="38" spans="1:16" s="70" customFormat="1" ht="18" customHeight="1" x14ac:dyDescent="0.2">
      <c r="A38" s="66"/>
      <c r="B38" s="94" t="s">
        <v>120</v>
      </c>
      <c r="C38" s="95"/>
      <c r="D38" s="95"/>
      <c r="E38" s="67">
        <v>103</v>
      </c>
      <c r="F38" s="67">
        <v>103</v>
      </c>
      <c r="G38" s="68">
        <f t="shared" si="0"/>
        <v>1</v>
      </c>
      <c r="H38" s="67">
        <v>103</v>
      </c>
      <c r="I38" s="67">
        <v>103</v>
      </c>
      <c r="J38" s="67">
        <f t="shared" si="1"/>
        <v>0</v>
      </c>
      <c r="K38" s="67">
        <f t="shared" si="2"/>
        <v>0</v>
      </c>
      <c r="L38" s="67">
        <f t="shared" si="3"/>
        <v>103</v>
      </c>
      <c r="M38" s="67">
        <f t="shared" si="4"/>
        <v>0</v>
      </c>
      <c r="N38" s="67">
        <f t="shared" si="5"/>
        <v>103</v>
      </c>
      <c r="O38" s="68">
        <f t="shared" si="6"/>
        <v>1</v>
      </c>
      <c r="P38" s="69"/>
    </row>
    <row r="39" spans="1:16" ht="18" customHeight="1" x14ac:dyDescent="0.2">
      <c r="A39" s="62"/>
      <c r="B39" s="71"/>
      <c r="C39" s="93" t="s">
        <v>110</v>
      </c>
      <c r="D39" s="93"/>
      <c r="E39" s="73">
        <v>35</v>
      </c>
      <c r="F39" s="73">
        <v>35</v>
      </c>
      <c r="G39" s="74">
        <f t="shared" si="0"/>
        <v>1</v>
      </c>
      <c r="H39" s="73">
        <v>35</v>
      </c>
      <c r="I39" s="73">
        <v>35</v>
      </c>
      <c r="J39" s="73">
        <f t="shared" si="1"/>
        <v>0</v>
      </c>
      <c r="K39" s="73">
        <f t="shared" si="2"/>
        <v>0</v>
      </c>
      <c r="L39" s="73">
        <f t="shared" si="3"/>
        <v>35</v>
      </c>
      <c r="M39" s="73">
        <f t="shared" si="4"/>
        <v>0</v>
      </c>
      <c r="N39" s="73">
        <f t="shared" si="5"/>
        <v>35</v>
      </c>
      <c r="O39" s="74">
        <f t="shared" si="6"/>
        <v>1</v>
      </c>
      <c r="P39" s="65"/>
    </row>
    <row r="40" spans="1:16" ht="18" customHeight="1" x14ac:dyDescent="0.2">
      <c r="A40" s="62"/>
      <c r="B40" s="71"/>
      <c r="C40" s="93" t="s">
        <v>111</v>
      </c>
      <c r="D40" s="93"/>
      <c r="E40" s="73">
        <v>40</v>
      </c>
      <c r="F40" s="73">
        <v>40</v>
      </c>
      <c r="G40" s="74">
        <f t="shared" si="0"/>
        <v>1</v>
      </c>
      <c r="H40" s="73">
        <v>40</v>
      </c>
      <c r="I40" s="73">
        <v>40</v>
      </c>
      <c r="J40" s="73">
        <f t="shared" si="1"/>
        <v>0</v>
      </c>
      <c r="K40" s="73">
        <f t="shared" si="2"/>
        <v>0</v>
      </c>
      <c r="L40" s="73">
        <f t="shared" si="3"/>
        <v>40</v>
      </c>
      <c r="M40" s="73">
        <f t="shared" si="4"/>
        <v>0</v>
      </c>
      <c r="N40" s="73">
        <f t="shared" si="5"/>
        <v>40</v>
      </c>
      <c r="O40" s="74">
        <f t="shared" si="6"/>
        <v>1</v>
      </c>
      <c r="P40" s="65"/>
    </row>
    <row r="41" spans="1:16" ht="18" customHeight="1" x14ac:dyDescent="0.2">
      <c r="A41" s="62"/>
      <c r="B41" s="71"/>
      <c r="C41" s="93" t="s">
        <v>112</v>
      </c>
      <c r="D41" s="93"/>
      <c r="E41" s="73">
        <v>28</v>
      </c>
      <c r="F41" s="73">
        <v>28</v>
      </c>
      <c r="G41" s="74">
        <f t="shared" si="0"/>
        <v>1</v>
      </c>
      <c r="H41" s="73">
        <v>28</v>
      </c>
      <c r="I41" s="73">
        <v>28</v>
      </c>
      <c r="J41" s="73">
        <f t="shared" si="1"/>
        <v>0</v>
      </c>
      <c r="K41" s="73">
        <f t="shared" si="2"/>
        <v>0</v>
      </c>
      <c r="L41" s="73">
        <f t="shared" si="3"/>
        <v>28</v>
      </c>
      <c r="M41" s="73">
        <f t="shared" si="4"/>
        <v>0</v>
      </c>
      <c r="N41" s="73">
        <f t="shared" si="5"/>
        <v>28</v>
      </c>
      <c r="O41" s="74">
        <f t="shared" si="6"/>
        <v>1</v>
      </c>
      <c r="P41" s="65"/>
    </row>
    <row r="42" spans="1:16" s="70" customFormat="1" ht="18" customHeight="1" x14ac:dyDescent="0.2">
      <c r="A42" s="66"/>
      <c r="B42" s="94" t="s">
        <v>121</v>
      </c>
      <c r="C42" s="95"/>
      <c r="D42" s="95"/>
      <c r="E42" s="67">
        <v>103</v>
      </c>
      <c r="F42" s="67">
        <v>103</v>
      </c>
      <c r="G42" s="68">
        <f t="shared" si="0"/>
        <v>1</v>
      </c>
      <c r="H42" s="67">
        <v>103</v>
      </c>
      <c r="I42" s="67">
        <v>97</v>
      </c>
      <c r="J42" s="67">
        <f t="shared" si="1"/>
        <v>6</v>
      </c>
      <c r="K42" s="67">
        <f t="shared" si="2"/>
        <v>0</v>
      </c>
      <c r="L42" s="67">
        <f t="shared" si="3"/>
        <v>97</v>
      </c>
      <c r="M42" s="67">
        <f t="shared" si="4"/>
        <v>4.8000000000000007</v>
      </c>
      <c r="N42" s="67">
        <f t="shared" si="5"/>
        <v>101.8</v>
      </c>
      <c r="O42" s="68">
        <f t="shared" si="6"/>
        <v>0.98834951456310682</v>
      </c>
      <c r="P42" s="69"/>
    </row>
    <row r="43" spans="1:16" ht="18" customHeight="1" x14ac:dyDescent="0.2">
      <c r="A43" s="62"/>
      <c r="B43" s="71"/>
      <c r="C43" s="93" t="s">
        <v>110</v>
      </c>
      <c r="D43" s="93"/>
      <c r="E43" s="73">
        <v>35</v>
      </c>
      <c r="F43" s="73">
        <v>35</v>
      </c>
      <c r="G43" s="74">
        <f t="shared" si="0"/>
        <v>1</v>
      </c>
      <c r="H43" s="73">
        <v>35</v>
      </c>
      <c r="I43" s="73">
        <v>29</v>
      </c>
      <c r="J43" s="73">
        <f t="shared" si="1"/>
        <v>6</v>
      </c>
      <c r="K43" s="73">
        <f t="shared" si="2"/>
        <v>0</v>
      </c>
      <c r="L43" s="73">
        <f t="shared" si="3"/>
        <v>29</v>
      </c>
      <c r="M43" s="73">
        <f t="shared" si="4"/>
        <v>4.8000000000000007</v>
      </c>
      <c r="N43" s="73">
        <f t="shared" si="5"/>
        <v>33.799999999999997</v>
      </c>
      <c r="O43" s="74">
        <f t="shared" si="6"/>
        <v>0.96571428571428564</v>
      </c>
      <c r="P43" s="65"/>
    </row>
    <row r="44" spans="1:16" ht="18" customHeight="1" x14ac:dyDescent="0.2">
      <c r="A44" s="62"/>
      <c r="B44" s="71"/>
      <c r="C44" s="93" t="s">
        <v>111</v>
      </c>
      <c r="D44" s="93"/>
      <c r="E44" s="73">
        <v>40</v>
      </c>
      <c r="F44" s="73">
        <v>40</v>
      </c>
      <c r="G44" s="74">
        <f t="shared" si="0"/>
        <v>1</v>
      </c>
      <c r="H44" s="73">
        <v>40</v>
      </c>
      <c r="I44" s="73">
        <v>40</v>
      </c>
      <c r="J44" s="73">
        <f t="shared" si="1"/>
        <v>0</v>
      </c>
      <c r="K44" s="73">
        <f t="shared" si="2"/>
        <v>0</v>
      </c>
      <c r="L44" s="73">
        <f t="shared" si="3"/>
        <v>40</v>
      </c>
      <c r="M44" s="73">
        <f t="shared" si="4"/>
        <v>0</v>
      </c>
      <c r="N44" s="73">
        <f t="shared" si="5"/>
        <v>40</v>
      </c>
      <c r="O44" s="74">
        <f t="shared" si="6"/>
        <v>1</v>
      </c>
      <c r="P44" s="65"/>
    </row>
    <row r="45" spans="1:16" ht="18" customHeight="1" x14ac:dyDescent="0.2">
      <c r="A45" s="62"/>
      <c r="B45" s="71"/>
      <c r="C45" s="93" t="s">
        <v>112</v>
      </c>
      <c r="D45" s="93"/>
      <c r="E45" s="73">
        <v>28</v>
      </c>
      <c r="F45" s="73">
        <v>28</v>
      </c>
      <c r="G45" s="74">
        <f t="shared" si="0"/>
        <v>1</v>
      </c>
      <c r="H45" s="73">
        <v>28</v>
      </c>
      <c r="I45" s="73">
        <v>28</v>
      </c>
      <c r="J45" s="73">
        <f t="shared" si="1"/>
        <v>0</v>
      </c>
      <c r="K45" s="73">
        <f t="shared" si="2"/>
        <v>0</v>
      </c>
      <c r="L45" s="73">
        <f t="shared" si="3"/>
        <v>28</v>
      </c>
      <c r="M45" s="73">
        <f t="shared" si="4"/>
        <v>0</v>
      </c>
      <c r="N45" s="73">
        <f t="shared" si="5"/>
        <v>28</v>
      </c>
      <c r="O45" s="74">
        <f t="shared" si="6"/>
        <v>1</v>
      </c>
      <c r="P45" s="65"/>
    </row>
    <row r="46" spans="1:16" s="70" customFormat="1" ht="18" customHeight="1" x14ac:dyDescent="0.2">
      <c r="A46" s="66"/>
      <c r="B46" s="94" t="s">
        <v>122</v>
      </c>
      <c r="C46" s="95"/>
      <c r="D46" s="95"/>
      <c r="E46" s="67">
        <v>103</v>
      </c>
      <c r="F46" s="67">
        <v>103</v>
      </c>
      <c r="G46" s="68">
        <f t="shared" si="0"/>
        <v>1</v>
      </c>
      <c r="H46" s="67">
        <v>103</v>
      </c>
      <c r="I46" s="67">
        <v>103</v>
      </c>
      <c r="J46" s="67">
        <f t="shared" si="1"/>
        <v>0</v>
      </c>
      <c r="K46" s="67">
        <f t="shared" si="2"/>
        <v>0</v>
      </c>
      <c r="L46" s="67">
        <f t="shared" si="3"/>
        <v>103</v>
      </c>
      <c r="M46" s="67">
        <f t="shared" si="4"/>
        <v>0</v>
      </c>
      <c r="N46" s="67">
        <f t="shared" si="5"/>
        <v>103</v>
      </c>
      <c r="O46" s="68">
        <f t="shared" si="6"/>
        <v>1</v>
      </c>
      <c r="P46" s="69"/>
    </row>
    <row r="47" spans="1:16" ht="18" customHeight="1" x14ac:dyDescent="0.2">
      <c r="A47" s="62"/>
      <c r="B47" s="71"/>
      <c r="C47" s="93" t="s">
        <v>110</v>
      </c>
      <c r="D47" s="93"/>
      <c r="E47" s="73">
        <v>35</v>
      </c>
      <c r="F47" s="73">
        <v>35</v>
      </c>
      <c r="G47" s="74">
        <f t="shared" si="0"/>
        <v>1</v>
      </c>
      <c r="H47" s="73">
        <v>35</v>
      </c>
      <c r="I47" s="73">
        <v>35</v>
      </c>
      <c r="J47" s="73">
        <f t="shared" si="1"/>
        <v>0</v>
      </c>
      <c r="K47" s="73">
        <f t="shared" si="2"/>
        <v>0</v>
      </c>
      <c r="L47" s="73">
        <f t="shared" si="3"/>
        <v>35</v>
      </c>
      <c r="M47" s="73">
        <f t="shared" si="4"/>
        <v>0</v>
      </c>
      <c r="N47" s="73">
        <f t="shared" si="5"/>
        <v>35</v>
      </c>
      <c r="O47" s="74">
        <f t="shared" si="6"/>
        <v>1</v>
      </c>
      <c r="P47" s="65"/>
    </row>
    <row r="48" spans="1:16" ht="18" customHeight="1" x14ac:dyDescent="0.2">
      <c r="A48" s="62"/>
      <c r="B48" s="71"/>
      <c r="C48" s="93" t="s">
        <v>111</v>
      </c>
      <c r="D48" s="93"/>
      <c r="E48" s="73">
        <v>40</v>
      </c>
      <c r="F48" s="73">
        <v>40</v>
      </c>
      <c r="G48" s="74">
        <f t="shared" si="0"/>
        <v>1</v>
      </c>
      <c r="H48" s="73">
        <v>40</v>
      </c>
      <c r="I48" s="73">
        <v>40</v>
      </c>
      <c r="J48" s="73">
        <f t="shared" si="1"/>
        <v>0</v>
      </c>
      <c r="K48" s="73">
        <f t="shared" si="2"/>
        <v>0</v>
      </c>
      <c r="L48" s="73">
        <f t="shared" si="3"/>
        <v>40</v>
      </c>
      <c r="M48" s="73">
        <f t="shared" si="4"/>
        <v>0</v>
      </c>
      <c r="N48" s="73">
        <f t="shared" si="5"/>
        <v>40</v>
      </c>
      <c r="O48" s="74">
        <f t="shared" si="6"/>
        <v>1</v>
      </c>
      <c r="P48" s="65"/>
    </row>
    <row r="49" spans="1:16" ht="18" customHeight="1" x14ac:dyDescent="0.2">
      <c r="A49" s="62"/>
      <c r="B49" s="71"/>
      <c r="C49" s="93" t="s">
        <v>112</v>
      </c>
      <c r="D49" s="93"/>
      <c r="E49" s="73">
        <v>28</v>
      </c>
      <c r="F49" s="73">
        <v>28</v>
      </c>
      <c r="G49" s="74">
        <f t="shared" si="0"/>
        <v>1</v>
      </c>
      <c r="H49" s="73">
        <v>28</v>
      </c>
      <c r="I49" s="73">
        <v>28</v>
      </c>
      <c r="J49" s="73">
        <f t="shared" si="1"/>
        <v>0</v>
      </c>
      <c r="K49" s="73">
        <f t="shared" si="2"/>
        <v>0</v>
      </c>
      <c r="L49" s="73">
        <f t="shared" si="3"/>
        <v>28</v>
      </c>
      <c r="M49" s="73">
        <f t="shared" si="4"/>
        <v>0</v>
      </c>
      <c r="N49" s="73">
        <f t="shared" si="5"/>
        <v>28</v>
      </c>
      <c r="O49" s="74">
        <f t="shared" si="6"/>
        <v>1</v>
      </c>
      <c r="P49" s="65"/>
    </row>
    <row r="50" spans="1:16" s="70" customFormat="1" ht="18" customHeight="1" x14ac:dyDescent="0.2">
      <c r="A50" s="66"/>
      <c r="B50" s="94" t="s">
        <v>123</v>
      </c>
      <c r="C50" s="95"/>
      <c r="D50" s="95"/>
      <c r="E50" s="67">
        <v>103</v>
      </c>
      <c r="F50" s="67">
        <v>103</v>
      </c>
      <c r="G50" s="68">
        <f t="shared" si="0"/>
        <v>1</v>
      </c>
      <c r="H50" s="67">
        <v>103</v>
      </c>
      <c r="I50" s="67">
        <v>103</v>
      </c>
      <c r="J50" s="67">
        <f t="shared" si="1"/>
        <v>0</v>
      </c>
      <c r="K50" s="67">
        <f t="shared" si="2"/>
        <v>0</v>
      </c>
      <c r="L50" s="67">
        <f t="shared" si="3"/>
        <v>103</v>
      </c>
      <c r="M50" s="67">
        <f t="shared" si="4"/>
        <v>0</v>
      </c>
      <c r="N50" s="67">
        <f t="shared" si="5"/>
        <v>103</v>
      </c>
      <c r="O50" s="68">
        <f t="shared" si="6"/>
        <v>1</v>
      </c>
      <c r="P50" s="69"/>
    </row>
    <row r="51" spans="1:16" ht="18" customHeight="1" x14ac:dyDescent="0.2">
      <c r="A51" s="62"/>
      <c r="B51" s="71"/>
      <c r="C51" s="93" t="s">
        <v>110</v>
      </c>
      <c r="D51" s="93"/>
      <c r="E51" s="73">
        <v>35</v>
      </c>
      <c r="F51" s="73">
        <v>35</v>
      </c>
      <c r="G51" s="74">
        <f t="shared" si="0"/>
        <v>1</v>
      </c>
      <c r="H51" s="73">
        <v>35</v>
      </c>
      <c r="I51" s="73">
        <v>35</v>
      </c>
      <c r="J51" s="73">
        <f t="shared" si="1"/>
        <v>0</v>
      </c>
      <c r="K51" s="73">
        <f t="shared" si="2"/>
        <v>0</v>
      </c>
      <c r="L51" s="73">
        <f t="shared" si="3"/>
        <v>35</v>
      </c>
      <c r="M51" s="73">
        <f t="shared" si="4"/>
        <v>0</v>
      </c>
      <c r="N51" s="73">
        <f t="shared" si="5"/>
        <v>35</v>
      </c>
      <c r="O51" s="74">
        <f t="shared" si="6"/>
        <v>1</v>
      </c>
      <c r="P51" s="65"/>
    </row>
    <row r="52" spans="1:16" ht="18" customHeight="1" x14ac:dyDescent="0.2">
      <c r="A52" s="62"/>
      <c r="B52" s="71"/>
      <c r="C52" s="93" t="s">
        <v>111</v>
      </c>
      <c r="D52" s="93"/>
      <c r="E52" s="73">
        <v>40</v>
      </c>
      <c r="F52" s="73">
        <v>40</v>
      </c>
      <c r="G52" s="74">
        <f t="shared" si="0"/>
        <v>1</v>
      </c>
      <c r="H52" s="73">
        <v>40</v>
      </c>
      <c r="I52" s="73">
        <v>40</v>
      </c>
      <c r="J52" s="73">
        <f t="shared" si="1"/>
        <v>0</v>
      </c>
      <c r="K52" s="73">
        <f t="shared" si="2"/>
        <v>0</v>
      </c>
      <c r="L52" s="73">
        <f t="shared" si="3"/>
        <v>40</v>
      </c>
      <c r="M52" s="73">
        <f t="shared" si="4"/>
        <v>0</v>
      </c>
      <c r="N52" s="73">
        <f t="shared" si="5"/>
        <v>40</v>
      </c>
      <c r="O52" s="74">
        <f t="shared" si="6"/>
        <v>1</v>
      </c>
      <c r="P52" s="65"/>
    </row>
    <row r="53" spans="1:16" ht="18" customHeight="1" x14ac:dyDescent="0.2">
      <c r="A53" s="62"/>
      <c r="B53" s="71"/>
      <c r="C53" s="93" t="s">
        <v>112</v>
      </c>
      <c r="D53" s="93"/>
      <c r="E53" s="73">
        <v>28</v>
      </c>
      <c r="F53" s="73">
        <v>28</v>
      </c>
      <c r="G53" s="74">
        <f t="shared" si="0"/>
        <v>1</v>
      </c>
      <c r="H53" s="73">
        <v>28</v>
      </c>
      <c r="I53" s="73">
        <v>28</v>
      </c>
      <c r="J53" s="73">
        <f t="shared" si="1"/>
        <v>0</v>
      </c>
      <c r="K53" s="73">
        <f t="shared" si="2"/>
        <v>0</v>
      </c>
      <c r="L53" s="73">
        <f t="shared" si="3"/>
        <v>28</v>
      </c>
      <c r="M53" s="73">
        <f t="shared" si="4"/>
        <v>0</v>
      </c>
      <c r="N53" s="73">
        <f t="shared" si="5"/>
        <v>28</v>
      </c>
      <c r="O53" s="74">
        <f t="shared" si="6"/>
        <v>1</v>
      </c>
      <c r="P53" s="65"/>
    </row>
    <row r="54" spans="1:16" s="70" customFormat="1" ht="18" customHeight="1" x14ac:dyDescent="0.2">
      <c r="A54" s="66"/>
      <c r="B54" s="94" t="s">
        <v>124</v>
      </c>
      <c r="C54" s="95"/>
      <c r="D54" s="95"/>
      <c r="E54" s="67">
        <v>103</v>
      </c>
      <c r="F54" s="67">
        <v>97</v>
      </c>
      <c r="G54" s="68">
        <f t="shared" si="0"/>
        <v>0.94174757281553401</v>
      </c>
      <c r="H54" s="67">
        <v>103</v>
      </c>
      <c r="I54" s="67">
        <v>77</v>
      </c>
      <c r="J54" s="67">
        <f t="shared" si="1"/>
        <v>20</v>
      </c>
      <c r="K54" s="67">
        <f t="shared" si="2"/>
        <v>6</v>
      </c>
      <c r="L54" s="67">
        <f t="shared" si="3"/>
        <v>77</v>
      </c>
      <c r="M54" s="67">
        <f t="shared" si="4"/>
        <v>16</v>
      </c>
      <c r="N54" s="67">
        <f t="shared" si="5"/>
        <v>93</v>
      </c>
      <c r="O54" s="68">
        <f t="shared" si="6"/>
        <v>0.90291262135922334</v>
      </c>
      <c r="P54" s="69"/>
    </row>
    <row r="55" spans="1:16" ht="18" customHeight="1" x14ac:dyDescent="0.2">
      <c r="A55" s="62"/>
      <c r="B55" s="71"/>
      <c r="C55" s="93" t="s">
        <v>110</v>
      </c>
      <c r="D55" s="93"/>
      <c r="E55" s="73">
        <v>35</v>
      </c>
      <c r="F55" s="73">
        <v>33</v>
      </c>
      <c r="G55" s="74">
        <f t="shared" si="0"/>
        <v>0.94285714285714284</v>
      </c>
      <c r="H55" s="73">
        <v>35</v>
      </c>
      <c r="I55" s="73">
        <v>24</v>
      </c>
      <c r="J55" s="73">
        <f t="shared" si="1"/>
        <v>9</v>
      </c>
      <c r="K55" s="73">
        <f t="shared" si="2"/>
        <v>2</v>
      </c>
      <c r="L55" s="73">
        <f t="shared" si="3"/>
        <v>24</v>
      </c>
      <c r="M55" s="73">
        <f t="shared" si="4"/>
        <v>7.2</v>
      </c>
      <c r="N55" s="73">
        <f t="shared" si="5"/>
        <v>31.2</v>
      </c>
      <c r="O55" s="74">
        <f t="shared" si="6"/>
        <v>0.89142857142857146</v>
      </c>
      <c r="P55" s="65"/>
    </row>
    <row r="56" spans="1:16" ht="18" customHeight="1" x14ac:dyDescent="0.2">
      <c r="A56" s="62"/>
      <c r="B56" s="71"/>
      <c r="C56" s="93" t="s">
        <v>111</v>
      </c>
      <c r="D56" s="93"/>
      <c r="E56" s="73">
        <v>40</v>
      </c>
      <c r="F56" s="73">
        <v>36</v>
      </c>
      <c r="G56" s="74">
        <f t="shared" si="0"/>
        <v>0.9</v>
      </c>
      <c r="H56" s="73">
        <v>40</v>
      </c>
      <c r="I56" s="73">
        <v>27</v>
      </c>
      <c r="J56" s="73">
        <f t="shared" si="1"/>
        <v>9</v>
      </c>
      <c r="K56" s="73">
        <f t="shared" si="2"/>
        <v>4</v>
      </c>
      <c r="L56" s="73">
        <f t="shared" si="3"/>
        <v>27</v>
      </c>
      <c r="M56" s="73">
        <f t="shared" si="4"/>
        <v>7.2</v>
      </c>
      <c r="N56" s="73">
        <f t="shared" si="5"/>
        <v>34.200000000000003</v>
      </c>
      <c r="O56" s="74">
        <f t="shared" si="6"/>
        <v>0.85500000000000009</v>
      </c>
      <c r="P56" s="65"/>
    </row>
    <row r="57" spans="1:16" ht="18" customHeight="1" x14ac:dyDescent="0.2">
      <c r="A57" s="62"/>
      <c r="B57" s="71"/>
      <c r="C57" s="93" t="s">
        <v>112</v>
      </c>
      <c r="D57" s="93"/>
      <c r="E57" s="73">
        <v>28</v>
      </c>
      <c r="F57" s="73">
        <v>28</v>
      </c>
      <c r="G57" s="74">
        <f t="shared" si="0"/>
        <v>1</v>
      </c>
      <c r="H57" s="73">
        <v>28</v>
      </c>
      <c r="I57" s="73">
        <v>26</v>
      </c>
      <c r="J57" s="73">
        <f t="shared" si="1"/>
        <v>2</v>
      </c>
      <c r="K57" s="73">
        <f t="shared" si="2"/>
        <v>0</v>
      </c>
      <c r="L57" s="73">
        <f t="shared" si="3"/>
        <v>26</v>
      </c>
      <c r="M57" s="73">
        <f t="shared" si="4"/>
        <v>1.6</v>
      </c>
      <c r="N57" s="73">
        <f t="shared" si="5"/>
        <v>27.6</v>
      </c>
      <c r="O57" s="74">
        <f t="shared" si="6"/>
        <v>0.98571428571428577</v>
      </c>
      <c r="P57" s="65"/>
    </row>
    <row r="58" spans="1:16" s="70" customFormat="1" ht="18" customHeight="1" x14ac:dyDescent="0.2">
      <c r="A58" s="66"/>
      <c r="B58" s="94" t="s">
        <v>125</v>
      </c>
      <c r="C58" s="95"/>
      <c r="D58" s="95"/>
      <c r="E58" s="67">
        <v>103</v>
      </c>
      <c r="F58" s="67">
        <v>72</v>
      </c>
      <c r="G58" s="68">
        <f t="shared" si="0"/>
        <v>0.69902912621359226</v>
      </c>
      <c r="H58" s="67">
        <v>103</v>
      </c>
      <c r="I58" s="67">
        <v>72</v>
      </c>
      <c r="J58" s="67">
        <f t="shared" si="1"/>
        <v>0</v>
      </c>
      <c r="K58" s="67">
        <f t="shared" si="2"/>
        <v>31</v>
      </c>
      <c r="L58" s="67">
        <f t="shared" si="3"/>
        <v>72</v>
      </c>
      <c r="M58" s="67">
        <f t="shared" si="4"/>
        <v>0</v>
      </c>
      <c r="N58" s="67">
        <f t="shared" si="5"/>
        <v>72</v>
      </c>
      <c r="O58" s="68">
        <f t="shared" si="6"/>
        <v>0.69902912621359226</v>
      </c>
      <c r="P58" s="69"/>
    </row>
    <row r="59" spans="1:16" ht="18" customHeight="1" x14ac:dyDescent="0.2">
      <c r="A59" s="62"/>
      <c r="B59" s="71"/>
      <c r="C59" s="93" t="s">
        <v>110</v>
      </c>
      <c r="D59" s="93"/>
      <c r="E59" s="73">
        <v>35</v>
      </c>
      <c r="F59" s="73">
        <v>21</v>
      </c>
      <c r="G59" s="74">
        <f t="shared" si="0"/>
        <v>0.6</v>
      </c>
      <c r="H59" s="73">
        <v>35</v>
      </c>
      <c r="I59" s="73">
        <v>21</v>
      </c>
      <c r="J59" s="73">
        <f t="shared" si="1"/>
        <v>0</v>
      </c>
      <c r="K59" s="73">
        <f t="shared" si="2"/>
        <v>14</v>
      </c>
      <c r="L59" s="73">
        <f t="shared" si="3"/>
        <v>21</v>
      </c>
      <c r="M59" s="73">
        <f t="shared" si="4"/>
        <v>0</v>
      </c>
      <c r="N59" s="73">
        <f t="shared" si="5"/>
        <v>21</v>
      </c>
      <c r="O59" s="74">
        <f t="shared" si="6"/>
        <v>0.6</v>
      </c>
      <c r="P59" s="65"/>
    </row>
    <row r="60" spans="1:16" ht="18" customHeight="1" x14ac:dyDescent="0.2">
      <c r="A60" s="62"/>
      <c r="B60" s="71"/>
      <c r="C60" s="93" t="s">
        <v>111</v>
      </c>
      <c r="D60" s="93"/>
      <c r="E60" s="73">
        <v>40</v>
      </c>
      <c r="F60" s="73">
        <v>30</v>
      </c>
      <c r="G60" s="74">
        <f t="shared" si="0"/>
        <v>0.75</v>
      </c>
      <c r="H60" s="73">
        <v>40</v>
      </c>
      <c r="I60" s="73">
        <v>30</v>
      </c>
      <c r="J60" s="73">
        <f t="shared" si="1"/>
        <v>0</v>
      </c>
      <c r="K60" s="73">
        <f t="shared" si="2"/>
        <v>10</v>
      </c>
      <c r="L60" s="73">
        <f t="shared" si="3"/>
        <v>30</v>
      </c>
      <c r="M60" s="73">
        <f t="shared" si="4"/>
        <v>0</v>
      </c>
      <c r="N60" s="73">
        <f t="shared" si="5"/>
        <v>30</v>
      </c>
      <c r="O60" s="74">
        <f t="shared" si="6"/>
        <v>0.75</v>
      </c>
      <c r="P60" s="65"/>
    </row>
    <row r="61" spans="1:16" ht="18" customHeight="1" x14ac:dyDescent="0.2">
      <c r="A61" s="62"/>
      <c r="B61" s="71"/>
      <c r="C61" s="93" t="s">
        <v>112</v>
      </c>
      <c r="D61" s="93"/>
      <c r="E61" s="73">
        <v>28</v>
      </c>
      <c r="F61" s="73">
        <v>21</v>
      </c>
      <c r="G61" s="74">
        <f t="shared" si="0"/>
        <v>0.75</v>
      </c>
      <c r="H61" s="73">
        <v>28</v>
      </c>
      <c r="I61" s="73">
        <v>21</v>
      </c>
      <c r="J61" s="73">
        <f t="shared" si="1"/>
        <v>0</v>
      </c>
      <c r="K61" s="73">
        <f t="shared" si="2"/>
        <v>7</v>
      </c>
      <c r="L61" s="73">
        <f t="shared" si="3"/>
        <v>21</v>
      </c>
      <c r="M61" s="73">
        <f t="shared" si="4"/>
        <v>0</v>
      </c>
      <c r="N61" s="73">
        <f t="shared" si="5"/>
        <v>21</v>
      </c>
      <c r="O61" s="74">
        <f t="shared" si="6"/>
        <v>0.75</v>
      </c>
      <c r="P61" s="65"/>
    </row>
    <row r="62" spans="1:16" s="70" customFormat="1" ht="18" customHeight="1" x14ac:dyDescent="0.2">
      <c r="A62" s="66"/>
      <c r="B62" s="94" t="s">
        <v>126</v>
      </c>
      <c r="C62" s="95"/>
      <c r="D62" s="95"/>
      <c r="E62" s="67">
        <v>103</v>
      </c>
      <c r="F62" s="67">
        <v>96</v>
      </c>
      <c r="G62" s="68">
        <f t="shared" si="0"/>
        <v>0.93203883495145634</v>
      </c>
      <c r="H62" s="67">
        <v>103</v>
      </c>
      <c r="I62" s="67">
        <v>71</v>
      </c>
      <c r="J62" s="67">
        <f t="shared" si="1"/>
        <v>25</v>
      </c>
      <c r="K62" s="67">
        <f t="shared" si="2"/>
        <v>7</v>
      </c>
      <c r="L62" s="67">
        <f t="shared" si="3"/>
        <v>71</v>
      </c>
      <c r="M62" s="67">
        <f t="shared" si="4"/>
        <v>20</v>
      </c>
      <c r="N62" s="67">
        <f t="shared" si="5"/>
        <v>91</v>
      </c>
      <c r="O62" s="68">
        <f t="shared" si="6"/>
        <v>0.88349514563106801</v>
      </c>
      <c r="P62" s="69"/>
    </row>
    <row r="63" spans="1:16" ht="18" customHeight="1" x14ac:dyDescent="0.2">
      <c r="A63" s="62"/>
      <c r="B63" s="71"/>
      <c r="C63" s="93" t="s">
        <v>110</v>
      </c>
      <c r="D63" s="93"/>
      <c r="E63" s="73">
        <v>35</v>
      </c>
      <c r="F63" s="73">
        <v>32</v>
      </c>
      <c r="G63" s="74">
        <f t="shared" si="0"/>
        <v>0.91428571428571426</v>
      </c>
      <c r="H63" s="73">
        <v>35</v>
      </c>
      <c r="I63" s="73">
        <v>25</v>
      </c>
      <c r="J63" s="73">
        <f t="shared" si="1"/>
        <v>7</v>
      </c>
      <c r="K63" s="73">
        <f t="shared" si="2"/>
        <v>3</v>
      </c>
      <c r="L63" s="73">
        <f t="shared" si="3"/>
        <v>25</v>
      </c>
      <c r="M63" s="73">
        <f t="shared" si="4"/>
        <v>5.6000000000000005</v>
      </c>
      <c r="N63" s="73">
        <f t="shared" si="5"/>
        <v>30.6</v>
      </c>
      <c r="O63" s="74">
        <f t="shared" si="6"/>
        <v>0.87428571428571433</v>
      </c>
      <c r="P63" s="65"/>
    </row>
    <row r="64" spans="1:16" ht="18" customHeight="1" x14ac:dyDescent="0.2">
      <c r="A64" s="62"/>
      <c r="B64" s="71"/>
      <c r="C64" s="93" t="s">
        <v>111</v>
      </c>
      <c r="D64" s="93"/>
      <c r="E64" s="73">
        <v>40</v>
      </c>
      <c r="F64" s="73">
        <v>36</v>
      </c>
      <c r="G64" s="74">
        <f t="shared" si="0"/>
        <v>0.9</v>
      </c>
      <c r="H64" s="73">
        <v>40</v>
      </c>
      <c r="I64" s="73">
        <v>18</v>
      </c>
      <c r="J64" s="73">
        <f t="shared" si="1"/>
        <v>18</v>
      </c>
      <c r="K64" s="73">
        <f t="shared" si="2"/>
        <v>4</v>
      </c>
      <c r="L64" s="73">
        <f t="shared" si="3"/>
        <v>18</v>
      </c>
      <c r="M64" s="73">
        <f t="shared" si="4"/>
        <v>14.4</v>
      </c>
      <c r="N64" s="73">
        <f t="shared" si="5"/>
        <v>32.4</v>
      </c>
      <c r="O64" s="74">
        <f t="shared" si="6"/>
        <v>0.80999999999999994</v>
      </c>
      <c r="P64" s="65"/>
    </row>
    <row r="65" spans="1:16" ht="18" customHeight="1" x14ac:dyDescent="0.2">
      <c r="A65" s="62"/>
      <c r="B65" s="71"/>
      <c r="C65" s="93" t="s">
        <v>112</v>
      </c>
      <c r="D65" s="93"/>
      <c r="E65" s="73">
        <v>28</v>
      </c>
      <c r="F65" s="73">
        <v>28</v>
      </c>
      <c r="G65" s="74">
        <f t="shared" si="0"/>
        <v>1</v>
      </c>
      <c r="H65" s="73">
        <v>28</v>
      </c>
      <c r="I65" s="73">
        <v>28</v>
      </c>
      <c r="J65" s="73">
        <f t="shared" si="1"/>
        <v>0</v>
      </c>
      <c r="K65" s="73">
        <f t="shared" si="2"/>
        <v>0</v>
      </c>
      <c r="L65" s="73">
        <f t="shared" si="3"/>
        <v>28</v>
      </c>
      <c r="M65" s="73">
        <f t="shared" si="4"/>
        <v>0</v>
      </c>
      <c r="N65" s="73">
        <f t="shared" si="5"/>
        <v>28</v>
      </c>
      <c r="O65" s="74">
        <f t="shared" si="6"/>
        <v>1</v>
      </c>
      <c r="P65" s="65"/>
    </row>
    <row r="66" spans="1:16" s="70" customFormat="1" ht="18" customHeight="1" x14ac:dyDescent="0.2">
      <c r="A66" s="66"/>
      <c r="B66" s="94" t="s">
        <v>127</v>
      </c>
      <c r="C66" s="95"/>
      <c r="D66" s="95"/>
      <c r="E66" s="67">
        <v>103</v>
      </c>
      <c r="F66" s="67">
        <v>103</v>
      </c>
      <c r="G66" s="68">
        <f t="shared" si="0"/>
        <v>1</v>
      </c>
      <c r="H66" s="67">
        <v>103</v>
      </c>
      <c r="I66" s="67">
        <v>103</v>
      </c>
      <c r="J66" s="67">
        <f t="shared" si="1"/>
        <v>0</v>
      </c>
      <c r="K66" s="67">
        <f t="shared" si="2"/>
        <v>0</v>
      </c>
      <c r="L66" s="67">
        <f t="shared" si="3"/>
        <v>103</v>
      </c>
      <c r="M66" s="67">
        <f t="shared" si="4"/>
        <v>0</v>
      </c>
      <c r="N66" s="67">
        <f t="shared" si="5"/>
        <v>103</v>
      </c>
      <c r="O66" s="68">
        <f t="shared" si="6"/>
        <v>1</v>
      </c>
      <c r="P66" s="69"/>
    </row>
    <row r="67" spans="1:16" ht="18" customHeight="1" x14ac:dyDescent="0.2">
      <c r="A67" s="62"/>
      <c r="B67" s="71"/>
      <c r="C67" s="93" t="s">
        <v>110</v>
      </c>
      <c r="D67" s="93"/>
      <c r="E67" s="73">
        <v>35</v>
      </c>
      <c r="F67" s="73">
        <v>35</v>
      </c>
      <c r="G67" s="74">
        <f t="shared" si="0"/>
        <v>1</v>
      </c>
      <c r="H67" s="73">
        <v>35</v>
      </c>
      <c r="I67" s="73">
        <v>35</v>
      </c>
      <c r="J67" s="73">
        <f t="shared" si="1"/>
        <v>0</v>
      </c>
      <c r="K67" s="73">
        <f t="shared" si="2"/>
        <v>0</v>
      </c>
      <c r="L67" s="73">
        <f t="shared" si="3"/>
        <v>35</v>
      </c>
      <c r="M67" s="73">
        <f t="shared" si="4"/>
        <v>0</v>
      </c>
      <c r="N67" s="73">
        <f t="shared" si="5"/>
        <v>35</v>
      </c>
      <c r="O67" s="74">
        <f t="shared" si="6"/>
        <v>1</v>
      </c>
      <c r="P67" s="65"/>
    </row>
    <row r="68" spans="1:16" ht="18" customHeight="1" x14ac:dyDescent="0.2">
      <c r="A68" s="62"/>
      <c r="B68" s="71"/>
      <c r="C68" s="93" t="s">
        <v>111</v>
      </c>
      <c r="D68" s="93"/>
      <c r="E68" s="73">
        <v>40</v>
      </c>
      <c r="F68" s="73">
        <v>40</v>
      </c>
      <c r="G68" s="74">
        <f t="shared" si="0"/>
        <v>1</v>
      </c>
      <c r="H68" s="73">
        <v>40</v>
      </c>
      <c r="I68" s="73">
        <v>40</v>
      </c>
      <c r="J68" s="73">
        <f t="shared" si="1"/>
        <v>0</v>
      </c>
      <c r="K68" s="73">
        <f t="shared" si="2"/>
        <v>0</v>
      </c>
      <c r="L68" s="73">
        <f t="shared" si="3"/>
        <v>40</v>
      </c>
      <c r="M68" s="73">
        <f t="shared" si="4"/>
        <v>0</v>
      </c>
      <c r="N68" s="73">
        <f t="shared" si="5"/>
        <v>40</v>
      </c>
      <c r="O68" s="74">
        <f t="shared" si="6"/>
        <v>1</v>
      </c>
      <c r="P68" s="65"/>
    </row>
    <row r="69" spans="1:16" ht="18" customHeight="1" x14ac:dyDescent="0.2">
      <c r="A69" s="62"/>
      <c r="B69" s="71"/>
      <c r="C69" s="93" t="s">
        <v>112</v>
      </c>
      <c r="D69" s="93"/>
      <c r="E69" s="73">
        <v>28</v>
      </c>
      <c r="F69" s="73">
        <v>28</v>
      </c>
      <c r="G69" s="74">
        <f t="shared" si="0"/>
        <v>1</v>
      </c>
      <c r="H69" s="73">
        <v>28</v>
      </c>
      <c r="I69" s="73">
        <v>28</v>
      </c>
      <c r="J69" s="73">
        <f t="shared" si="1"/>
        <v>0</v>
      </c>
      <c r="K69" s="73">
        <f t="shared" si="2"/>
        <v>0</v>
      </c>
      <c r="L69" s="73">
        <f t="shared" si="3"/>
        <v>28</v>
      </c>
      <c r="M69" s="73">
        <f t="shared" si="4"/>
        <v>0</v>
      </c>
      <c r="N69" s="73">
        <f t="shared" si="5"/>
        <v>28</v>
      </c>
      <c r="O69" s="74">
        <f t="shared" si="6"/>
        <v>1</v>
      </c>
      <c r="P69" s="65"/>
    </row>
    <row r="70" spans="1:16" s="70" customFormat="1" ht="18" customHeight="1" x14ac:dyDescent="0.2">
      <c r="A70" s="66"/>
      <c r="B70" s="94" t="s">
        <v>128</v>
      </c>
      <c r="C70" s="95"/>
      <c r="D70" s="95"/>
      <c r="E70" s="67">
        <v>103</v>
      </c>
      <c r="F70" s="67">
        <v>103</v>
      </c>
      <c r="G70" s="68">
        <f t="shared" si="0"/>
        <v>1</v>
      </c>
      <c r="H70" s="67">
        <v>103</v>
      </c>
      <c r="I70" s="67">
        <v>103</v>
      </c>
      <c r="J70" s="67">
        <f t="shared" si="1"/>
        <v>0</v>
      </c>
      <c r="K70" s="67">
        <f t="shared" si="2"/>
        <v>0</v>
      </c>
      <c r="L70" s="67">
        <f t="shared" si="3"/>
        <v>103</v>
      </c>
      <c r="M70" s="67">
        <f t="shared" si="4"/>
        <v>0</v>
      </c>
      <c r="N70" s="67">
        <f t="shared" si="5"/>
        <v>103</v>
      </c>
      <c r="O70" s="68">
        <f t="shared" si="6"/>
        <v>1</v>
      </c>
      <c r="P70" s="69"/>
    </row>
    <row r="71" spans="1:16" ht="18" customHeight="1" x14ac:dyDescent="0.2">
      <c r="A71" s="62"/>
      <c r="B71" s="71"/>
      <c r="C71" s="93" t="s">
        <v>110</v>
      </c>
      <c r="D71" s="93"/>
      <c r="E71" s="73">
        <v>35</v>
      </c>
      <c r="F71" s="73">
        <v>35</v>
      </c>
      <c r="G71" s="74">
        <f t="shared" ref="G71:G134" si="7">F71/E71</f>
        <v>1</v>
      </c>
      <c r="H71" s="73">
        <v>35</v>
      </c>
      <c r="I71" s="73">
        <v>35</v>
      </c>
      <c r="J71" s="73">
        <f t="shared" ref="J71:J134" si="8">F71-I71</f>
        <v>0</v>
      </c>
      <c r="K71" s="73">
        <f t="shared" ref="K71:K134" si="9">H71-F71</f>
        <v>0</v>
      </c>
      <c r="L71" s="73">
        <f t="shared" ref="L71:L134" si="10">I71*1</f>
        <v>35</v>
      </c>
      <c r="M71" s="73">
        <f t="shared" ref="M71:M134" si="11">J71*0.8</f>
        <v>0</v>
      </c>
      <c r="N71" s="73">
        <f t="shared" ref="N71:N134" si="12">L71+M71</f>
        <v>35</v>
      </c>
      <c r="O71" s="74">
        <f t="shared" ref="O71:O134" si="13">N71/E71</f>
        <v>1</v>
      </c>
      <c r="P71" s="65"/>
    </row>
    <row r="72" spans="1:16" ht="18" customHeight="1" x14ac:dyDescent="0.2">
      <c r="A72" s="62"/>
      <c r="B72" s="71"/>
      <c r="C72" s="93" t="s">
        <v>111</v>
      </c>
      <c r="D72" s="93"/>
      <c r="E72" s="73">
        <v>40</v>
      </c>
      <c r="F72" s="73">
        <v>40</v>
      </c>
      <c r="G72" s="74">
        <f t="shared" si="7"/>
        <v>1</v>
      </c>
      <c r="H72" s="73">
        <v>40</v>
      </c>
      <c r="I72" s="73">
        <v>40</v>
      </c>
      <c r="J72" s="73">
        <f t="shared" si="8"/>
        <v>0</v>
      </c>
      <c r="K72" s="73">
        <f t="shared" si="9"/>
        <v>0</v>
      </c>
      <c r="L72" s="73">
        <f t="shared" si="10"/>
        <v>40</v>
      </c>
      <c r="M72" s="73">
        <f t="shared" si="11"/>
        <v>0</v>
      </c>
      <c r="N72" s="73">
        <f t="shared" si="12"/>
        <v>40</v>
      </c>
      <c r="O72" s="74">
        <f t="shared" si="13"/>
        <v>1</v>
      </c>
      <c r="P72" s="65"/>
    </row>
    <row r="73" spans="1:16" ht="18" customHeight="1" x14ac:dyDescent="0.2">
      <c r="A73" s="62"/>
      <c r="B73" s="71"/>
      <c r="C73" s="93" t="s">
        <v>112</v>
      </c>
      <c r="D73" s="93"/>
      <c r="E73" s="73">
        <v>28</v>
      </c>
      <c r="F73" s="73">
        <v>28</v>
      </c>
      <c r="G73" s="74">
        <f t="shared" si="7"/>
        <v>1</v>
      </c>
      <c r="H73" s="73">
        <v>28</v>
      </c>
      <c r="I73" s="73">
        <v>28</v>
      </c>
      <c r="J73" s="73">
        <f>F73-I73</f>
        <v>0</v>
      </c>
      <c r="K73" s="73">
        <f t="shared" si="9"/>
        <v>0</v>
      </c>
      <c r="L73" s="73">
        <f t="shared" si="10"/>
        <v>28</v>
      </c>
      <c r="M73" s="73">
        <f t="shared" si="11"/>
        <v>0</v>
      </c>
      <c r="N73" s="73">
        <f t="shared" si="12"/>
        <v>28</v>
      </c>
      <c r="O73" s="74">
        <f t="shared" si="13"/>
        <v>1</v>
      </c>
      <c r="P73" s="65"/>
    </row>
    <row r="74" spans="1:16" s="70" customFormat="1" ht="18" customHeight="1" x14ac:dyDescent="0.2">
      <c r="A74" s="66"/>
      <c r="B74" s="94" t="s">
        <v>129</v>
      </c>
      <c r="C74" s="95"/>
      <c r="D74" s="95"/>
      <c r="E74" s="67">
        <v>103</v>
      </c>
      <c r="F74" s="67">
        <v>103</v>
      </c>
      <c r="G74" s="68">
        <f t="shared" si="7"/>
        <v>1</v>
      </c>
      <c r="H74" s="67">
        <v>103</v>
      </c>
      <c r="I74" s="67">
        <v>103</v>
      </c>
      <c r="J74" s="67">
        <f t="shared" si="8"/>
        <v>0</v>
      </c>
      <c r="K74" s="67">
        <f t="shared" si="9"/>
        <v>0</v>
      </c>
      <c r="L74" s="67">
        <f t="shared" si="10"/>
        <v>103</v>
      </c>
      <c r="M74" s="67">
        <f t="shared" si="11"/>
        <v>0</v>
      </c>
      <c r="N74" s="67">
        <f t="shared" si="12"/>
        <v>103</v>
      </c>
      <c r="O74" s="68">
        <f t="shared" si="13"/>
        <v>1</v>
      </c>
      <c r="P74" s="69"/>
    </row>
    <row r="75" spans="1:16" ht="18" customHeight="1" x14ac:dyDescent="0.2">
      <c r="A75" s="62"/>
      <c r="B75" s="71"/>
      <c r="C75" s="93" t="s">
        <v>110</v>
      </c>
      <c r="D75" s="93"/>
      <c r="E75" s="73">
        <v>35</v>
      </c>
      <c r="F75" s="73">
        <v>35</v>
      </c>
      <c r="G75" s="74">
        <f t="shared" si="7"/>
        <v>1</v>
      </c>
      <c r="H75" s="73">
        <v>35</v>
      </c>
      <c r="I75" s="73">
        <v>35</v>
      </c>
      <c r="J75" s="73">
        <f t="shared" si="8"/>
        <v>0</v>
      </c>
      <c r="K75" s="73">
        <f t="shared" si="9"/>
        <v>0</v>
      </c>
      <c r="L75" s="73">
        <f t="shared" si="10"/>
        <v>35</v>
      </c>
      <c r="M75" s="73">
        <f t="shared" si="11"/>
        <v>0</v>
      </c>
      <c r="N75" s="73">
        <f t="shared" si="12"/>
        <v>35</v>
      </c>
      <c r="O75" s="74">
        <f t="shared" si="13"/>
        <v>1</v>
      </c>
      <c r="P75" s="65"/>
    </row>
    <row r="76" spans="1:16" ht="18" customHeight="1" x14ac:dyDescent="0.2">
      <c r="A76" s="62"/>
      <c r="B76" s="71"/>
      <c r="C76" s="93" t="s">
        <v>111</v>
      </c>
      <c r="D76" s="93"/>
      <c r="E76" s="73">
        <v>40</v>
      </c>
      <c r="F76" s="73">
        <v>40</v>
      </c>
      <c r="G76" s="74">
        <f t="shared" si="7"/>
        <v>1</v>
      </c>
      <c r="H76" s="73">
        <v>40</v>
      </c>
      <c r="I76" s="73">
        <v>40</v>
      </c>
      <c r="J76" s="73">
        <f t="shared" si="8"/>
        <v>0</v>
      </c>
      <c r="K76" s="73">
        <f t="shared" si="9"/>
        <v>0</v>
      </c>
      <c r="L76" s="73">
        <f t="shared" si="10"/>
        <v>40</v>
      </c>
      <c r="M76" s="73">
        <f t="shared" si="11"/>
        <v>0</v>
      </c>
      <c r="N76" s="73">
        <f t="shared" si="12"/>
        <v>40</v>
      </c>
      <c r="O76" s="74">
        <f t="shared" si="13"/>
        <v>1</v>
      </c>
      <c r="P76" s="65"/>
    </row>
    <row r="77" spans="1:16" ht="18" customHeight="1" x14ac:dyDescent="0.2">
      <c r="A77" s="62"/>
      <c r="B77" s="71"/>
      <c r="C77" s="93" t="s">
        <v>112</v>
      </c>
      <c r="D77" s="93"/>
      <c r="E77" s="73">
        <v>28</v>
      </c>
      <c r="F77" s="73">
        <v>28</v>
      </c>
      <c r="G77" s="74">
        <f t="shared" si="7"/>
        <v>1</v>
      </c>
      <c r="H77" s="73">
        <v>28</v>
      </c>
      <c r="I77" s="73">
        <v>28</v>
      </c>
      <c r="J77" s="73">
        <f t="shared" si="8"/>
        <v>0</v>
      </c>
      <c r="K77" s="73">
        <f t="shared" si="9"/>
        <v>0</v>
      </c>
      <c r="L77" s="73">
        <f t="shared" si="10"/>
        <v>28</v>
      </c>
      <c r="M77" s="73">
        <f t="shared" si="11"/>
        <v>0</v>
      </c>
      <c r="N77" s="73">
        <f t="shared" si="12"/>
        <v>28</v>
      </c>
      <c r="O77" s="74">
        <f t="shared" si="13"/>
        <v>1</v>
      </c>
      <c r="P77" s="65"/>
    </row>
    <row r="78" spans="1:16" s="70" customFormat="1" ht="18" customHeight="1" x14ac:dyDescent="0.2">
      <c r="A78" s="66"/>
      <c r="B78" s="94" t="s">
        <v>130</v>
      </c>
      <c r="C78" s="95"/>
      <c r="D78" s="95"/>
      <c r="E78" s="67">
        <v>103</v>
      </c>
      <c r="F78" s="67">
        <v>102</v>
      </c>
      <c r="G78" s="68">
        <f t="shared" si="7"/>
        <v>0.99029126213592233</v>
      </c>
      <c r="H78" s="67">
        <v>103</v>
      </c>
      <c r="I78" s="67">
        <v>100</v>
      </c>
      <c r="J78" s="67">
        <f t="shared" si="8"/>
        <v>2</v>
      </c>
      <c r="K78" s="67">
        <f t="shared" si="9"/>
        <v>1</v>
      </c>
      <c r="L78" s="67">
        <f t="shared" si="10"/>
        <v>100</v>
      </c>
      <c r="M78" s="67">
        <f t="shared" si="11"/>
        <v>1.6</v>
      </c>
      <c r="N78" s="67">
        <f t="shared" si="12"/>
        <v>101.6</v>
      </c>
      <c r="O78" s="68">
        <f t="shared" si="13"/>
        <v>0.9864077669902912</v>
      </c>
      <c r="P78" s="69"/>
    </row>
    <row r="79" spans="1:16" ht="18" customHeight="1" x14ac:dyDescent="0.2">
      <c r="A79" s="62"/>
      <c r="B79" s="71"/>
      <c r="C79" s="93" t="s">
        <v>110</v>
      </c>
      <c r="D79" s="93"/>
      <c r="E79" s="73">
        <v>35</v>
      </c>
      <c r="F79" s="73">
        <v>34</v>
      </c>
      <c r="G79" s="74">
        <f t="shared" si="7"/>
        <v>0.97142857142857142</v>
      </c>
      <c r="H79" s="73">
        <v>35</v>
      </c>
      <c r="I79" s="73">
        <v>33</v>
      </c>
      <c r="J79" s="73">
        <f t="shared" si="8"/>
        <v>1</v>
      </c>
      <c r="K79" s="73">
        <f t="shared" si="9"/>
        <v>1</v>
      </c>
      <c r="L79" s="73">
        <f t="shared" si="10"/>
        <v>33</v>
      </c>
      <c r="M79" s="73">
        <f t="shared" si="11"/>
        <v>0.8</v>
      </c>
      <c r="N79" s="73">
        <f t="shared" si="12"/>
        <v>33.799999999999997</v>
      </c>
      <c r="O79" s="74">
        <f t="shared" si="13"/>
        <v>0.96571428571428564</v>
      </c>
      <c r="P79" s="65"/>
    </row>
    <row r="80" spans="1:16" ht="18" customHeight="1" x14ac:dyDescent="0.2">
      <c r="A80" s="62"/>
      <c r="B80" s="71"/>
      <c r="C80" s="93" t="s">
        <v>111</v>
      </c>
      <c r="D80" s="93"/>
      <c r="E80" s="73">
        <v>40</v>
      </c>
      <c r="F80" s="73">
        <v>40</v>
      </c>
      <c r="G80" s="74">
        <f t="shared" si="7"/>
        <v>1</v>
      </c>
      <c r="H80" s="73">
        <v>40</v>
      </c>
      <c r="I80" s="73">
        <v>40</v>
      </c>
      <c r="J80" s="73">
        <f t="shared" si="8"/>
        <v>0</v>
      </c>
      <c r="K80" s="73">
        <f t="shared" si="9"/>
        <v>0</v>
      </c>
      <c r="L80" s="73">
        <f t="shared" si="10"/>
        <v>40</v>
      </c>
      <c r="M80" s="73">
        <f t="shared" si="11"/>
        <v>0</v>
      </c>
      <c r="N80" s="73">
        <f t="shared" si="12"/>
        <v>40</v>
      </c>
      <c r="O80" s="74">
        <f t="shared" si="13"/>
        <v>1</v>
      </c>
      <c r="P80" s="65"/>
    </row>
    <row r="81" spans="1:16" ht="18" customHeight="1" x14ac:dyDescent="0.2">
      <c r="A81" s="62"/>
      <c r="B81" s="71"/>
      <c r="C81" s="93" t="s">
        <v>112</v>
      </c>
      <c r="D81" s="93"/>
      <c r="E81" s="73">
        <v>28</v>
      </c>
      <c r="F81" s="73">
        <v>28</v>
      </c>
      <c r="G81" s="74">
        <f t="shared" si="7"/>
        <v>1</v>
      </c>
      <c r="H81" s="73">
        <v>28</v>
      </c>
      <c r="I81" s="73">
        <v>27</v>
      </c>
      <c r="J81" s="73">
        <f>F81-I81</f>
        <v>1</v>
      </c>
      <c r="K81" s="73">
        <f t="shared" si="9"/>
        <v>0</v>
      </c>
      <c r="L81" s="73">
        <f t="shared" si="10"/>
        <v>27</v>
      </c>
      <c r="M81" s="73">
        <f t="shared" si="11"/>
        <v>0.8</v>
      </c>
      <c r="N81" s="73">
        <f t="shared" si="12"/>
        <v>27.8</v>
      </c>
      <c r="O81" s="74">
        <f t="shared" si="13"/>
        <v>0.99285714285714288</v>
      </c>
      <c r="P81" s="65"/>
    </row>
    <row r="82" spans="1:16" s="70" customFormat="1" ht="18" customHeight="1" x14ac:dyDescent="0.2">
      <c r="A82" s="66"/>
      <c r="B82" s="94" t="s">
        <v>131</v>
      </c>
      <c r="C82" s="95"/>
      <c r="D82" s="95"/>
      <c r="E82" s="67">
        <v>103</v>
      </c>
      <c r="F82" s="67">
        <v>101</v>
      </c>
      <c r="G82" s="68">
        <f t="shared" si="7"/>
        <v>0.98058252427184467</v>
      </c>
      <c r="H82" s="67">
        <v>103</v>
      </c>
      <c r="I82" s="67">
        <v>87</v>
      </c>
      <c r="J82" s="67">
        <f t="shared" si="8"/>
        <v>14</v>
      </c>
      <c r="K82" s="67">
        <f t="shared" si="9"/>
        <v>2</v>
      </c>
      <c r="L82" s="67">
        <f t="shared" si="10"/>
        <v>87</v>
      </c>
      <c r="M82" s="67">
        <f t="shared" si="11"/>
        <v>11.200000000000001</v>
      </c>
      <c r="N82" s="67">
        <f t="shared" si="12"/>
        <v>98.2</v>
      </c>
      <c r="O82" s="68">
        <f t="shared" si="13"/>
        <v>0.95339805825242718</v>
      </c>
      <c r="P82" s="69"/>
    </row>
    <row r="83" spans="1:16" ht="18" customHeight="1" x14ac:dyDescent="0.2">
      <c r="A83" s="62"/>
      <c r="B83" s="71"/>
      <c r="C83" s="93" t="s">
        <v>110</v>
      </c>
      <c r="D83" s="93"/>
      <c r="E83" s="73">
        <v>35</v>
      </c>
      <c r="F83" s="73">
        <v>33</v>
      </c>
      <c r="G83" s="74">
        <f t="shared" si="7"/>
        <v>0.94285714285714284</v>
      </c>
      <c r="H83" s="73">
        <v>35</v>
      </c>
      <c r="I83" s="73">
        <v>22</v>
      </c>
      <c r="J83" s="73">
        <f t="shared" si="8"/>
        <v>11</v>
      </c>
      <c r="K83" s="73">
        <f t="shared" si="9"/>
        <v>2</v>
      </c>
      <c r="L83" s="73">
        <f t="shared" si="10"/>
        <v>22</v>
      </c>
      <c r="M83" s="73">
        <f t="shared" si="11"/>
        <v>8.8000000000000007</v>
      </c>
      <c r="N83" s="73">
        <f t="shared" si="12"/>
        <v>30.8</v>
      </c>
      <c r="O83" s="74">
        <f t="shared" si="13"/>
        <v>0.88</v>
      </c>
      <c r="P83" s="65"/>
    </row>
    <row r="84" spans="1:16" ht="18" customHeight="1" x14ac:dyDescent="0.2">
      <c r="A84" s="62"/>
      <c r="B84" s="71"/>
      <c r="C84" s="93" t="s">
        <v>111</v>
      </c>
      <c r="D84" s="93"/>
      <c r="E84" s="73">
        <v>40</v>
      </c>
      <c r="F84" s="73">
        <v>40</v>
      </c>
      <c r="G84" s="74">
        <f t="shared" si="7"/>
        <v>1</v>
      </c>
      <c r="H84" s="73">
        <v>40</v>
      </c>
      <c r="I84" s="73">
        <v>38</v>
      </c>
      <c r="J84" s="73">
        <f t="shared" si="8"/>
        <v>2</v>
      </c>
      <c r="K84" s="73">
        <f t="shared" si="9"/>
        <v>0</v>
      </c>
      <c r="L84" s="73">
        <f t="shared" si="10"/>
        <v>38</v>
      </c>
      <c r="M84" s="73">
        <f t="shared" si="11"/>
        <v>1.6</v>
      </c>
      <c r="N84" s="73">
        <f t="shared" si="12"/>
        <v>39.6</v>
      </c>
      <c r="O84" s="74">
        <f t="shared" si="13"/>
        <v>0.99</v>
      </c>
      <c r="P84" s="65"/>
    </row>
    <row r="85" spans="1:16" ht="18" customHeight="1" x14ac:dyDescent="0.2">
      <c r="A85" s="62"/>
      <c r="B85" s="71"/>
      <c r="C85" s="93" t="s">
        <v>112</v>
      </c>
      <c r="D85" s="93"/>
      <c r="E85" s="73">
        <v>28</v>
      </c>
      <c r="F85" s="73">
        <v>28</v>
      </c>
      <c r="G85" s="74">
        <f t="shared" si="7"/>
        <v>1</v>
      </c>
      <c r="H85" s="73">
        <v>28</v>
      </c>
      <c r="I85" s="73">
        <v>27</v>
      </c>
      <c r="J85" s="73">
        <f t="shared" si="8"/>
        <v>1</v>
      </c>
      <c r="K85" s="73">
        <f t="shared" si="9"/>
        <v>0</v>
      </c>
      <c r="L85" s="73">
        <f t="shared" si="10"/>
        <v>27</v>
      </c>
      <c r="M85" s="73">
        <f t="shared" si="11"/>
        <v>0.8</v>
      </c>
      <c r="N85" s="73">
        <f t="shared" si="12"/>
        <v>27.8</v>
      </c>
      <c r="O85" s="74">
        <f t="shared" si="13"/>
        <v>0.99285714285714288</v>
      </c>
      <c r="P85" s="65"/>
    </row>
    <row r="86" spans="1:16" s="70" customFormat="1" ht="18" customHeight="1" x14ac:dyDescent="0.2">
      <c r="A86" s="66"/>
      <c r="B86" s="94" t="s">
        <v>132</v>
      </c>
      <c r="C86" s="95"/>
      <c r="D86" s="95"/>
      <c r="E86" s="67">
        <v>103</v>
      </c>
      <c r="F86" s="67">
        <v>103</v>
      </c>
      <c r="G86" s="68">
        <f t="shared" si="7"/>
        <v>1</v>
      </c>
      <c r="H86" s="67">
        <v>103</v>
      </c>
      <c r="I86" s="67">
        <v>103</v>
      </c>
      <c r="J86" s="67">
        <f t="shared" si="8"/>
        <v>0</v>
      </c>
      <c r="K86" s="67">
        <f t="shared" si="9"/>
        <v>0</v>
      </c>
      <c r="L86" s="67">
        <f t="shared" si="10"/>
        <v>103</v>
      </c>
      <c r="M86" s="67">
        <f t="shared" si="11"/>
        <v>0</v>
      </c>
      <c r="N86" s="67">
        <f t="shared" si="12"/>
        <v>103</v>
      </c>
      <c r="O86" s="68">
        <f t="shared" si="13"/>
        <v>1</v>
      </c>
      <c r="P86" s="69"/>
    </row>
    <row r="87" spans="1:16" ht="18" customHeight="1" x14ac:dyDescent="0.2">
      <c r="A87" s="62"/>
      <c r="B87" s="71"/>
      <c r="C87" s="93" t="s">
        <v>110</v>
      </c>
      <c r="D87" s="93"/>
      <c r="E87" s="73">
        <v>35</v>
      </c>
      <c r="F87" s="73">
        <v>35</v>
      </c>
      <c r="G87" s="74">
        <f t="shared" si="7"/>
        <v>1</v>
      </c>
      <c r="H87" s="73">
        <v>35</v>
      </c>
      <c r="I87" s="73">
        <v>35</v>
      </c>
      <c r="J87" s="73">
        <f t="shared" si="8"/>
        <v>0</v>
      </c>
      <c r="K87" s="73">
        <f t="shared" si="9"/>
        <v>0</v>
      </c>
      <c r="L87" s="73">
        <f t="shared" si="10"/>
        <v>35</v>
      </c>
      <c r="M87" s="73">
        <f t="shared" si="11"/>
        <v>0</v>
      </c>
      <c r="N87" s="73">
        <f t="shared" si="12"/>
        <v>35</v>
      </c>
      <c r="O87" s="74">
        <f t="shared" si="13"/>
        <v>1</v>
      </c>
      <c r="P87" s="65"/>
    </row>
    <row r="88" spans="1:16" ht="18" customHeight="1" x14ac:dyDescent="0.2">
      <c r="A88" s="62"/>
      <c r="B88" s="71"/>
      <c r="C88" s="93" t="s">
        <v>111</v>
      </c>
      <c r="D88" s="93"/>
      <c r="E88" s="73">
        <v>40</v>
      </c>
      <c r="F88" s="73">
        <v>40</v>
      </c>
      <c r="G88" s="74">
        <f t="shared" si="7"/>
        <v>1</v>
      </c>
      <c r="H88" s="73">
        <v>40</v>
      </c>
      <c r="I88" s="73">
        <v>40</v>
      </c>
      <c r="J88" s="73">
        <f t="shared" si="8"/>
        <v>0</v>
      </c>
      <c r="K88" s="73">
        <f t="shared" si="9"/>
        <v>0</v>
      </c>
      <c r="L88" s="73">
        <f t="shared" si="10"/>
        <v>40</v>
      </c>
      <c r="M88" s="73">
        <f t="shared" si="11"/>
        <v>0</v>
      </c>
      <c r="N88" s="73">
        <f t="shared" si="12"/>
        <v>40</v>
      </c>
      <c r="O88" s="74">
        <f t="shared" si="13"/>
        <v>1</v>
      </c>
      <c r="P88" s="65"/>
    </row>
    <row r="89" spans="1:16" ht="18" customHeight="1" x14ac:dyDescent="0.2">
      <c r="A89" s="62"/>
      <c r="B89" s="71"/>
      <c r="C89" s="93" t="s">
        <v>112</v>
      </c>
      <c r="D89" s="93"/>
      <c r="E89" s="73">
        <v>28</v>
      </c>
      <c r="F89" s="73">
        <v>28</v>
      </c>
      <c r="G89" s="74">
        <f t="shared" si="7"/>
        <v>1</v>
      </c>
      <c r="H89" s="73">
        <v>28</v>
      </c>
      <c r="I89" s="73">
        <v>28</v>
      </c>
      <c r="J89" s="73">
        <f t="shared" si="8"/>
        <v>0</v>
      </c>
      <c r="K89" s="73">
        <f t="shared" si="9"/>
        <v>0</v>
      </c>
      <c r="L89" s="73">
        <f t="shared" si="10"/>
        <v>28</v>
      </c>
      <c r="M89" s="73">
        <f t="shared" si="11"/>
        <v>0</v>
      </c>
      <c r="N89" s="73">
        <f t="shared" si="12"/>
        <v>28</v>
      </c>
      <c r="O89" s="74">
        <f t="shared" si="13"/>
        <v>1</v>
      </c>
      <c r="P89" s="65"/>
    </row>
    <row r="90" spans="1:16" s="70" customFormat="1" ht="18" customHeight="1" x14ac:dyDescent="0.2">
      <c r="A90" s="66"/>
      <c r="B90" s="94" t="s">
        <v>133</v>
      </c>
      <c r="C90" s="95"/>
      <c r="D90" s="95"/>
      <c r="E90" s="67">
        <v>103</v>
      </c>
      <c r="F90" s="67">
        <v>103</v>
      </c>
      <c r="G90" s="68">
        <f t="shared" si="7"/>
        <v>1</v>
      </c>
      <c r="H90" s="67">
        <v>103</v>
      </c>
      <c r="I90" s="67">
        <v>93</v>
      </c>
      <c r="J90" s="67">
        <f t="shared" si="8"/>
        <v>10</v>
      </c>
      <c r="K90" s="67">
        <f t="shared" si="9"/>
        <v>0</v>
      </c>
      <c r="L90" s="67">
        <f t="shared" si="10"/>
        <v>93</v>
      </c>
      <c r="M90" s="67">
        <f t="shared" si="11"/>
        <v>8</v>
      </c>
      <c r="N90" s="67">
        <f t="shared" si="12"/>
        <v>101</v>
      </c>
      <c r="O90" s="68">
        <f t="shared" si="13"/>
        <v>0.98058252427184467</v>
      </c>
      <c r="P90" s="69"/>
    </row>
    <row r="91" spans="1:16" ht="18" customHeight="1" x14ac:dyDescent="0.2">
      <c r="A91" s="62"/>
      <c r="B91" s="71"/>
      <c r="C91" s="93" t="s">
        <v>110</v>
      </c>
      <c r="D91" s="93"/>
      <c r="E91" s="73">
        <v>35</v>
      </c>
      <c r="F91" s="73">
        <v>35</v>
      </c>
      <c r="G91" s="74">
        <f t="shared" si="7"/>
        <v>1</v>
      </c>
      <c r="H91" s="73">
        <v>35</v>
      </c>
      <c r="I91" s="73">
        <v>32</v>
      </c>
      <c r="J91" s="73">
        <f t="shared" si="8"/>
        <v>3</v>
      </c>
      <c r="K91" s="73">
        <f t="shared" si="9"/>
        <v>0</v>
      </c>
      <c r="L91" s="73">
        <f t="shared" si="10"/>
        <v>32</v>
      </c>
      <c r="M91" s="73">
        <f t="shared" si="11"/>
        <v>2.4000000000000004</v>
      </c>
      <c r="N91" s="73">
        <f t="shared" si="12"/>
        <v>34.4</v>
      </c>
      <c r="O91" s="74">
        <f t="shared" si="13"/>
        <v>0.98285714285714276</v>
      </c>
      <c r="P91" s="65"/>
    </row>
    <row r="92" spans="1:16" ht="18" customHeight="1" x14ac:dyDescent="0.2">
      <c r="A92" s="62"/>
      <c r="B92" s="71"/>
      <c r="C92" s="93" t="s">
        <v>111</v>
      </c>
      <c r="D92" s="93"/>
      <c r="E92" s="73">
        <v>40</v>
      </c>
      <c r="F92" s="73">
        <v>40</v>
      </c>
      <c r="G92" s="74">
        <f t="shared" si="7"/>
        <v>1</v>
      </c>
      <c r="H92" s="73">
        <v>40</v>
      </c>
      <c r="I92" s="73">
        <v>33</v>
      </c>
      <c r="J92" s="73">
        <f t="shared" si="8"/>
        <v>7</v>
      </c>
      <c r="K92" s="73">
        <f t="shared" si="9"/>
        <v>0</v>
      </c>
      <c r="L92" s="73">
        <f t="shared" si="10"/>
        <v>33</v>
      </c>
      <c r="M92" s="73">
        <f t="shared" si="11"/>
        <v>5.6000000000000005</v>
      </c>
      <c r="N92" s="73">
        <f t="shared" si="12"/>
        <v>38.6</v>
      </c>
      <c r="O92" s="74">
        <f t="shared" si="13"/>
        <v>0.96500000000000008</v>
      </c>
      <c r="P92" s="65"/>
    </row>
    <row r="93" spans="1:16" ht="18" customHeight="1" x14ac:dyDescent="0.2">
      <c r="A93" s="62"/>
      <c r="B93" s="71"/>
      <c r="C93" s="93" t="s">
        <v>112</v>
      </c>
      <c r="D93" s="93"/>
      <c r="E93" s="73">
        <v>28</v>
      </c>
      <c r="F93" s="73">
        <v>28</v>
      </c>
      <c r="G93" s="74">
        <f t="shared" si="7"/>
        <v>1</v>
      </c>
      <c r="H93" s="73">
        <v>28</v>
      </c>
      <c r="I93" s="73">
        <v>28</v>
      </c>
      <c r="J93" s="73">
        <f t="shared" si="8"/>
        <v>0</v>
      </c>
      <c r="K93" s="73">
        <f t="shared" si="9"/>
        <v>0</v>
      </c>
      <c r="L93" s="73">
        <f t="shared" si="10"/>
        <v>28</v>
      </c>
      <c r="M93" s="73">
        <f t="shared" si="11"/>
        <v>0</v>
      </c>
      <c r="N93" s="73">
        <f t="shared" si="12"/>
        <v>28</v>
      </c>
      <c r="O93" s="74">
        <f t="shared" si="13"/>
        <v>1</v>
      </c>
      <c r="P93" s="65"/>
    </row>
    <row r="94" spans="1:16" s="70" customFormat="1" ht="18" customHeight="1" x14ac:dyDescent="0.2">
      <c r="A94" s="66"/>
      <c r="B94" s="94" t="s">
        <v>134</v>
      </c>
      <c r="C94" s="95"/>
      <c r="D94" s="95"/>
      <c r="E94" s="67">
        <v>4</v>
      </c>
      <c r="F94" s="67">
        <v>4</v>
      </c>
      <c r="G94" s="68">
        <f t="shared" si="7"/>
        <v>1</v>
      </c>
      <c r="H94" s="67">
        <v>4</v>
      </c>
      <c r="I94" s="67">
        <v>4</v>
      </c>
      <c r="J94" s="67">
        <f t="shared" si="8"/>
        <v>0</v>
      </c>
      <c r="K94" s="67">
        <f t="shared" si="9"/>
        <v>0</v>
      </c>
      <c r="L94" s="67">
        <f t="shared" si="10"/>
        <v>4</v>
      </c>
      <c r="M94" s="67">
        <f t="shared" si="11"/>
        <v>0</v>
      </c>
      <c r="N94" s="67">
        <f t="shared" si="12"/>
        <v>4</v>
      </c>
      <c r="O94" s="68">
        <f t="shared" si="13"/>
        <v>1</v>
      </c>
      <c r="P94" s="69"/>
    </row>
    <row r="95" spans="1:16" s="70" customFormat="1" ht="18" customHeight="1" x14ac:dyDescent="0.2">
      <c r="A95" s="66"/>
      <c r="B95" s="94" t="s">
        <v>135</v>
      </c>
      <c r="C95" s="95"/>
      <c r="D95" s="95"/>
      <c r="E95" s="67">
        <v>36</v>
      </c>
      <c r="F95" s="67">
        <v>36</v>
      </c>
      <c r="G95" s="68">
        <f t="shared" si="7"/>
        <v>1</v>
      </c>
      <c r="H95" s="67">
        <v>36</v>
      </c>
      <c r="I95" s="67">
        <v>36</v>
      </c>
      <c r="J95" s="67">
        <f t="shared" si="8"/>
        <v>0</v>
      </c>
      <c r="K95" s="67">
        <f t="shared" si="9"/>
        <v>0</v>
      </c>
      <c r="L95" s="67">
        <f t="shared" si="10"/>
        <v>36</v>
      </c>
      <c r="M95" s="67">
        <f t="shared" si="11"/>
        <v>0</v>
      </c>
      <c r="N95" s="67">
        <f t="shared" si="12"/>
        <v>36</v>
      </c>
      <c r="O95" s="68">
        <f t="shared" si="13"/>
        <v>1</v>
      </c>
      <c r="P95" s="69"/>
    </row>
    <row r="96" spans="1:16" s="70" customFormat="1" ht="18" customHeight="1" x14ac:dyDescent="0.2">
      <c r="A96" s="66"/>
      <c r="B96" s="94" t="s">
        <v>136</v>
      </c>
      <c r="C96" s="95"/>
      <c r="D96" s="95"/>
      <c r="E96" s="67">
        <v>27</v>
      </c>
      <c r="F96" s="67">
        <v>27</v>
      </c>
      <c r="G96" s="68">
        <f t="shared" si="7"/>
        <v>1</v>
      </c>
      <c r="H96" s="67">
        <v>27</v>
      </c>
      <c r="I96" s="67">
        <v>21</v>
      </c>
      <c r="J96" s="67">
        <f t="shared" si="8"/>
        <v>6</v>
      </c>
      <c r="K96" s="67">
        <f t="shared" si="9"/>
        <v>0</v>
      </c>
      <c r="L96" s="67">
        <f t="shared" si="10"/>
        <v>21</v>
      </c>
      <c r="M96" s="67">
        <f t="shared" si="11"/>
        <v>4.8000000000000007</v>
      </c>
      <c r="N96" s="67">
        <f t="shared" si="12"/>
        <v>25.8</v>
      </c>
      <c r="O96" s="68" t="s">
        <v>137</v>
      </c>
      <c r="P96" s="69"/>
    </row>
    <row r="97" spans="1:16" s="70" customFormat="1" ht="18" customHeight="1" x14ac:dyDescent="0.2">
      <c r="A97" s="66"/>
      <c r="B97" s="94" t="s">
        <v>138</v>
      </c>
      <c r="C97" s="95"/>
      <c r="D97" s="95"/>
      <c r="E97" s="67">
        <v>12</v>
      </c>
      <c r="F97" s="67">
        <v>12</v>
      </c>
      <c r="G97" s="68">
        <f t="shared" si="7"/>
        <v>1</v>
      </c>
      <c r="H97" s="67">
        <v>12</v>
      </c>
      <c r="I97" s="67">
        <v>6</v>
      </c>
      <c r="J97" s="67">
        <f t="shared" si="8"/>
        <v>6</v>
      </c>
      <c r="K97" s="67">
        <f t="shared" si="9"/>
        <v>0</v>
      </c>
      <c r="L97" s="67">
        <f t="shared" si="10"/>
        <v>6</v>
      </c>
      <c r="M97" s="67">
        <f t="shared" si="11"/>
        <v>4.8000000000000007</v>
      </c>
      <c r="N97" s="67">
        <f t="shared" si="12"/>
        <v>10.8</v>
      </c>
      <c r="O97" s="68">
        <f t="shared" si="13"/>
        <v>0.9</v>
      </c>
      <c r="P97" s="69"/>
    </row>
    <row r="98" spans="1:16" s="70" customFormat="1" ht="18" customHeight="1" x14ac:dyDescent="0.2">
      <c r="A98" s="66"/>
      <c r="B98" s="94" t="s">
        <v>139</v>
      </c>
      <c r="C98" s="95"/>
      <c r="D98" s="95"/>
      <c r="E98" s="67">
        <v>103</v>
      </c>
      <c r="F98" s="67">
        <v>103</v>
      </c>
      <c r="G98" s="68">
        <f t="shared" si="7"/>
        <v>1</v>
      </c>
      <c r="H98" s="67">
        <v>103</v>
      </c>
      <c r="I98" s="67">
        <v>102</v>
      </c>
      <c r="J98" s="67">
        <f t="shared" si="8"/>
        <v>1</v>
      </c>
      <c r="K98" s="67">
        <f t="shared" si="9"/>
        <v>0</v>
      </c>
      <c r="L98" s="67">
        <f t="shared" si="10"/>
        <v>102</v>
      </c>
      <c r="M98" s="67">
        <f t="shared" si="11"/>
        <v>0.8</v>
      </c>
      <c r="N98" s="67">
        <f t="shared" si="12"/>
        <v>102.8</v>
      </c>
      <c r="O98" s="68">
        <f t="shared" si="13"/>
        <v>0.99805825242718449</v>
      </c>
      <c r="P98" s="69"/>
    </row>
    <row r="99" spans="1:16" ht="18" customHeight="1" x14ac:dyDescent="0.2">
      <c r="A99" s="62"/>
      <c r="B99" s="71"/>
      <c r="C99" s="93" t="s">
        <v>110</v>
      </c>
      <c r="D99" s="93"/>
      <c r="E99" s="73">
        <v>35</v>
      </c>
      <c r="F99" s="73">
        <v>35</v>
      </c>
      <c r="G99" s="74">
        <f t="shared" si="7"/>
        <v>1</v>
      </c>
      <c r="H99" s="73">
        <v>35</v>
      </c>
      <c r="I99" s="73">
        <v>34</v>
      </c>
      <c r="J99" s="73">
        <f t="shared" si="8"/>
        <v>1</v>
      </c>
      <c r="K99" s="73">
        <f t="shared" si="9"/>
        <v>0</v>
      </c>
      <c r="L99" s="73">
        <f t="shared" si="10"/>
        <v>34</v>
      </c>
      <c r="M99" s="73">
        <f t="shared" si="11"/>
        <v>0.8</v>
      </c>
      <c r="N99" s="73">
        <f t="shared" si="12"/>
        <v>34.799999999999997</v>
      </c>
      <c r="O99" s="74">
        <f t="shared" si="13"/>
        <v>0.99428571428571422</v>
      </c>
      <c r="P99" s="65"/>
    </row>
    <row r="100" spans="1:16" ht="18" customHeight="1" x14ac:dyDescent="0.2">
      <c r="A100" s="62"/>
      <c r="B100" s="71"/>
      <c r="C100" s="93" t="s">
        <v>111</v>
      </c>
      <c r="D100" s="93"/>
      <c r="E100" s="73">
        <v>40</v>
      </c>
      <c r="F100" s="73">
        <v>40</v>
      </c>
      <c r="G100" s="74">
        <f t="shared" si="7"/>
        <v>1</v>
      </c>
      <c r="H100" s="73">
        <v>40</v>
      </c>
      <c r="I100" s="73">
        <v>40</v>
      </c>
      <c r="J100" s="73">
        <f t="shared" si="8"/>
        <v>0</v>
      </c>
      <c r="K100" s="73">
        <f t="shared" si="9"/>
        <v>0</v>
      </c>
      <c r="L100" s="73">
        <f t="shared" si="10"/>
        <v>40</v>
      </c>
      <c r="M100" s="73">
        <f t="shared" si="11"/>
        <v>0</v>
      </c>
      <c r="N100" s="73">
        <f t="shared" si="12"/>
        <v>40</v>
      </c>
      <c r="O100" s="74">
        <f t="shared" si="13"/>
        <v>1</v>
      </c>
      <c r="P100" s="65"/>
    </row>
    <row r="101" spans="1:16" ht="18" customHeight="1" x14ac:dyDescent="0.2">
      <c r="A101" s="62"/>
      <c r="B101" s="71"/>
      <c r="C101" s="93" t="s">
        <v>112</v>
      </c>
      <c r="D101" s="93"/>
      <c r="E101" s="73">
        <v>28</v>
      </c>
      <c r="F101" s="73">
        <v>28</v>
      </c>
      <c r="G101" s="74">
        <f t="shared" si="7"/>
        <v>1</v>
      </c>
      <c r="H101" s="73">
        <v>28</v>
      </c>
      <c r="I101" s="73">
        <v>28</v>
      </c>
      <c r="J101" s="73">
        <f t="shared" si="8"/>
        <v>0</v>
      </c>
      <c r="K101" s="73">
        <f t="shared" si="9"/>
        <v>0</v>
      </c>
      <c r="L101" s="73">
        <f t="shared" si="10"/>
        <v>28</v>
      </c>
      <c r="M101" s="73">
        <f t="shared" si="11"/>
        <v>0</v>
      </c>
      <c r="N101" s="73">
        <f t="shared" si="12"/>
        <v>28</v>
      </c>
      <c r="O101" s="74">
        <f t="shared" si="13"/>
        <v>1</v>
      </c>
      <c r="P101" s="65"/>
    </row>
    <row r="102" spans="1:16" s="70" customFormat="1" ht="18" customHeight="1" x14ac:dyDescent="0.2">
      <c r="A102" s="66"/>
      <c r="B102" s="94" t="s">
        <v>140</v>
      </c>
      <c r="C102" s="95"/>
      <c r="D102" s="95"/>
      <c r="E102" s="67">
        <v>103</v>
      </c>
      <c r="F102" s="67">
        <v>103</v>
      </c>
      <c r="G102" s="68">
        <f t="shared" si="7"/>
        <v>1</v>
      </c>
      <c r="H102" s="67">
        <v>103</v>
      </c>
      <c r="I102" s="67">
        <v>103</v>
      </c>
      <c r="J102" s="67">
        <f t="shared" si="8"/>
        <v>0</v>
      </c>
      <c r="K102" s="67">
        <f t="shared" si="9"/>
        <v>0</v>
      </c>
      <c r="L102" s="67">
        <f t="shared" si="10"/>
        <v>103</v>
      </c>
      <c r="M102" s="67">
        <f t="shared" si="11"/>
        <v>0</v>
      </c>
      <c r="N102" s="67">
        <f t="shared" si="12"/>
        <v>103</v>
      </c>
      <c r="O102" s="68">
        <f t="shared" si="13"/>
        <v>1</v>
      </c>
      <c r="P102" s="69"/>
    </row>
    <row r="103" spans="1:16" ht="18" customHeight="1" x14ac:dyDescent="0.2">
      <c r="A103" s="62"/>
      <c r="B103" s="71"/>
      <c r="C103" s="93" t="s">
        <v>110</v>
      </c>
      <c r="D103" s="93"/>
      <c r="E103" s="73">
        <v>35</v>
      </c>
      <c r="F103" s="73">
        <v>35</v>
      </c>
      <c r="G103" s="74">
        <f t="shared" si="7"/>
        <v>1</v>
      </c>
      <c r="H103" s="73">
        <v>35</v>
      </c>
      <c r="I103" s="73">
        <v>35</v>
      </c>
      <c r="J103" s="73">
        <f t="shared" si="8"/>
        <v>0</v>
      </c>
      <c r="K103" s="73">
        <f t="shared" si="9"/>
        <v>0</v>
      </c>
      <c r="L103" s="73">
        <f t="shared" si="10"/>
        <v>35</v>
      </c>
      <c r="M103" s="73">
        <f t="shared" si="11"/>
        <v>0</v>
      </c>
      <c r="N103" s="73">
        <f t="shared" si="12"/>
        <v>35</v>
      </c>
      <c r="O103" s="74">
        <f t="shared" si="13"/>
        <v>1</v>
      </c>
      <c r="P103" s="65"/>
    </row>
    <row r="104" spans="1:16" ht="18" customHeight="1" x14ac:dyDescent="0.2">
      <c r="A104" s="62"/>
      <c r="B104" s="71"/>
      <c r="C104" s="93" t="s">
        <v>111</v>
      </c>
      <c r="D104" s="93"/>
      <c r="E104" s="73">
        <v>40</v>
      </c>
      <c r="F104" s="73">
        <v>40</v>
      </c>
      <c r="G104" s="74">
        <f t="shared" si="7"/>
        <v>1</v>
      </c>
      <c r="H104" s="73">
        <v>40</v>
      </c>
      <c r="I104" s="73">
        <v>40</v>
      </c>
      <c r="J104" s="73">
        <f t="shared" si="8"/>
        <v>0</v>
      </c>
      <c r="K104" s="73">
        <f t="shared" si="9"/>
        <v>0</v>
      </c>
      <c r="L104" s="73">
        <f t="shared" si="10"/>
        <v>40</v>
      </c>
      <c r="M104" s="73">
        <f t="shared" si="11"/>
        <v>0</v>
      </c>
      <c r="N104" s="73">
        <f t="shared" si="12"/>
        <v>40</v>
      </c>
      <c r="O104" s="74">
        <f t="shared" si="13"/>
        <v>1</v>
      </c>
      <c r="P104" s="65"/>
    </row>
    <row r="105" spans="1:16" ht="18" customHeight="1" x14ac:dyDescent="0.2">
      <c r="A105" s="62"/>
      <c r="B105" s="71"/>
      <c r="C105" s="93" t="s">
        <v>112</v>
      </c>
      <c r="D105" s="93"/>
      <c r="E105" s="73">
        <v>28</v>
      </c>
      <c r="F105" s="73">
        <v>28</v>
      </c>
      <c r="G105" s="74">
        <f t="shared" si="7"/>
        <v>1</v>
      </c>
      <c r="H105" s="73">
        <v>28</v>
      </c>
      <c r="I105" s="73">
        <v>28</v>
      </c>
      <c r="J105" s="73">
        <f t="shared" si="8"/>
        <v>0</v>
      </c>
      <c r="K105" s="73">
        <f t="shared" si="9"/>
        <v>0</v>
      </c>
      <c r="L105" s="73">
        <f t="shared" si="10"/>
        <v>28</v>
      </c>
      <c r="M105" s="73">
        <f t="shared" si="11"/>
        <v>0</v>
      </c>
      <c r="N105" s="73">
        <f t="shared" si="12"/>
        <v>28</v>
      </c>
      <c r="O105" s="74">
        <f t="shared" si="13"/>
        <v>1</v>
      </c>
      <c r="P105" s="65"/>
    </row>
    <row r="106" spans="1:16" s="70" customFormat="1" ht="18" customHeight="1" x14ac:dyDescent="0.2">
      <c r="A106" s="66"/>
      <c r="B106" s="94" t="s">
        <v>141</v>
      </c>
      <c r="C106" s="95"/>
      <c r="D106" s="95"/>
      <c r="E106" s="67">
        <v>103</v>
      </c>
      <c r="F106" s="67">
        <v>100</v>
      </c>
      <c r="G106" s="68">
        <f t="shared" si="7"/>
        <v>0.970873786407767</v>
      </c>
      <c r="H106" s="67">
        <v>103</v>
      </c>
      <c r="I106" s="67">
        <v>100</v>
      </c>
      <c r="J106" s="67">
        <f t="shared" si="8"/>
        <v>0</v>
      </c>
      <c r="K106" s="67">
        <f t="shared" si="9"/>
        <v>3</v>
      </c>
      <c r="L106" s="67">
        <f t="shared" si="10"/>
        <v>100</v>
      </c>
      <c r="M106" s="67">
        <f t="shared" si="11"/>
        <v>0</v>
      </c>
      <c r="N106" s="67">
        <f t="shared" si="12"/>
        <v>100</v>
      </c>
      <c r="O106" s="68">
        <f t="shared" si="13"/>
        <v>0.970873786407767</v>
      </c>
      <c r="P106" s="69"/>
    </row>
    <row r="107" spans="1:16" ht="18" customHeight="1" x14ac:dyDescent="0.2">
      <c r="A107" s="62"/>
      <c r="B107" s="71"/>
      <c r="C107" s="93" t="s">
        <v>110</v>
      </c>
      <c r="D107" s="93"/>
      <c r="E107" s="73">
        <v>35</v>
      </c>
      <c r="F107" s="73">
        <v>32</v>
      </c>
      <c r="G107" s="74">
        <f t="shared" si="7"/>
        <v>0.91428571428571426</v>
      </c>
      <c r="H107" s="73">
        <v>35</v>
      </c>
      <c r="I107" s="73">
        <v>32</v>
      </c>
      <c r="J107" s="73">
        <f t="shared" si="8"/>
        <v>0</v>
      </c>
      <c r="K107" s="73">
        <f t="shared" si="9"/>
        <v>3</v>
      </c>
      <c r="L107" s="73">
        <f t="shared" si="10"/>
        <v>32</v>
      </c>
      <c r="M107" s="73">
        <f t="shared" si="11"/>
        <v>0</v>
      </c>
      <c r="N107" s="73">
        <f t="shared" si="12"/>
        <v>32</v>
      </c>
      <c r="O107" s="74">
        <f t="shared" si="13"/>
        <v>0.91428571428571426</v>
      </c>
      <c r="P107" s="65"/>
    </row>
    <row r="108" spans="1:16" ht="18" customHeight="1" x14ac:dyDescent="0.2">
      <c r="A108" s="62"/>
      <c r="B108" s="71"/>
      <c r="C108" s="93" t="s">
        <v>111</v>
      </c>
      <c r="D108" s="93"/>
      <c r="E108" s="73">
        <v>40</v>
      </c>
      <c r="F108" s="73">
        <v>40</v>
      </c>
      <c r="G108" s="74">
        <f t="shared" si="7"/>
        <v>1</v>
      </c>
      <c r="H108" s="73">
        <v>40</v>
      </c>
      <c r="I108" s="73">
        <v>40</v>
      </c>
      <c r="J108" s="73">
        <f t="shared" si="8"/>
        <v>0</v>
      </c>
      <c r="K108" s="73">
        <f t="shared" si="9"/>
        <v>0</v>
      </c>
      <c r="L108" s="73">
        <f t="shared" si="10"/>
        <v>40</v>
      </c>
      <c r="M108" s="73">
        <f t="shared" si="11"/>
        <v>0</v>
      </c>
      <c r="N108" s="73">
        <f t="shared" si="12"/>
        <v>40</v>
      </c>
      <c r="O108" s="74">
        <f t="shared" si="13"/>
        <v>1</v>
      </c>
      <c r="P108" s="65"/>
    </row>
    <row r="109" spans="1:16" ht="18" customHeight="1" x14ac:dyDescent="0.2">
      <c r="A109" s="62"/>
      <c r="B109" s="71"/>
      <c r="C109" s="93" t="s">
        <v>112</v>
      </c>
      <c r="D109" s="93"/>
      <c r="E109" s="73">
        <v>28</v>
      </c>
      <c r="F109" s="73">
        <v>28</v>
      </c>
      <c r="G109" s="74">
        <f t="shared" si="7"/>
        <v>1</v>
      </c>
      <c r="H109" s="73">
        <v>28</v>
      </c>
      <c r="I109" s="73">
        <v>28</v>
      </c>
      <c r="J109" s="73">
        <f t="shared" si="8"/>
        <v>0</v>
      </c>
      <c r="K109" s="73">
        <f t="shared" si="9"/>
        <v>0</v>
      </c>
      <c r="L109" s="73">
        <f t="shared" si="10"/>
        <v>28</v>
      </c>
      <c r="M109" s="73">
        <f t="shared" si="11"/>
        <v>0</v>
      </c>
      <c r="N109" s="73">
        <f t="shared" si="12"/>
        <v>28</v>
      </c>
      <c r="O109" s="74">
        <f t="shared" si="13"/>
        <v>1</v>
      </c>
      <c r="P109" s="65"/>
    </row>
    <row r="110" spans="1:16" s="70" customFormat="1" ht="18" customHeight="1" x14ac:dyDescent="0.2">
      <c r="A110" s="66"/>
      <c r="B110" s="94" t="s">
        <v>142</v>
      </c>
      <c r="C110" s="95"/>
      <c r="D110" s="95"/>
      <c r="E110" s="67">
        <v>36</v>
      </c>
      <c r="F110" s="67">
        <v>36</v>
      </c>
      <c r="G110" s="68">
        <f t="shared" si="7"/>
        <v>1</v>
      </c>
      <c r="H110" s="67">
        <v>36</v>
      </c>
      <c r="I110" s="67">
        <v>34</v>
      </c>
      <c r="J110" s="67">
        <f t="shared" si="8"/>
        <v>2</v>
      </c>
      <c r="K110" s="67">
        <f t="shared" si="9"/>
        <v>0</v>
      </c>
      <c r="L110" s="67">
        <f t="shared" si="10"/>
        <v>34</v>
      </c>
      <c r="M110" s="67">
        <f t="shared" si="11"/>
        <v>1.6</v>
      </c>
      <c r="N110" s="67">
        <f t="shared" si="12"/>
        <v>35.6</v>
      </c>
      <c r="O110" s="68">
        <f t="shared" si="13"/>
        <v>0.98888888888888893</v>
      </c>
      <c r="P110" s="69"/>
    </row>
    <row r="111" spans="1:16" ht="18" customHeight="1" x14ac:dyDescent="0.2">
      <c r="A111" s="62"/>
      <c r="B111" s="71"/>
      <c r="C111" s="93" t="s">
        <v>143</v>
      </c>
      <c r="D111" s="93"/>
      <c r="E111" s="73">
        <v>16</v>
      </c>
      <c r="F111" s="73">
        <v>16</v>
      </c>
      <c r="G111" s="74">
        <f t="shared" si="7"/>
        <v>1</v>
      </c>
      <c r="H111" s="73">
        <v>16</v>
      </c>
      <c r="I111" s="73">
        <v>16</v>
      </c>
      <c r="J111" s="73">
        <f t="shared" si="8"/>
        <v>0</v>
      </c>
      <c r="K111" s="73">
        <f t="shared" si="9"/>
        <v>0</v>
      </c>
      <c r="L111" s="73">
        <f t="shared" si="10"/>
        <v>16</v>
      </c>
      <c r="M111" s="73">
        <f t="shared" si="11"/>
        <v>0</v>
      </c>
      <c r="N111" s="73">
        <f t="shared" si="12"/>
        <v>16</v>
      </c>
      <c r="O111" s="74">
        <f t="shared" si="13"/>
        <v>1</v>
      </c>
      <c r="P111" s="65"/>
    </row>
    <row r="112" spans="1:16" ht="24.95" customHeight="1" x14ac:dyDescent="0.2">
      <c r="A112" s="62"/>
      <c r="B112" s="71"/>
      <c r="C112" s="93" t="s">
        <v>144</v>
      </c>
      <c r="D112" s="93"/>
      <c r="E112" s="73">
        <v>12</v>
      </c>
      <c r="F112" s="73">
        <v>12</v>
      </c>
      <c r="G112" s="74">
        <f t="shared" si="7"/>
        <v>1</v>
      </c>
      <c r="H112" s="73">
        <v>12</v>
      </c>
      <c r="I112" s="73">
        <v>12</v>
      </c>
      <c r="J112" s="73">
        <f t="shared" si="8"/>
        <v>0</v>
      </c>
      <c r="K112" s="73">
        <f t="shared" si="9"/>
        <v>0</v>
      </c>
      <c r="L112" s="73">
        <f t="shared" si="10"/>
        <v>12</v>
      </c>
      <c r="M112" s="73">
        <f t="shared" si="11"/>
        <v>0</v>
      </c>
      <c r="N112" s="73">
        <f t="shared" si="12"/>
        <v>12</v>
      </c>
      <c r="O112" s="74">
        <f t="shared" si="13"/>
        <v>1</v>
      </c>
      <c r="P112" s="65"/>
    </row>
    <row r="113" spans="1:16" ht="18" customHeight="1" x14ac:dyDescent="0.2">
      <c r="A113" s="62"/>
      <c r="B113" s="71"/>
      <c r="C113" s="93" t="s">
        <v>145</v>
      </c>
      <c r="D113" s="93"/>
      <c r="E113" s="73">
        <v>8</v>
      </c>
      <c r="F113" s="73">
        <v>8</v>
      </c>
      <c r="G113" s="74">
        <f t="shared" si="7"/>
        <v>1</v>
      </c>
      <c r="H113" s="73">
        <v>8</v>
      </c>
      <c r="I113" s="73">
        <v>6</v>
      </c>
      <c r="J113" s="73">
        <f t="shared" si="8"/>
        <v>2</v>
      </c>
      <c r="K113" s="73">
        <f t="shared" si="9"/>
        <v>0</v>
      </c>
      <c r="L113" s="73">
        <f t="shared" si="10"/>
        <v>6</v>
      </c>
      <c r="M113" s="73">
        <f t="shared" si="11"/>
        <v>1.6</v>
      </c>
      <c r="N113" s="73">
        <f t="shared" si="12"/>
        <v>7.6</v>
      </c>
      <c r="O113" s="74">
        <f t="shared" si="13"/>
        <v>0.95</v>
      </c>
      <c r="P113" s="65"/>
    </row>
    <row r="114" spans="1:16" s="70" customFormat="1" ht="18" customHeight="1" x14ac:dyDescent="0.2">
      <c r="A114" s="66"/>
      <c r="B114" s="94" t="s">
        <v>146</v>
      </c>
      <c r="C114" s="95"/>
      <c r="D114" s="95"/>
      <c r="E114" s="67">
        <v>40</v>
      </c>
      <c r="F114" s="67">
        <v>32</v>
      </c>
      <c r="G114" s="68">
        <f t="shared" si="7"/>
        <v>0.8</v>
      </c>
      <c r="H114" s="67">
        <v>40</v>
      </c>
      <c r="I114" s="67">
        <v>26</v>
      </c>
      <c r="J114" s="67">
        <f t="shared" si="8"/>
        <v>6</v>
      </c>
      <c r="K114" s="67">
        <f t="shared" si="9"/>
        <v>8</v>
      </c>
      <c r="L114" s="67">
        <f t="shared" si="10"/>
        <v>26</v>
      </c>
      <c r="M114" s="67">
        <f t="shared" si="11"/>
        <v>4.8000000000000007</v>
      </c>
      <c r="N114" s="67">
        <f t="shared" si="12"/>
        <v>30.8</v>
      </c>
      <c r="O114" s="68">
        <f t="shared" si="13"/>
        <v>0.77</v>
      </c>
      <c r="P114" s="69"/>
    </row>
    <row r="115" spans="1:16" ht="24.95" customHeight="1" x14ac:dyDescent="0.2">
      <c r="A115" s="62"/>
      <c r="B115" s="71"/>
      <c r="C115" s="93" t="s">
        <v>147</v>
      </c>
      <c r="D115" s="93"/>
      <c r="E115" s="73">
        <v>4</v>
      </c>
      <c r="F115" s="73">
        <v>4</v>
      </c>
      <c r="G115" s="74">
        <f t="shared" si="7"/>
        <v>1</v>
      </c>
      <c r="H115" s="73">
        <v>4</v>
      </c>
      <c r="I115" s="73">
        <v>4</v>
      </c>
      <c r="J115" s="73">
        <f t="shared" si="8"/>
        <v>0</v>
      </c>
      <c r="K115" s="73">
        <f t="shared" si="9"/>
        <v>0</v>
      </c>
      <c r="L115" s="73">
        <f t="shared" si="10"/>
        <v>4</v>
      </c>
      <c r="M115" s="73">
        <f t="shared" si="11"/>
        <v>0</v>
      </c>
      <c r="N115" s="73">
        <f t="shared" si="12"/>
        <v>4</v>
      </c>
      <c r="O115" s="74">
        <f t="shared" si="13"/>
        <v>1</v>
      </c>
      <c r="P115" s="65"/>
    </row>
    <row r="116" spans="1:16" ht="18" customHeight="1" x14ac:dyDescent="0.2">
      <c r="A116" s="62"/>
      <c r="B116" s="71"/>
      <c r="C116" s="93" t="s">
        <v>148</v>
      </c>
      <c r="D116" s="93"/>
      <c r="E116" s="73">
        <v>4</v>
      </c>
      <c r="F116" s="73">
        <v>0</v>
      </c>
      <c r="G116" s="74">
        <f t="shared" si="7"/>
        <v>0</v>
      </c>
      <c r="H116" s="73">
        <v>4</v>
      </c>
      <c r="I116" s="73">
        <v>0</v>
      </c>
      <c r="J116" s="73">
        <f t="shared" si="8"/>
        <v>0</v>
      </c>
      <c r="K116" s="73">
        <f t="shared" si="9"/>
        <v>4</v>
      </c>
      <c r="L116" s="73">
        <f t="shared" si="10"/>
        <v>0</v>
      </c>
      <c r="M116" s="73">
        <f t="shared" si="11"/>
        <v>0</v>
      </c>
      <c r="N116" s="73">
        <f t="shared" si="12"/>
        <v>0</v>
      </c>
      <c r="O116" s="74">
        <f t="shared" si="13"/>
        <v>0</v>
      </c>
      <c r="P116" s="65"/>
    </row>
    <row r="117" spans="1:16" ht="18" customHeight="1" x14ac:dyDescent="0.2">
      <c r="A117" s="62"/>
      <c r="B117" s="71"/>
      <c r="C117" s="93" t="s">
        <v>149</v>
      </c>
      <c r="D117" s="93"/>
      <c r="E117" s="73">
        <v>4</v>
      </c>
      <c r="F117" s="73">
        <v>0</v>
      </c>
      <c r="G117" s="74">
        <f t="shared" si="7"/>
        <v>0</v>
      </c>
      <c r="H117" s="73">
        <v>4</v>
      </c>
      <c r="I117" s="73">
        <v>0</v>
      </c>
      <c r="J117" s="73">
        <f t="shared" si="8"/>
        <v>0</v>
      </c>
      <c r="K117" s="73">
        <f t="shared" si="9"/>
        <v>4</v>
      </c>
      <c r="L117" s="73">
        <f t="shared" si="10"/>
        <v>0</v>
      </c>
      <c r="M117" s="73">
        <f t="shared" si="11"/>
        <v>0</v>
      </c>
      <c r="N117" s="73">
        <f t="shared" si="12"/>
        <v>0</v>
      </c>
      <c r="O117" s="74">
        <f t="shared" si="13"/>
        <v>0</v>
      </c>
      <c r="P117" s="65"/>
    </row>
    <row r="118" spans="1:16" ht="18" customHeight="1" x14ac:dyDescent="0.2">
      <c r="A118" s="62"/>
      <c r="B118" s="71"/>
      <c r="C118" s="93" t="s">
        <v>150</v>
      </c>
      <c r="D118" s="93"/>
      <c r="E118" s="73">
        <v>4</v>
      </c>
      <c r="F118" s="73">
        <v>4</v>
      </c>
      <c r="G118" s="74">
        <f t="shared" si="7"/>
        <v>1</v>
      </c>
      <c r="H118" s="73">
        <v>4</v>
      </c>
      <c r="I118" s="73">
        <v>4</v>
      </c>
      <c r="J118" s="73">
        <f t="shared" si="8"/>
        <v>0</v>
      </c>
      <c r="K118" s="73">
        <f t="shared" si="9"/>
        <v>0</v>
      </c>
      <c r="L118" s="73">
        <f t="shared" si="10"/>
        <v>4</v>
      </c>
      <c r="M118" s="73">
        <f t="shared" si="11"/>
        <v>0</v>
      </c>
      <c r="N118" s="73">
        <f t="shared" si="12"/>
        <v>4</v>
      </c>
      <c r="O118" s="74">
        <f t="shared" si="13"/>
        <v>1</v>
      </c>
      <c r="P118" s="65"/>
    </row>
    <row r="119" spans="1:16" ht="18" customHeight="1" x14ac:dyDescent="0.2">
      <c r="A119" s="62"/>
      <c r="B119" s="71"/>
      <c r="C119" s="93" t="s">
        <v>151</v>
      </c>
      <c r="D119" s="93"/>
      <c r="E119" s="73">
        <v>4</v>
      </c>
      <c r="F119" s="73">
        <v>4</v>
      </c>
      <c r="G119" s="74">
        <f t="shared" si="7"/>
        <v>1</v>
      </c>
      <c r="H119" s="73">
        <v>4</v>
      </c>
      <c r="I119" s="73">
        <v>4</v>
      </c>
      <c r="J119" s="73">
        <f t="shared" si="8"/>
        <v>0</v>
      </c>
      <c r="K119" s="73">
        <f t="shared" si="9"/>
        <v>0</v>
      </c>
      <c r="L119" s="73">
        <f t="shared" si="10"/>
        <v>4</v>
      </c>
      <c r="M119" s="73">
        <f t="shared" si="11"/>
        <v>0</v>
      </c>
      <c r="N119" s="73">
        <f t="shared" si="12"/>
        <v>4</v>
      </c>
      <c r="O119" s="74">
        <f t="shared" si="13"/>
        <v>1</v>
      </c>
      <c r="P119" s="65"/>
    </row>
    <row r="120" spans="1:16" ht="18" customHeight="1" x14ac:dyDescent="0.2">
      <c r="A120" s="62"/>
      <c r="B120" s="71"/>
      <c r="C120" s="72" t="s">
        <v>152</v>
      </c>
      <c r="D120" s="72"/>
      <c r="E120" s="73">
        <v>4</v>
      </c>
      <c r="F120" s="73">
        <v>4</v>
      </c>
      <c r="G120" s="74">
        <f t="shared" si="7"/>
        <v>1</v>
      </c>
      <c r="H120" s="73">
        <v>4</v>
      </c>
      <c r="I120" s="73">
        <v>4</v>
      </c>
      <c r="J120" s="73">
        <f t="shared" si="8"/>
        <v>0</v>
      </c>
      <c r="K120" s="73">
        <f t="shared" si="9"/>
        <v>0</v>
      </c>
      <c r="L120" s="73">
        <f t="shared" si="10"/>
        <v>4</v>
      </c>
      <c r="M120" s="73">
        <f t="shared" si="11"/>
        <v>0</v>
      </c>
      <c r="N120" s="73">
        <f t="shared" si="12"/>
        <v>4</v>
      </c>
      <c r="O120" s="74">
        <f t="shared" si="13"/>
        <v>1</v>
      </c>
      <c r="P120" s="65"/>
    </row>
    <row r="121" spans="1:16" ht="18" customHeight="1" x14ac:dyDescent="0.2">
      <c r="A121" s="62"/>
      <c r="B121" s="71"/>
      <c r="C121" s="93" t="s">
        <v>153</v>
      </c>
      <c r="D121" s="93"/>
      <c r="E121" s="73">
        <v>4</v>
      </c>
      <c r="F121" s="73">
        <v>4</v>
      </c>
      <c r="G121" s="74">
        <f t="shared" si="7"/>
        <v>1</v>
      </c>
      <c r="H121" s="73">
        <v>4</v>
      </c>
      <c r="I121" s="73">
        <v>2</v>
      </c>
      <c r="J121" s="73">
        <f t="shared" si="8"/>
        <v>2</v>
      </c>
      <c r="K121" s="73">
        <f t="shared" si="9"/>
        <v>0</v>
      </c>
      <c r="L121" s="73">
        <f t="shared" si="10"/>
        <v>2</v>
      </c>
      <c r="M121" s="73">
        <f t="shared" si="11"/>
        <v>1.6</v>
      </c>
      <c r="N121" s="73">
        <f t="shared" si="12"/>
        <v>3.6</v>
      </c>
      <c r="O121" s="74">
        <f t="shared" si="13"/>
        <v>0.9</v>
      </c>
      <c r="P121" s="65"/>
    </row>
    <row r="122" spans="1:16" ht="24.95" customHeight="1" x14ac:dyDescent="0.2">
      <c r="A122" s="62"/>
      <c r="B122" s="71"/>
      <c r="C122" s="93" t="s">
        <v>154</v>
      </c>
      <c r="D122" s="93"/>
      <c r="E122" s="73">
        <v>4</v>
      </c>
      <c r="F122" s="73">
        <v>4</v>
      </c>
      <c r="G122" s="74">
        <f t="shared" si="7"/>
        <v>1</v>
      </c>
      <c r="H122" s="73">
        <v>4</v>
      </c>
      <c r="I122" s="73">
        <v>4</v>
      </c>
      <c r="J122" s="73">
        <f t="shared" si="8"/>
        <v>0</v>
      </c>
      <c r="K122" s="73">
        <f t="shared" si="9"/>
        <v>0</v>
      </c>
      <c r="L122" s="73">
        <f t="shared" si="10"/>
        <v>4</v>
      </c>
      <c r="M122" s="73">
        <f t="shared" si="11"/>
        <v>0</v>
      </c>
      <c r="N122" s="73">
        <f t="shared" si="12"/>
        <v>4</v>
      </c>
      <c r="O122" s="74">
        <f t="shared" si="13"/>
        <v>1</v>
      </c>
      <c r="P122" s="65"/>
    </row>
    <row r="123" spans="1:16" ht="18" customHeight="1" x14ac:dyDescent="0.2">
      <c r="A123" s="62"/>
      <c r="B123" s="71"/>
      <c r="C123" s="93" t="s">
        <v>155</v>
      </c>
      <c r="D123" s="93"/>
      <c r="E123" s="73">
        <v>4</v>
      </c>
      <c r="F123" s="73">
        <v>4</v>
      </c>
      <c r="G123" s="74">
        <f t="shared" si="7"/>
        <v>1</v>
      </c>
      <c r="H123" s="73">
        <v>4</v>
      </c>
      <c r="I123" s="73">
        <v>4</v>
      </c>
      <c r="J123" s="73">
        <f t="shared" si="8"/>
        <v>0</v>
      </c>
      <c r="K123" s="73">
        <f t="shared" si="9"/>
        <v>0</v>
      </c>
      <c r="L123" s="73">
        <f t="shared" si="10"/>
        <v>4</v>
      </c>
      <c r="M123" s="73">
        <f t="shared" si="11"/>
        <v>0</v>
      </c>
      <c r="N123" s="73">
        <f t="shared" si="12"/>
        <v>4</v>
      </c>
      <c r="O123" s="74">
        <f t="shared" si="13"/>
        <v>1</v>
      </c>
      <c r="P123" s="65"/>
    </row>
    <row r="124" spans="1:16" ht="18" customHeight="1" x14ac:dyDescent="0.2">
      <c r="A124" s="62"/>
      <c r="B124" s="71"/>
      <c r="C124" s="93" t="s">
        <v>156</v>
      </c>
      <c r="D124" s="93"/>
      <c r="E124" s="73">
        <v>4</v>
      </c>
      <c r="F124" s="73">
        <v>4</v>
      </c>
      <c r="G124" s="74">
        <f t="shared" si="7"/>
        <v>1</v>
      </c>
      <c r="H124" s="73">
        <v>4</v>
      </c>
      <c r="I124" s="73">
        <v>0</v>
      </c>
      <c r="J124" s="73">
        <f t="shared" si="8"/>
        <v>4</v>
      </c>
      <c r="K124" s="73">
        <f t="shared" si="9"/>
        <v>0</v>
      </c>
      <c r="L124" s="73">
        <f t="shared" si="10"/>
        <v>0</v>
      </c>
      <c r="M124" s="73">
        <f t="shared" si="11"/>
        <v>3.2</v>
      </c>
      <c r="N124" s="73">
        <f t="shared" si="12"/>
        <v>3.2</v>
      </c>
      <c r="O124" s="74">
        <f t="shared" si="13"/>
        <v>0.8</v>
      </c>
      <c r="P124" s="65"/>
    </row>
    <row r="125" spans="1:16" s="70" customFormat="1" ht="18" customHeight="1" x14ac:dyDescent="0.2">
      <c r="A125" s="66"/>
      <c r="B125" s="94" t="s">
        <v>157</v>
      </c>
      <c r="C125" s="95"/>
      <c r="D125" s="95"/>
      <c r="E125" s="67">
        <v>103</v>
      </c>
      <c r="F125" s="67">
        <v>103</v>
      </c>
      <c r="G125" s="68">
        <f t="shared" si="7"/>
        <v>1</v>
      </c>
      <c r="H125" s="67">
        <v>103</v>
      </c>
      <c r="I125" s="67">
        <v>97</v>
      </c>
      <c r="J125" s="67">
        <f t="shared" si="8"/>
        <v>6</v>
      </c>
      <c r="K125" s="67">
        <f t="shared" si="9"/>
        <v>0</v>
      </c>
      <c r="L125" s="67">
        <f t="shared" si="10"/>
        <v>97</v>
      </c>
      <c r="M125" s="67">
        <f t="shared" si="11"/>
        <v>4.8000000000000007</v>
      </c>
      <c r="N125" s="67">
        <f t="shared" si="12"/>
        <v>101.8</v>
      </c>
      <c r="O125" s="68">
        <f t="shared" si="13"/>
        <v>0.98834951456310682</v>
      </c>
      <c r="P125" s="69"/>
    </row>
    <row r="126" spans="1:16" ht="18" customHeight="1" x14ac:dyDescent="0.2">
      <c r="A126" s="62"/>
      <c r="B126" s="71"/>
      <c r="C126" s="93" t="s">
        <v>110</v>
      </c>
      <c r="D126" s="93"/>
      <c r="E126" s="73">
        <v>35</v>
      </c>
      <c r="F126" s="73">
        <v>35</v>
      </c>
      <c r="G126" s="74">
        <f t="shared" si="7"/>
        <v>1</v>
      </c>
      <c r="H126" s="73">
        <v>35</v>
      </c>
      <c r="I126" s="73">
        <v>29</v>
      </c>
      <c r="J126" s="73">
        <f t="shared" si="8"/>
        <v>6</v>
      </c>
      <c r="K126" s="73">
        <f t="shared" si="9"/>
        <v>0</v>
      </c>
      <c r="L126" s="73">
        <f t="shared" si="10"/>
        <v>29</v>
      </c>
      <c r="M126" s="73">
        <f t="shared" si="11"/>
        <v>4.8000000000000007</v>
      </c>
      <c r="N126" s="73">
        <f t="shared" si="12"/>
        <v>33.799999999999997</v>
      </c>
      <c r="O126" s="74">
        <f t="shared" si="13"/>
        <v>0.96571428571428564</v>
      </c>
      <c r="P126" s="65"/>
    </row>
    <row r="127" spans="1:16" ht="18" customHeight="1" x14ac:dyDescent="0.2">
      <c r="A127" s="62"/>
      <c r="B127" s="71"/>
      <c r="C127" s="93" t="s">
        <v>111</v>
      </c>
      <c r="D127" s="93"/>
      <c r="E127" s="73">
        <v>40</v>
      </c>
      <c r="F127" s="73">
        <v>40</v>
      </c>
      <c r="G127" s="74">
        <f t="shared" si="7"/>
        <v>1</v>
      </c>
      <c r="H127" s="73">
        <v>40</v>
      </c>
      <c r="I127" s="73">
        <v>40</v>
      </c>
      <c r="J127" s="73">
        <f t="shared" si="8"/>
        <v>0</v>
      </c>
      <c r="K127" s="73">
        <f t="shared" si="9"/>
        <v>0</v>
      </c>
      <c r="L127" s="73">
        <f t="shared" si="10"/>
        <v>40</v>
      </c>
      <c r="M127" s="73">
        <f t="shared" si="11"/>
        <v>0</v>
      </c>
      <c r="N127" s="73">
        <f t="shared" si="12"/>
        <v>40</v>
      </c>
      <c r="O127" s="74">
        <f t="shared" si="13"/>
        <v>1</v>
      </c>
      <c r="P127" s="65"/>
    </row>
    <row r="128" spans="1:16" ht="18" customHeight="1" x14ac:dyDescent="0.2">
      <c r="A128" s="62"/>
      <c r="B128" s="71"/>
      <c r="C128" s="93" t="s">
        <v>112</v>
      </c>
      <c r="D128" s="93"/>
      <c r="E128" s="73">
        <v>28</v>
      </c>
      <c r="F128" s="73">
        <v>28</v>
      </c>
      <c r="G128" s="74">
        <f t="shared" si="7"/>
        <v>1</v>
      </c>
      <c r="H128" s="73">
        <v>28</v>
      </c>
      <c r="I128" s="73">
        <v>28</v>
      </c>
      <c r="J128" s="73">
        <f t="shared" si="8"/>
        <v>0</v>
      </c>
      <c r="K128" s="73">
        <f t="shared" si="9"/>
        <v>0</v>
      </c>
      <c r="L128" s="73">
        <f t="shared" si="10"/>
        <v>28</v>
      </c>
      <c r="M128" s="73">
        <f t="shared" si="11"/>
        <v>0</v>
      </c>
      <c r="N128" s="73">
        <f t="shared" si="12"/>
        <v>28</v>
      </c>
      <c r="O128" s="74">
        <f t="shared" si="13"/>
        <v>1</v>
      </c>
      <c r="P128" s="65"/>
    </row>
    <row r="129" spans="1:16" s="70" customFormat="1" ht="18" customHeight="1" x14ac:dyDescent="0.2">
      <c r="A129" s="66"/>
      <c r="B129" s="94" t="s">
        <v>158</v>
      </c>
      <c r="C129" s="95"/>
      <c r="D129" s="95"/>
      <c r="E129" s="67">
        <v>56</v>
      </c>
      <c r="F129" s="67">
        <v>56</v>
      </c>
      <c r="G129" s="68">
        <f t="shared" si="7"/>
        <v>1</v>
      </c>
      <c r="H129" s="67">
        <v>56</v>
      </c>
      <c r="I129" s="67">
        <v>51</v>
      </c>
      <c r="J129" s="67">
        <f t="shared" si="8"/>
        <v>5</v>
      </c>
      <c r="K129" s="67">
        <f t="shared" si="9"/>
        <v>0</v>
      </c>
      <c r="L129" s="67">
        <f t="shared" si="10"/>
        <v>51</v>
      </c>
      <c r="M129" s="67">
        <f t="shared" si="11"/>
        <v>4</v>
      </c>
      <c r="N129" s="67">
        <f t="shared" si="12"/>
        <v>55</v>
      </c>
      <c r="O129" s="68">
        <f t="shared" si="13"/>
        <v>0.9821428571428571</v>
      </c>
      <c r="P129" s="69"/>
    </row>
    <row r="130" spans="1:16" ht="18" customHeight="1" x14ac:dyDescent="0.2">
      <c r="A130" s="62"/>
      <c r="B130" s="71"/>
      <c r="C130" s="97" t="s">
        <v>159</v>
      </c>
      <c r="D130" s="97"/>
      <c r="E130" s="73">
        <v>32</v>
      </c>
      <c r="F130" s="73">
        <v>32</v>
      </c>
      <c r="G130" s="74">
        <f t="shared" si="7"/>
        <v>1</v>
      </c>
      <c r="H130" s="73">
        <v>32</v>
      </c>
      <c r="I130" s="73">
        <v>32</v>
      </c>
      <c r="J130" s="73">
        <f t="shared" si="8"/>
        <v>0</v>
      </c>
      <c r="K130" s="73">
        <f t="shared" si="9"/>
        <v>0</v>
      </c>
      <c r="L130" s="73">
        <f t="shared" si="10"/>
        <v>32</v>
      </c>
      <c r="M130" s="73">
        <f t="shared" si="11"/>
        <v>0</v>
      </c>
      <c r="N130" s="73">
        <f t="shared" si="12"/>
        <v>32</v>
      </c>
      <c r="O130" s="74">
        <f t="shared" si="13"/>
        <v>1</v>
      </c>
      <c r="P130" s="65"/>
    </row>
    <row r="131" spans="1:16" ht="31.5" customHeight="1" x14ac:dyDescent="0.2">
      <c r="A131" s="62"/>
      <c r="B131" s="71"/>
      <c r="C131" s="97" t="s">
        <v>160</v>
      </c>
      <c r="D131" s="97"/>
      <c r="E131" s="73">
        <v>12</v>
      </c>
      <c r="F131" s="73">
        <v>12</v>
      </c>
      <c r="G131" s="74">
        <f t="shared" si="7"/>
        <v>1</v>
      </c>
      <c r="H131" s="73">
        <v>12</v>
      </c>
      <c r="I131" s="73">
        <v>12</v>
      </c>
      <c r="J131" s="73">
        <f t="shared" si="8"/>
        <v>0</v>
      </c>
      <c r="K131" s="73">
        <f t="shared" si="9"/>
        <v>0</v>
      </c>
      <c r="L131" s="73">
        <f t="shared" si="10"/>
        <v>12</v>
      </c>
      <c r="M131" s="73">
        <f t="shared" si="11"/>
        <v>0</v>
      </c>
      <c r="N131" s="73">
        <f t="shared" si="12"/>
        <v>12</v>
      </c>
      <c r="O131" s="74">
        <f t="shared" si="13"/>
        <v>1</v>
      </c>
      <c r="P131" s="65"/>
    </row>
    <row r="132" spans="1:16" ht="42.75" customHeight="1" x14ac:dyDescent="0.2">
      <c r="A132" s="62"/>
      <c r="B132" s="71"/>
      <c r="C132" s="97" t="s">
        <v>161</v>
      </c>
      <c r="D132" s="97"/>
      <c r="E132" s="73">
        <v>4</v>
      </c>
      <c r="F132" s="73">
        <v>4</v>
      </c>
      <c r="G132" s="74">
        <f t="shared" si="7"/>
        <v>1</v>
      </c>
      <c r="H132" s="73">
        <v>4</v>
      </c>
      <c r="I132" s="73">
        <v>4</v>
      </c>
      <c r="J132" s="73">
        <f t="shared" si="8"/>
        <v>0</v>
      </c>
      <c r="K132" s="73">
        <f t="shared" si="9"/>
        <v>0</v>
      </c>
      <c r="L132" s="73">
        <f t="shared" si="10"/>
        <v>4</v>
      </c>
      <c r="M132" s="73">
        <f t="shared" si="11"/>
        <v>0</v>
      </c>
      <c r="N132" s="73">
        <f t="shared" si="12"/>
        <v>4</v>
      </c>
      <c r="O132" s="74">
        <f t="shared" si="13"/>
        <v>1</v>
      </c>
      <c r="P132" s="65"/>
    </row>
    <row r="133" spans="1:16" ht="40.5" customHeight="1" x14ac:dyDescent="0.2">
      <c r="A133" s="62"/>
      <c r="B133" s="71"/>
      <c r="C133" s="97" t="s">
        <v>162</v>
      </c>
      <c r="D133" s="97"/>
      <c r="E133" s="73">
        <v>8</v>
      </c>
      <c r="F133" s="73">
        <v>8</v>
      </c>
      <c r="G133" s="74">
        <f t="shared" si="7"/>
        <v>1</v>
      </c>
      <c r="H133" s="73">
        <v>8</v>
      </c>
      <c r="I133" s="73">
        <v>8</v>
      </c>
      <c r="J133" s="73">
        <f t="shared" si="8"/>
        <v>0</v>
      </c>
      <c r="K133" s="73">
        <f t="shared" si="9"/>
        <v>0</v>
      </c>
      <c r="L133" s="73">
        <f t="shared" si="10"/>
        <v>8</v>
      </c>
      <c r="M133" s="73">
        <f t="shared" si="11"/>
        <v>0</v>
      </c>
      <c r="N133" s="73">
        <f t="shared" si="12"/>
        <v>8</v>
      </c>
      <c r="O133" s="74">
        <f t="shared" si="13"/>
        <v>1</v>
      </c>
      <c r="P133" s="65"/>
    </row>
    <row r="134" spans="1:16" ht="39" customHeight="1" x14ac:dyDescent="0.2">
      <c r="A134" s="62"/>
      <c r="B134" s="71"/>
      <c r="C134" s="97" t="s">
        <v>163</v>
      </c>
      <c r="D134" s="97"/>
      <c r="E134" s="73">
        <v>8</v>
      </c>
      <c r="F134" s="73">
        <v>8</v>
      </c>
      <c r="G134" s="74">
        <f t="shared" si="7"/>
        <v>1</v>
      </c>
      <c r="H134" s="73">
        <v>8</v>
      </c>
      <c r="I134" s="73">
        <v>8</v>
      </c>
      <c r="J134" s="73">
        <f t="shared" si="8"/>
        <v>0</v>
      </c>
      <c r="K134" s="73">
        <f t="shared" si="9"/>
        <v>0</v>
      </c>
      <c r="L134" s="73">
        <f t="shared" si="10"/>
        <v>8</v>
      </c>
      <c r="M134" s="73">
        <f t="shared" si="11"/>
        <v>0</v>
      </c>
      <c r="N134" s="73">
        <f t="shared" si="12"/>
        <v>8</v>
      </c>
      <c r="O134" s="74">
        <f t="shared" si="13"/>
        <v>1</v>
      </c>
      <c r="P134" s="65"/>
    </row>
    <row r="135" spans="1:16" ht="24.95" customHeight="1" x14ac:dyDescent="0.2">
      <c r="A135" s="62"/>
      <c r="B135" s="71"/>
      <c r="C135" s="93" t="s">
        <v>164</v>
      </c>
      <c r="D135" s="93"/>
      <c r="E135" s="73">
        <v>20</v>
      </c>
      <c r="F135" s="73">
        <v>20</v>
      </c>
      <c r="G135" s="74">
        <f t="shared" ref="G135:G194" si="14">F135/E135</f>
        <v>1</v>
      </c>
      <c r="H135" s="73">
        <v>20</v>
      </c>
      <c r="I135" s="73">
        <v>15</v>
      </c>
      <c r="J135" s="73">
        <f t="shared" ref="J135:J194" si="15">F135-I135</f>
        <v>5</v>
      </c>
      <c r="K135" s="73">
        <f t="shared" ref="K135:K194" si="16">H135-F135</f>
        <v>0</v>
      </c>
      <c r="L135" s="73">
        <f t="shared" ref="L135:L194" si="17">I135*1</f>
        <v>15</v>
      </c>
      <c r="M135" s="73">
        <f t="shared" ref="M135:M194" si="18">J135*0.8</f>
        <v>4</v>
      </c>
      <c r="N135" s="73">
        <f t="shared" ref="N135:N194" si="19">L135+M135</f>
        <v>19</v>
      </c>
      <c r="O135" s="74">
        <f t="shared" ref="O135:O194" si="20">N135/E135</f>
        <v>0.95</v>
      </c>
      <c r="P135" s="65"/>
    </row>
    <row r="136" spans="1:16" ht="18" customHeight="1" x14ac:dyDescent="0.2">
      <c r="A136" s="62"/>
      <c r="B136" s="71"/>
      <c r="C136" s="93" t="s">
        <v>165</v>
      </c>
      <c r="D136" s="93"/>
      <c r="E136" s="73">
        <v>4</v>
      </c>
      <c r="F136" s="73">
        <v>4</v>
      </c>
      <c r="G136" s="74">
        <f t="shared" si="14"/>
        <v>1</v>
      </c>
      <c r="H136" s="73">
        <v>4</v>
      </c>
      <c r="I136" s="73">
        <v>4</v>
      </c>
      <c r="J136" s="73">
        <f t="shared" si="15"/>
        <v>0</v>
      </c>
      <c r="K136" s="73">
        <f t="shared" si="16"/>
        <v>0</v>
      </c>
      <c r="L136" s="73">
        <f t="shared" si="17"/>
        <v>4</v>
      </c>
      <c r="M136" s="73">
        <f t="shared" si="18"/>
        <v>0</v>
      </c>
      <c r="N136" s="73">
        <f t="shared" si="19"/>
        <v>4</v>
      </c>
      <c r="O136" s="74">
        <f t="shared" si="20"/>
        <v>1</v>
      </c>
      <c r="P136" s="65"/>
    </row>
    <row r="137" spans="1:16" s="70" customFormat="1" ht="18" customHeight="1" x14ac:dyDescent="0.2">
      <c r="A137" s="66"/>
      <c r="B137" s="94" t="s">
        <v>166</v>
      </c>
      <c r="C137" s="95"/>
      <c r="D137" s="95"/>
      <c r="E137" s="67">
        <v>176</v>
      </c>
      <c r="F137" s="67">
        <v>174</v>
      </c>
      <c r="G137" s="68">
        <f t="shared" si="14"/>
        <v>0.98863636363636365</v>
      </c>
      <c r="H137" s="67">
        <v>176</v>
      </c>
      <c r="I137" s="67">
        <v>167</v>
      </c>
      <c r="J137" s="67">
        <f t="shared" si="15"/>
        <v>7</v>
      </c>
      <c r="K137" s="67">
        <f t="shared" si="16"/>
        <v>2</v>
      </c>
      <c r="L137" s="67">
        <f t="shared" si="17"/>
        <v>167</v>
      </c>
      <c r="M137" s="67">
        <f t="shared" si="18"/>
        <v>5.6000000000000005</v>
      </c>
      <c r="N137" s="67">
        <f t="shared" si="19"/>
        <v>172.6</v>
      </c>
      <c r="O137" s="68">
        <f t="shared" si="20"/>
        <v>0.9806818181818181</v>
      </c>
      <c r="P137" s="69"/>
    </row>
    <row r="138" spans="1:16" ht="18" customHeight="1" x14ac:dyDescent="0.2">
      <c r="A138" s="62"/>
      <c r="B138" s="71"/>
      <c r="C138" s="93" t="s">
        <v>167</v>
      </c>
      <c r="D138" s="93"/>
      <c r="E138" s="73">
        <v>8</v>
      </c>
      <c r="F138" s="73">
        <v>8</v>
      </c>
      <c r="G138" s="74">
        <f t="shared" si="14"/>
        <v>1</v>
      </c>
      <c r="H138" s="73">
        <v>8</v>
      </c>
      <c r="I138" s="73">
        <v>8</v>
      </c>
      <c r="J138" s="73">
        <f t="shared" si="15"/>
        <v>0</v>
      </c>
      <c r="K138" s="73">
        <f t="shared" si="16"/>
        <v>0</v>
      </c>
      <c r="L138" s="73">
        <f t="shared" si="17"/>
        <v>8</v>
      </c>
      <c r="M138" s="73">
        <f t="shared" si="18"/>
        <v>0</v>
      </c>
      <c r="N138" s="73">
        <f t="shared" si="19"/>
        <v>8</v>
      </c>
      <c r="O138" s="74">
        <f t="shared" si="20"/>
        <v>1</v>
      </c>
      <c r="P138" s="65"/>
    </row>
    <row r="139" spans="1:16" ht="18" customHeight="1" x14ac:dyDescent="0.2">
      <c r="A139" s="62"/>
      <c r="B139" s="71"/>
      <c r="C139" s="93" t="s">
        <v>56</v>
      </c>
      <c r="D139" s="93"/>
      <c r="E139" s="73">
        <v>8</v>
      </c>
      <c r="F139" s="73">
        <v>8</v>
      </c>
      <c r="G139" s="74">
        <f t="shared" si="14"/>
        <v>1</v>
      </c>
      <c r="H139" s="73">
        <v>8</v>
      </c>
      <c r="I139" s="73">
        <v>8</v>
      </c>
      <c r="J139" s="73">
        <f t="shared" si="15"/>
        <v>0</v>
      </c>
      <c r="K139" s="73">
        <f t="shared" si="16"/>
        <v>0</v>
      </c>
      <c r="L139" s="73">
        <f t="shared" si="17"/>
        <v>8</v>
      </c>
      <c r="M139" s="73">
        <f t="shared" si="18"/>
        <v>0</v>
      </c>
      <c r="N139" s="73">
        <f t="shared" si="19"/>
        <v>8</v>
      </c>
      <c r="O139" s="74">
        <f t="shared" si="20"/>
        <v>1</v>
      </c>
      <c r="P139" s="65"/>
    </row>
    <row r="140" spans="1:16" ht="18" customHeight="1" x14ac:dyDescent="0.2">
      <c r="A140" s="62"/>
      <c r="B140" s="71"/>
      <c r="C140" s="93" t="s">
        <v>168</v>
      </c>
      <c r="D140" s="93"/>
      <c r="E140" s="73">
        <v>8</v>
      </c>
      <c r="F140" s="73">
        <v>8</v>
      </c>
      <c r="G140" s="74">
        <f t="shared" si="14"/>
        <v>1</v>
      </c>
      <c r="H140" s="73">
        <v>8</v>
      </c>
      <c r="I140" s="73">
        <v>8</v>
      </c>
      <c r="J140" s="73">
        <f t="shared" si="15"/>
        <v>0</v>
      </c>
      <c r="K140" s="73">
        <f t="shared" si="16"/>
        <v>0</v>
      </c>
      <c r="L140" s="73">
        <f t="shared" si="17"/>
        <v>8</v>
      </c>
      <c r="M140" s="73">
        <f t="shared" si="18"/>
        <v>0</v>
      </c>
      <c r="N140" s="73">
        <f t="shared" si="19"/>
        <v>8</v>
      </c>
      <c r="O140" s="74">
        <f t="shared" si="20"/>
        <v>1</v>
      </c>
      <c r="P140" s="65"/>
    </row>
    <row r="141" spans="1:16" ht="18" customHeight="1" x14ac:dyDescent="0.2">
      <c r="A141" s="62"/>
      <c r="B141" s="71"/>
      <c r="C141" s="93" t="s">
        <v>169</v>
      </c>
      <c r="D141" s="93"/>
      <c r="E141" s="73">
        <v>8</v>
      </c>
      <c r="F141" s="73">
        <v>8</v>
      </c>
      <c r="G141" s="74">
        <f t="shared" si="14"/>
        <v>1</v>
      </c>
      <c r="H141" s="73">
        <v>8</v>
      </c>
      <c r="I141" s="73">
        <v>6</v>
      </c>
      <c r="J141" s="73">
        <f t="shared" si="15"/>
        <v>2</v>
      </c>
      <c r="K141" s="73">
        <f t="shared" si="16"/>
        <v>0</v>
      </c>
      <c r="L141" s="73">
        <f t="shared" si="17"/>
        <v>6</v>
      </c>
      <c r="M141" s="73">
        <f t="shared" si="18"/>
        <v>1.6</v>
      </c>
      <c r="N141" s="73">
        <f t="shared" si="19"/>
        <v>7.6</v>
      </c>
      <c r="O141" s="74">
        <f t="shared" si="20"/>
        <v>0.95</v>
      </c>
      <c r="P141" s="65"/>
    </row>
    <row r="142" spans="1:16" ht="18" customHeight="1" x14ac:dyDescent="0.2">
      <c r="A142" s="62"/>
      <c r="B142" s="71"/>
      <c r="C142" s="93" t="s">
        <v>170</v>
      </c>
      <c r="D142" s="93"/>
      <c r="E142" s="73">
        <v>8</v>
      </c>
      <c r="F142" s="73">
        <v>8</v>
      </c>
      <c r="G142" s="74">
        <f t="shared" si="14"/>
        <v>1</v>
      </c>
      <c r="H142" s="73">
        <v>8</v>
      </c>
      <c r="I142" s="73">
        <v>8</v>
      </c>
      <c r="J142" s="73">
        <f t="shared" si="15"/>
        <v>0</v>
      </c>
      <c r="K142" s="73">
        <f t="shared" si="16"/>
        <v>0</v>
      </c>
      <c r="L142" s="73">
        <f t="shared" si="17"/>
        <v>8</v>
      </c>
      <c r="M142" s="73">
        <f t="shared" si="18"/>
        <v>0</v>
      </c>
      <c r="N142" s="73">
        <f t="shared" si="19"/>
        <v>8</v>
      </c>
      <c r="O142" s="74">
        <f t="shared" si="20"/>
        <v>1</v>
      </c>
      <c r="P142" s="65"/>
    </row>
    <row r="143" spans="1:16" ht="18" customHeight="1" x14ac:dyDescent="0.2">
      <c r="A143" s="62"/>
      <c r="B143" s="71"/>
      <c r="C143" s="93" t="s">
        <v>171</v>
      </c>
      <c r="D143" s="93"/>
      <c r="E143" s="73">
        <v>8</v>
      </c>
      <c r="F143" s="73">
        <v>8</v>
      </c>
      <c r="G143" s="74">
        <f t="shared" si="14"/>
        <v>1</v>
      </c>
      <c r="H143" s="73">
        <v>8</v>
      </c>
      <c r="I143" s="73">
        <v>8</v>
      </c>
      <c r="J143" s="73">
        <f t="shared" si="15"/>
        <v>0</v>
      </c>
      <c r="K143" s="73">
        <f t="shared" si="16"/>
        <v>0</v>
      </c>
      <c r="L143" s="73">
        <f t="shared" si="17"/>
        <v>8</v>
      </c>
      <c r="M143" s="73">
        <f t="shared" si="18"/>
        <v>0</v>
      </c>
      <c r="N143" s="73">
        <f t="shared" si="19"/>
        <v>8</v>
      </c>
      <c r="O143" s="74">
        <f t="shared" si="20"/>
        <v>1</v>
      </c>
      <c r="P143" s="65"/>
    </row>
    <row r="144" spans="1:16" ht="18" customHeight="1" x14ac:dyDescent="0.2">
      <c r="A144" s="62"/>
      <c r="B144" s="71"/>
      <c r="C144" s="93" t="s">
        <v>172</v>
      </c>
      <c r="D144" s="93"/>
      <c r="E144" s="73">
        <v>8</v>
      </c>
      <c r="F144" s="73">
        <v>8</v>
      </c>
      <c r="G144" s="74">
        <f t="shared" si="14"/>
        <v>1</v>
      </c>
      <c r="H144" s="73">
        <v>8</v>
      </c>
      <c r="I144" s="73">
        <v>7</v>
      </c>
      <c r="J144" s="73">
        <f t="shared" si="15"/>
        <v>1</v>
      </c>
      <c r="K144" s="73">
        <f t="shared" si="16"/>
        <v>0</v>
      </c>
      <c r="L144" s="73">
        <f t="shared" si="17"/>
        <v>7</v>
      </c>
      <c r="M144" s="73">
        <f t="shared" si="18"/>
        <v>0.8</v>
      </c>
      <c r="N144" s="73">
        <f t="shared" si="19"/>
        <v>7.8</v>
      </c>
      <c r="O144" s="74">
        <f t="shared" si="20"/>
        <v>0.97499999999999998</v>
      </c>
      <c r="P144" s="65"/>
    </row>
    <row r="145" spans="1:16" ht="18" customHeight="1" x14ac:dyDescent="0.2">
      <c r="A145" s="62"/>
      <c r="B145" s="71"/>
      <c r="C145" s="93" t="s">
        <v>173</v>
      </c>
      <c r="D145" s="93"/>
      <c r="E145" s="73">
        <v>8</v>
      </c>
      <c r="F145" s="73">
        <v>8</v>
      </c>
      <c r="G145" s="74">
        <f t="shared" si="14"/>
        <v>1</v>
      </c>
      <c r="H145" s="73">
        <v>8</v>
      </c>
      <c r="I145" s="73">
        <v>6</v>
      </c>
      <c r="J145" s="73">
        <f t="shared" si="15"/>
        <v>2</v>
      </c>
      <c r="K145" s="73">
        <f t="shared" si="16"/>
        <v>0</v>
      </c>
      <c r="L145" s="73">
        <f t="shared" si="17"/>
        <v>6</v>
      </c>
      <c r="M145" s="73">
        <f t="shared" si="18"/>
        <v>1.6</v>
      </c>
      <c r="N145" s="73">
        <f t="shared" si="19"/>
        <v>7.6</v>
      </c>
      <c r="O145" s="74">
        <f t="shared" si="20"/>
        <v>0.95</v>
      </c>
      <c r="P145" s="65"/>
    </row>
    <row r="146" spans="1:16" ht="18" customHeight="1" x14ac:dyDescent="0.2">
      <c r="A146" s="62"/>
      <c r="B146" s="71"/>
      <c r="C146" s="93" t="s">
        <v>174</v>
      </c>
      <c r="D146" s="93"/>
      <c r="E146" s="73">
        <v>8</v>
      </c>
      <c r="F146" s="73">
        <v>8</v>
      </c>
      <c r="G146" s="74">
        <f t="shared" si="14"/>
        <v>1</v>
      </c>
      <c r="H146" s="73">
        <v>8</v>
      </c>
      <c r="I146" s="73">
        <v>8</v>
      </c>
      <c r="J146" s="73">
        <f t="shared" si="15"/>
        <v>0</v>
      </c>
      <c r="K146" s="73">
        <f t="shared" si="16"/>
        <v>0</v>
      </c>
      <c r="L146" s="73">
        <f t="shared" si="17"/>
        <v>8</v>
      </c>
      <c r="M146" s="73">
        <f t="shared" si="18"/>
        <v>0</v>
      </c>
      <c r="N146" s="73">
        <f t="shared" si="19"/>
        <v>8</v>
      </c>
      <c r="O146" s="74">
        <f t="shared" si="20"/>
        <v>1</v>
      </c>
      <c r="P146" s="65"/>
    </row>
    <row r="147" spans="1:16" ht="18" customHeight="1" x14ac:dyDescent="0.2">
      <c r="A147" s="62"/>
      <c r="B147" s="71"/>
      <c r="C147" s="93" t="s">
        <v>175</v>
      </c>
      <c r="D147" s="93"/>
      <c r="E147" s="73">
        <v>8</v>
      </c>
      <c r="F147" s="73">
        <v>8</v>
      </c>
      <c r="G147" s="74">
        <f t="shared" si="14"/>
        <v>1</v>
      </c>
      <c r="H147" s="73">
        <v>8</v>
      </c>
      <c r="I147" s="73">
        <v>8</v>
      </c>
      <c r="J147" s="73">
        <f t="shared" si="15"/>
        <v>0</v>
      </c>
      <c r="K147" s="73">
        <f t="shared" si="16"/>
        <v>0</v>
      </c>
      <c r="L147" s="73">
        <f t="shared" si="17"/>
        <v>8</v>
      </c>
      <c r="M147" s="73">
        <f t="shared" si="18"/>
        <v>0</v>
      </c>
      <c r="N147" s="73">
        <f t="shared" si="19"/>
        <v>8</v>
      </c>
      <c r="O147" s="74">
        <f t="shared" si="20"/>
        <v>1</v>
      </c>
      <c r="P147" s="65"/>
    </row>
    <row r="148" spans="1:16" ht="18" customHeight="1" x14ac:dyDescent="0.2">
      <c r="A148" s="62"/>
      <c r="B148" s="71"/>
      <c r="C148" s="93" t="s">
        <v>176</v>
      </c>
      <c r="D148" s="93"/>
      <c r="E148" s="73">
        <v>8</v>
      </c>
      <c r="F148" s="73">
        <v>8</v>
      </c>
      <c r="G148" s="74">
        <f t="shared" si="14"/>
        <v>1</v>
      </c>
      <c r="H148" s="73">
        <v>8</v>
      </c>
      <c r="I148" s="73">
        <v>8</v>
      </c>
      <c r="J148" s="73">
        <f t="shared" si="15"/>
        <v>0</v>
      </c>
      <c r="K148" s="73">
        <f t="shared" si="16"/>
        <v>0</v>
      </c>
      <c r="L148" s="73">
        <f t="shared" si="17"/>
        <v>8</v>
      </c>
      <c r="M148" s="73">
        <f t="shared" si="18"/>
        <v>0</v>
      </c>
      <c r="N148" s="73">
        <f t="shared" si="19"/>
        <v>8</v>
      </c>
      <c r="O148" s="74">
        <f t="shared" si="20"/>
        <v>1</v>
      </c>
      <c r="P148" s="65"/>
    </row>
    <row r="149" spans="1:16" ht="18" customHeight="1" x14ac:dyDescent="0.2">
      <c r="A149" s="62"/>
      <c r="B149" s="71"/>
      <c r="C149" s="93" t="s">
        <v>177</v>
      </c>
      <c r="D149" s="93"/>
      <c r="E149" s="73">
        <v>8</v>
      </c>
      <c r="F149" s="73">
        <v>8</v>
      </c>
      <c r="G149" s="74">
        <f t="shared" si="14"/>
        <v>1</v>
      </c>
      <c r="H149" s="73">
        <v>8</v>
      </c>
      <c r="I149" s="73">
        <v>8</v>
      </c>
      <c r="J149" s="73">
        <f t="shared" si="15"/>
        <v>0</v>
      </c>
      <c r="K149" s="73">
        <f t="shared" si="16"/>
        <v>0</v>
      </c>
      <c r="L149" s="73">
        <f t="shared" si="17"/>
        <v>8</v>
      </c>
      <c r="M149" s="73">
        <f t="shared" si="18"/>
        <v>0</v>
      </c>
      <c r="N149" s="73">
        <f t="shared" si="19"/>
        <v>8</v>
      </c>
      <c r="O149" s="74">
        <f t="shared" si="20"/>
        <v>1</v>
      </c>
      <c r="P149" s="65"/>
    </row>
    <row r="150" spans="1:16" ht="18" customHeight="1" x14ac:dyDescent="0.2">
      <c r="A150" s="62"/>
      <c r="B150" s="71"/>
      <c r="C150" s="72" t="s">
        <v>83</v>
      </c>
      <c r="D150" s="72"/>
      <c r="E150" s="73">
        <v>8</v>
      </c>
      <c r="F150" s="73">
        <v>6</v>
      </c>
      <c r="G150" s="74">
        <f t="shared" si="14"/>
        <v>0.75</v>
      </c>
      <c r="H150" s="73">
        <v>8</v>
      </c>
      <c r="I150" s="73">
        <v>8</v>
      </c>
      <c r="J150" s="73">
        <f t="shared" si="15"/>
        <v>-2</v>
      </c>
      <c r="K150" s="73">
        <f t="shared" si="16"/>
        <v>2</v>
      </c>
      <c r="L150" s="73">
        <f t="shared" si="17"/>
        <v>8</v>
      </c>
      <c r="M150" s="73">
        <f t="shared" si="18"/>
        <v>-1.6</v>
      </c>
      <c r="N150" s="73">
        <f t="shared" si="19"/>
        <v>6.4</v>
      </c>
      <c r="O150" s="74">
        <f t="shared" si="20"/>
        <v>0.8</v>
      </c>
      <c r="P150" s="65"/>
    </row>
    <row r="151" spans="1:16" ht="18" customHeight="1" x14ac:dyDescent="0.2">
      <c r="A151" s="62"/>
      <c r="B151" s="71"/>
      <c r="C151" s="93" t="s">
        <v>78</v>
      </c>
      <c r="D151" s="93"/>
      <c r="E151" s="73">
        <v>8</v>
      </c>
      <c r="F151" s="73">
        <v>8</v>
      </c>
      <c r="G151" s="74">
        <f t="shared" si="14"/>
        <v>1</v>
      </c>
      <c r="H151" s="73">
        <v>8</v>
      </c>
      <c r="I151" s="73">
        <v>6</v>
      </c>
      <c r="J151" s="73">
        <f t="shared" si="15"/>
        <v>2</v>
      </c>
      <c r="K151" s="73">
        <f t="shared" si="16"/>
        <v>0</v>
      </c>
      <c r="L151" s="73">
        <f t="shared" si="17"/>
        <v>6</v>
      </c>
      <c r="M151" s="73">
        <f t="shared" si="18"/>
        <v>1.6</v>
      </c>
      <c r="N151" s="73">
        <f t="shared" si="19"/>
        <v>7.6</v>
      </c>
      <c r="O151" s="74">
        <f t="shared" si="20"/>
        <v>0.95</v>
      </c>
      <c r="P151" s="65"/>
    </row>
    <row r="152" spans="1:16" ht="24.95" customHeight="1" x14ac:dyDescent="0.2">
      <c r="A152" s="62"/>
      <c r="B152" s="71"/>
      <c r="C152" s="93" t="s">
        <v>76</v>
      </c>
      <c r="D152" s="93"/>
      <c r="E152" s="73">
        <v>8</v>
      </c>
      <c r="F152" s="73">
        <v>8</v>
      </c>
      <c r="G152" s="74">
        <f t="shared" si="14"/>
        <v>1</v>
      </c>
      <c r="H152" s="73">
        <v>8</v>
      </c>
      <c r="I152" s="73">
        <v>8</v>
      </c>
      <c r="J152" s="73">
        <f t="shared" si="15"/>
        <v>0</v>
      </c>
      <c r="K152" s="73">
        <f t="shared" si="16"/>
        <v>0</v>
      </c>
      <c r="L152" s="73">
        <f t="shared" si="17"/>
        <v>8</v>
      </c>
      <c r="M152" s="73">
        <f t="shared" si="18"/>
        <v>0</v>
      </c>
      <c r="N152" s="73">
        <f t="shared" si="19"/>
        <v>8</v>
      </c>
      <c r="O152" s="74">
        <f t="shared" si="20"/>
        <v>1</v>
      </c>
      <c r="P152" s="65"/>
    </row>
    <row r="153" spans="1:16" ht="18" customHeight="1" x14ac:dyDescent="0.2">
      <c r="A153" s="62"/>
      <c r="B153" s="71"/>
      <c r="C153" s="93" t="s">
        <v>61</v>
      </c>
      <c r="D153" s="93"/>
      <c r="E153" s="73">
        <v>8</v>
      </c>
      <c r="F153" s="73">
        <v>8</v>
      </c>
      <c r="G153" s="74">
        <f t="shared" si="14"/>
        <v>1</v>
      </c>
      <c r="H153" s="73">
        <v>8</v>
      </c>
      <c r="I153" s="73">
        <v>8</v>
      </c>
      <c r="J153" s="73">
        <f t="shared" si="15"/>
        <v>0</v>
      </c>
      <c r="K153" s="73">
        <f t="shared" si="16"/>
        <v>0</v>
      </c>
      <c r="L153" s="73">
        <f t="shared" si="17"/>
        <v>8</v>
      </c>
      <c r="M153" s="73">
        <f t="shared" si="18"/>
        <v>0</v>
      </c>
      <c r="N153" s="73">
        <f t="shared" si="19"/>
        <v>8</v>
      </c>
      <c r="O153" s="74">
        <f t="shared" si="20"/>
        <v>1</v>
      </c>
      <c r="P153" s="65"/>
    </row>
    <row r="154" spans="1:16" ht="18" customHeight="1" x14ac:dyDescent="0.2">
      <c r="A154" s="62"/>
      <c r="B154" s="71"/>
      <c r="C154" s="93" t="s">
        <v>178</v>
      </c>
      <c r="D154" s="93"/>
      <c r="E154" s="73">
        <v>8</v>
      </c>
      <c r="F154" s="73">
        <v>8</v>
      </c>
      <c r="G154" s="74">
        <f t="shared" si="14"/>
        <v>1</v>
      </c>
      <c r="H154" s="73">
        <v>8</v>
      </c>
      <c r="I154" s="73">
        <v>8</v>
      </c>
      <c r="J154" s="73">
        <f t="shared" si="15"/>
        <v>0</v>
      </c>
      <c r="K154" s="73">
        <f t="shared" si="16"/>
        <v>0</v>
      </c>
      <c r="L154" s="73">
        <f t="shared" si="17"/>
        <v>8</v>
      </c>
      <c r="M154" s="73">
        <f t="shared" si="18"/>
        <v>0</v>
      </c>
      <c r="N154" s="73">
        <f t="shared" si="19"/>
        <v>8</v>
      </c>
      <c r="O154" s="74">
        <f t="shared" si="20"/>
        <v>1</v>
      </c>
      <c r="P154" s="65"/>
    </row>
    <row r="155" spans="1:16" ht="18" customHeight="1" x14ac:dyDescent="0.2">
      <c r="A155" s="62"/>
      <c r="B155" s="71"/>
      <c r="C155" s="93" t="s">
        <v>68</v>
      </c>
      <c r="D155" s="93"/>
      <c r="E155" s="73">
        <v>8</v>
      </c>
      <c r="F155" s="73">
        <v>8</v>
      </c>
      <c r="G155" s="74">
        <f t="shared" si="14"/>
        <v>1</v>
      </c>
      <c r="H155" s="73">
        <v>8</v>
      </c>
      <c r="I155" s="73">
        <v>8</v>
      </c>
      <c r="J155" s="73">
        <f t="shared" si="15"/>
        <v>0</v>
      </c>
      <c r="K155" s="73">
        <f t="shared" si="16"/>
        <v>0</v>
      </c>
      <c r="L155" s="73">
        <f t="shared" si="17"/>
        <v>8</v>
      </c>
      <c r="M155" s="73">
        <f t="shared" si="18"/>
        <v>0</v>
      </c>
      <c r="N155" s="73">
        <f t="shared" si="19"/>
        <v>8</v>
      </c>
      <c r="O155" s="74">
        <f t="shared" si="20"/>
        <v>1</v>
      </c>
      <c r="P155" s="65"/>
    </row>
    <row r="156" spans="1:16" ht="18" customHeight="1" x14ac:dyDescent="0.2">
      <c r="A156" s="62"/>
      <c r="B156" s="71"/>
      <c r="C156" s="93" t="s">
        <v>179</v>
      </c>
      <c r="D156" s="93"/>
      <c r="E156" s="73">
        <v>8</v>
      </c>
      <c r="F156" s="73">
        <v>8</v>
      </c>
      <c r="G156" s="74">
        <f t="shared" si="14"/>
        <v>1</v>
      </c>
      <c r="H156" s="73">
        <v>8</v>
      </c>
      <c r="I156" s="73">
        <v>6</v>
      </c>
      <c r="J156" s="73">
        <f t="shared" si="15"/>
        <v>2</v>
      </c>
      <c r="K156" s="73">
        <f t="shared" si="16"/>
        <v>0</v>
      </c>
      <c r="L156" s="73">
        <f t="shared" si="17"/>
        <v>6</v>
      </c>
      <c r="M156" s="73">
        <f t="shared" si="18"/>
        <v>1.6</v>
      </c>
      <c r="N156" s="73">
        <f t="shared" si="19"/>
        <v>7.6</v>
      </c>
      <c r="O156" s="74">
        <f t="shared" si="20"/>
        <v>0.95</v>
      </c>
      <c r="P156" s="65"/>
    </row>
    <row r="157" spans="1:16" ht="18" customHeight="1" x14ac:dyDescent="0.2">
      <c r="A157" s="62"/>
      <c r="B157" s="71"/>
      <c r="C157" s="72" t="s">
        <v>82</v>
      </c>
      <c r="D157" s="72"/>
      <c r="E157" s="73">
        <v>8</v>
      </c>
      <c r="F157" s="73">
        <v>8</v>
      </c>
      <c r="G157" s="74">
        <f t="shared" si="14"/>
        <v>1</v>
      </c>
      <c r="H157" s="73">
        <v>8</v>
      </c>
      <c r="I157" s="73">
        <v>8</v>
      </c>
      <c r="J157" s="73">
        <f t="shared" si="15"/>
        <v>0</v>
      </c>
      <c r="K157" s="73">
        <f t="shared" si="16"/>
        <v>0</v>
      </c>
      <c r="L157" s="73">
        <f t="shared" si="17"/>
        <v>8</v>
      </c>
      <c r="M157" s="73">
        <f t="shared" si="18"/>
        <v>0</v>
      </c>
      <c r="N157" s="73">
        <f t="shared" si="19"/>
        <v>8</v>
      </c>
      <c r="O157" s="74">
        <f t="shared" si="20"/>
        <v>1</v>
      </c>
      <c r="P157" s="65"/>
    </row>
    <row r="158" spans="1:16" ht="18" customHeight="1" x14ac:dyDescent="0.2">
      <c r="A158" s="62"/>
      <c r="B158" s="71"/>
      <c r="C158" s="93" t="s">
        <v>180</v>
      </c>
      <c r="D158" s="93"/>
      <c r="E158" s="73">
        <v>8</v>
      </c>
      <c r="F158" s="73">
        <v>8</v>
      </c>
      <c r="G158" s="74">
        <f t="shared" si="14"/>
        <v>1</v>
      </c>
      <c r="H158" s="73">
        <v>8</v>
      </c>
      <c r="I158" s="73">
        <v>8</v>
      </c>
      <c r="J158" s="73">
        <f t="shared" si="15"/>
        <v>0</v>
      </c>
      <c r="K158" s="73">
        <f t="shared" si="16"/>
        <v>0</v>
      </c>
      <c r="L158" s="73">
        <f t="shared" si="17"/>
        <v>8</v>
      </c>
      <c r="M158" s="73">
        <f t="shared" si="18"/>
        <v>0</v>
      </c>
      <c r="N158" s="73">
        <f t="shared" si="19"/>
        <v>8</v>
      </c>
      <c r="O158" s="74">
        <f t="shared" si="20"/>
        <v>1</v>
      </c>
      <c r="P158" s="65"/>
    </row>
    <row r="159" spans="1:16" ht="18" customHeight="1" x14ac:dyDescent="0.2">
      <c r="A159" s="62"/>
      <c r="B159" s="71"/>
      <c r="C159" s="93" t="s">
        <v>181</v>
      </c>
      <c r="D159" s="93"/>
      <c r="E159" s="73">
        <v>8</v>
      </c>
      <c r="F159" s="73">
        <v>8</v>
      </c>
      <c r="G159" s="74">
        <f t="shared" si="14"/>
        <v>1</v>
      </c>
      <c r="H159" s="73">
        <v>8</v>
      </c>
      <c r="I159" s="73">
        <v>8</v>
      </c>
      <c r="J159" s="73">
        <f t="shared" si="15"/>
        <v>0</v>
      </c>
      <c r="K159" s="73">
        <f t="shared" si="16"/>
        <v>0</v>
      </c>
      <c r="L159" s="73">
        <f t="shared" si="17"/>
        <v>8</v>
      </c>
      <c r="M159" s="73">
        <f t="shared" si="18"/>
        <v>0</v>
      </c>
      <c r="N159" s="73">
        <f t="shared" si="19"/>
        <v>8</v>
      </c>
      <c r="O159" s="74">
        <f t="shared" si="20"/>
        <v>1</v>
      </c>
      <c r="P159" s="65"/>
    </row>
    <row r="160" spans="1:16" s="70" customFormat="1" ht="18" customHeight="1" x14ac:dyDescent="0.2">
      <c r="A160" s="66"/>
      <c r="B160" s="94" t="s">
        <v>182</v>
      </c>
      <c r="C160" s="95"/>
      <c r="D160" s="95"/>
      <c r="E160" s="67">
        <v>69</v>
      </c>
      <c r="F160" s="67">
        <v>69</v>
      </c>
      <c r="G160" s="68">
        <v>0.95</v>
      </c>
      <c r="H160" s="67">
        <v>69</v>
      </c>
      <c r="I160" s="67">
        <v>54</v>
      </c>
      <c r="J160" s="67">
        <f t="shared" si="15"/>
        <v>15</v>
      </c>
      <c r="K160" s="67">
        <f t="shared" si="16"/>
        <v>0</v>
      </c>
      <c r="L160" s="67">
        <f t="shared" si="17"/>
        <v>54</v>
      </c>
      <c r="M160" s="67">
        <f t="shared" si="18"/>
        <v>12</v>
      </c>
      <c r="N160" s="67">
        <f t="shared" si="19"/>
        <v>66</v>
      </c>
      <c r="O160" s="68">
        <f t="shared" si="20"/>
        <v>0.95652173913043481</v>
      </c>
      <c r="P160" s="69"/>
    </row>
    <row r="161" spans="1:16" ht="24.95" customHeight="1" x14ac:dyDescent="0.2">
      <c r="A161" s="62"/>
      <c r="B161" s="71"/>
      <c r="C161" s="93" t="s">
        <v>183</v>
      </c>
      <c r="D161" s="93"/>
      <c r="E161" s="73">
        <v>12</v>
      </c>
      <c r="F161" s="73">
        <v>12</v>
      </c>
      <c r="G161" s="74">
        <f t="shared" si="14"/>
        <v>1</v>
      </c>
      <c r="H161" s="73">
        <v>12</v>
      </c>
      <c r="I161" s="73">
        <v>9</v>
      </c>
      <c r="J161" s="73">
        <f t="shared" si="15"/>
        <v>3</v>
      </c>
      <c r="K161" s="73">
        <f t="shared" si="16"/>
        <v>0</v>
      </c>
      <c r="L161" s="73">
        <f t="shared" si="17"/>
        <v>9</v>
      </c>
      <c r="M161" s="73">
        <f t="shared" si="18"/>
        <v>2.4000000000000004</v>
      </c>
      <c r="N161" s="73">
        <f t="shared" si="19"/>
        <v>11.4</v>
      </c>
      <c r="O161" s="74">
        <f t="shared" si="20"/>
        <v>0.95000000000000007</v>
      </c>
      <c r="P161" s="65"/>
    </row>
    <row r="162" spans="1:16" ht="18" customHeight="1" x14ac:dyDescent="0.2">
      <c r="A162" s="62"/>
      <c r="B162" s="71"/>
      <c r="C162" s="93" t="s">
        <v>184</v>
      </c>
      <c r="D162" s="93"/>
      <c r="E162" s="73">
        <v>12</v>
      </c>
      <c r="F162" s="73">
        <v>12</v>
      </c>
      <c r="G162" s="74">
        <f t="shared" si="14"/>
        <v>1</v>
      </c>
      <c r="H162" s="73">
        <v>12</v>
      </c>
      <c r="I162" s="73">
        <v>12</v>
      </c>
      <c r="J162" s="73">
        <f t="shared" si="15"/>
        <v>0</v>
      </c>
      <c r="K162" s="73">
        <f t="shared" si="16"/>
        <v>0</v>
      </c>
      <c r="L162" s="73">
        <f t="shared" si="17"/>
        <v>12</v>
      </c>
      <c r="M162" s="73">
        <f t="shared" si="18"/>
        <v>0</v>
      </c>
      <c r="N162" s="73">
        <f t="shared" si="19"/>
        <v>12</v>
      </c>
      <c r="O162" s="74">
        <f t="shared" si="20"/>
        <v>1</v>
      </c>
      <c r="P162" s="65"/>
    </row>
    <row r="163" spans="1:16" ht="18" customHeight="1" x14ac:dyDescent="0.2">
      <c r="A163" s="62"/>
      <c r="B163" s="71"/>
      <c r="C163" s="93" t="s">
        <v>185</v>
      </c>
      <c r="D163" s="93"/>
      <c r="E163" s="73">
        <v>12</v>
      </c>
      <c r="F163" s="73">
        <v>9</v>
      </c>
      <c r="G163" s="74">
        <f t="shared" si="14"/>
        <v>0.75</v>
      </c>
      <c r="H163" s="73">
        <v>12</v>
      </c>
      <c r="I163" s="73">
        <v>9</v>
      </c>
      <c r="J163" s="73">
        <f t="shared" si="15"/>
        <v>0</v>
      </c>
      <c r="K163" s="73">
        <f t="shared" si="16"/>
        <v>3</v>
      </c>
      <c r="L163" s="73">
        <f t="shared" si="17"/>
        <v>9</v>
      </c>
      <c r="M163" s="73">
        <f t="shared" si="18"/>
        <v>0</v>
      </c>
      <c r="N163" s="73">
        <f t="shared" si="19"/>
        <v>9</v>
      </c>
      <c r="O163" s="74">
        <f t="shared" si="20"/>
        <v>0.75</v>
      </c>
      <c r="P163" s="65"/>
    </row>
    <row r="164" spans="1:16" ht="18" customHeight="1" x14ac:dyDescent="0.2">
      <c r="A164" s="62"/>
      <c r="B164" s="71"/>
      <c r="C164" s="93" t="s">
        <v>186</v>
      </c>
      <c r="D164" s="93"/>
      <c r="E164" s="73">
        <v>28</v>
      </c>
      <c r="F164" s="73">
        <v>28</v>
      </c>
      <c r="G164" s="74">
        <f t="shared" si="14"/>
        <v>1</v>
      </c>
      <c r="H164" s="73">
        <v>28</v>
      </c>
      <c r="I164" s="73">
        <v>19</v>
      </c>
      <c r="J164" s="73">
        <f t="shared" si="15"/>
        <v>9</v>
      </c>
      <c r="K164" s="73">
        <f t="shared" si="16"/>
        <v>0</v>
      </c>
      <c r="L164" s="73">
        <f t="shared" si="17"/>
        <v>19</v>
      </c>
      <c r="M164" s="73">
        <f t="shared" si="18"/>
        <v>7.2</v>
      </c>
      <c r="N164" s="73">
        <f t="shared" si="19"/>
        <v>26.2</v>
      </c>
      <c r="O164" s="74">
        <f t="shared" si="20"/>
        <v>0.93571428571428572</v>
      </c>
      <c r="P164" s="65"/>
    </row>
    <row r="165" spans="1:16" ht="18" customHeight="1" x14ac:dyDescent="0.2">
      <c r="A165" s="62"/>
      <c r="B165" s="71"/>
      <c r="C165" s="93" t="s">
        <v>187</v>
      </c>
      <c r="D165" s="93"/>
      <c r="E165" s="73">
        <v>5</v>
      </c>
      <c r="F165" s="73">
        <v>5</v>
      </c>
      <c r="G165" s="74">
        <f t="shared" si="14"/>
        <v>1</v>
      </c>
      <c r="H165" s="73">
        <v>5</v>
      </c>
      <c r="I165" s="73">
        <v>5</v>
      </c>
      <c r="J165" s="73">
        <f t="shared" si="15"/>
        <v>0</v>
      </c>
      <c r="K165" s="73">
        <f t="shared" si="16"/>
        <v>0</v>
      </c>
      <c r="L165" s="73">
        <f t="shared" si="17"/>
        <v>5</v>
      </c>
      <c r="M165" s="73">
        <f t="shared" si="18"/>
        <v>0</v>
      </c>
      <c r="N165" s="73">
        <f t="shared" si="19"/>
        <v>5</v>
      </c>
      <c r="O165" s="74">
        <f t="shared" si="20"/>
        <v>1</v>
      </c>
      <c r="P165" s="65"/>
    </row>
    <row r="166" spans="1:16" s="70" customFormat="1" ht="18" customHeight="1" x14ac:dyDescent="0.2">
      <c r="A166" s="66"/>
      <c r="B166" s="94" t="s">
        <v>188</v>
      </c>
      <c r="C166" s="95"/>
      <c r="D166" s="95"/>
      <c r="E166" s="67">
        <v>16</v>
      </c>
      <c r="F166" s="67">
        <v>16</v>
      </c>
      <c r="G166" s="68">
        <f t="shared" si="14"/>
        <v>1</v>
      </c>
      <c r="H166" s="67">
        <v>16</v>
      </c>
      <c r="I166" s="67">
        <v>13</v>
      </c>
      <c r="J166" s="67">
        <f t="shared" si="15"/>
        <v>3</v>
      </c>
      <c r="K166" s="67">
        <f t="shared" si="16"/>
        <v>0</v>
      </c>
      <c r="L166" s="67">
        <f t="shared" si="17"/>
        <v>13</v>
      </c>
      <c r="M166" s="67">
        <f t="shared" si="18"/>
        <v>2.4000000000000004</v>
      </c>
      <c r="N166" s="67">
        <f t="shared" si="19"/>
        <v>15.4</v>
      </c>
      <c r="O166" s="68">
        <f t="shared" si="20"/>
        <v>0.96250000000000002</v>
      </c>
      <c r="P166" s="69"/>
    </row>
    <row r="167" spans="1:16" ht="18" customHeight="1" x14ac:dyDescent="0.2">
      <c r="A167" s="62"/>
      <c r="B167" s="71"/>
      <c r="C167" s="93" t="s">
        <v>189</v>
      </c>
      <c r="D167" s="93"/>
      <c r="E167" s="73">
        <v>4</v>
      </c>
      <c r="F167" s="73">
        <v>4</v>
      </c>
      <c r="G167" s="74">
        <f t="shared" si="14"/>
        <v>1</v>
      </c>
      <c r="H167" s="73">
        <v>4</v>
      </c>
      <c r="I167" s="73">
        <v>3</v>
      </c>
      <c r="J167" s="73">
        <f t="shared" si="15"/>
        <v>1</v>
      </c>
      <c r="K167" s="73">
        <f t="shared" si="16"/>
        <v>0</v>
      </c>
      <c r="L167" s="73">
        <f t="shared" si="17"/>
        <v>3</v>
      </c>
      <c r="M167" s="73">
        <f t="shared" si="18"/>
        <v>0.8</v>
      </c>
      <c r="N167" s="73">
        <f t="shared" si="19"/>
        <v>3.8</v>
      </c>
      <c r="O167" s="74">
        <f t="shared" si="20"/>
        <v>0.95</v>
      </c>
      <c r="P167" s="65"/>
    </row>
    <row r="168" spans="1:16" ht="18" customHeight="1" x14ac:dyDescent="0.2">
      <c r="A168" s="62"/>
      <c r="B168" s="71"/>
      <c r="C168" s="93" t="s">
        <v>190</v>
      </c>
      <c r="D168" s="93"/>
      <c r="E168" s="73">
        <v>4</v>
      </c>
      <c r="F168" s="73">
        <v>4</v>
      </c>
      <c r="G168" s="74">
        <f t="shared" si="14"/>
        <v>1</v>
      </c>
      <c r="H168" s="73">
        <v>4</v>
      </c>
      <c r="I168" s="73">
        <v>3</v>
      </c>
      <c r="J168" s="73">
        <f t="shared" si="15"/>
        <v>1</v>
      </c>
      <c r="K168" s="73">
        <f t="shared" si="16"/>
        <v>0</v>
      </c>
      <c r="L168" s="73">
        <f t="shared" si="17"/>
        <v>3</v>
      </c>
      <c r="M168" s="73">
        <f t="shared" si="18"/>
        <v>0.8</v>
      </c>
      <c r="N168" s="73">
        <f t="shared" si="19"/>
        <v>3.8</v>
      </c>
      <c r="O168" s="74">
        <f t="shared" si="20"/>
        <v>0.95</v>
      </c>
      <c r="P168" s="65"/>
    </row>
    <row r="169" spans="1:16" ht="18" customHeight="1" x14ac:dyDescent="0.2">
      <c r="A169" s="62"/>
      <c r="B169" s="71"/>
      <c r="C169" s="93" t="s">
        <v>191</v>
      </c>
      <c r="D169" s="93"/>
      <c r="E169" s="73">
        <v>4</v>
      </c>
      <c r="F169" s="73">
        <v>4</v>
      </c>
      <c r="G169" s="74">
        <f t="shared" si="14"/>
        <v>1</v>
      </c>
      <c r="H169" s="73">
        <v>4</v>
      </c>
      <c r="I169" s="73">
        <v>4</v>
      </c>
      <c r="J169" s="73">
        <f t="shared" si="15"/>
        <v>0</v>
      </c>
      <c r="K169" s="73">
        <f t="shared" si="16"/>
        <v>0</v>
      </c>
      <c r="L169" s="73">
        <f t="shared" si="17"/>
        <v>4</v>
      </c>
      <c r="M169" s="73">
        <f t="shared" si="18"/>
        <v>0</v>
      </c>
      <c r="N169" s="73">
        <f t="shared" si="19"/>
        <v>4</v>
      </c>
      <c r="O169" s="74">
        <f t="shared" si="20"/>
        <v>1</v>
      </c>
      <c r="P169" s="65"/>
    </row>
    <row r="170" spans="1:16" ht="18" customHeight="1" x14ac:dyDescent="0.2">
      <c r="A170" s="62"/>
      <c r="B170" s="71"/>
      <c r="C170" s="93" t="s">
        <v>192</v>
      </c>
      <c r="D170" s="93"/>
      <c r="E170" s="73">
        <v>4</v>
      </c>
      <c r="F170" s="73">
        <v>4</v>
      </c>
      <c r="G170" s="74">
        <f t="shared" si="14"/>
        <v>1</v>
      </c>
      <c r="H170" s="73">
        <v>4</v>
      </c>
      <c r="I170" s="73">
        <v>3</v>
      </c>
      <c r="J170" s="73">
        <f t="shared" si="15"/>
        <v>1</v>
      </c>
      <c r="K170" s="73">
        <f t="shared" si="16"/>
        <v>0</v>
      </c>
      <c r="L170" s="73">
        <f t="shared" si="17"/>
        <v>3</v>
      </c>
      <c r="M170" s="73">
        <f t="shared" si="18"/>
        <v>0.8</v>
      </c>
      <c r="N170" s="73">
        <f t="shared" si="19"/>
        <v>3.8</v>
      </c>
      <c r="O170" s="74">
        <f t="shared" si="20"/>
        <v>0.95</v>
      </c>
      <c r="P170" s="65"/>
    </row>
    <row r="171" spans="1:16" s="70" customFormat="1" ht="18" customHeight="1" x14ac:dyDescent="0.2">
      <c r="A171" s="66"/>
      <c r="B171" s="94" t="s">
        <v>193</v>
      </c>
      <c r="C171" s="95"/>
      <c r="D171" s="95"/>
      <c r="E171" s="67">
        <v>103</v>
      </c>
      <c r="F171" s="67">
        <v>88</v>
      </c>
      <c r="G171" s="68">
        <f t="shared" si="14"/>
        <v>0.85436893203883491</v>
      </c>
      <c r="H171" s="67">
        <v>103</v>
      </c>
      <c r="I171" s="67">
        <v>83</v>
      </c>
      <c r="J171" s="67">
        <f t="shared" si="15"/>
        <v>5</v>
      </c>
      <c r="K171" s="67">
        <f t="shared" si="16"/>
        <v>15</v>
      </c>
      <c r="L171" s="67">
        <f t="shared" si="17"/>
        <v>83</v>
      </c>
      <c r="M171" s="67">
        <f t="shared" si="18"/>
        <v>4</v>
      </c>
      <c r="N171" s="67">
        <f t="shared" si="19"/>
        <v>87</v>
      </c>
      <c r="O171" s="68">
        <f t="shared" si="20"/>
        <v>0.84466019417475724</v>
      </c>
      <c r="P171" s="69"/>
    </row>
    <row r="172" spans="1:16" ht="18" customHeight="1" x14ac:dyDescent="0.2">
      <c r="A172" s="62"/>
      <c r="B172" s="71"/>
      <c r="C172" s="93" t="s">
        <v>110</v>
      </c>
      <c r="D172" s="93"/>
      <c r="E172" s="73">
        <v>35</v>
      </c>
      <c r="F172" s="73">
        <v>28</v>
      </c>
      <c r="G172" s="74">
        <f t="shared" si="14"/>
        <v>0.8</v>
      </c>
      <c r="H172" s="73">
        <v>35</v>
      </c>
      <c r="I172" s="73">
        <v>27</v>
      </c>
      <c r="J172" s="73">
        <f t="shared" si="15"/>
        <v>1</v>
      </c>
      <c r="K172" s="73">
        <f t="shared" si="16"/>
        <v>7</v>
      </c>
      <c r="L172" s="73">
        <f t="shared" si="17"/>
        <v>27</v>
      </c>
      <c r="M172" s="73">
        <f t="shared" si="18"/>
        <v>0.8</v>
      </c>
      <c r="N172" s="73">
        <f t="shared" si="19"/>
        <v>27.8</v>
      </c>
      <c r="O172" s="74">
        <f t="shared" si="20"/>
        <v>0.79428571428571426</v>
      </c>
      <c r="P172" s="65"/>
    </row>
    <row r="173" spans="1:16" ht="18" customHeight="1" x14ac:dyDescent="0.2">
      <c r="A173" s="62"/>
      <c r="B173" s="71"/>
      <c r="C173" s="93" t="s">
        <v>111</v>
      </c>
      <c r="D173" s="93"/>
      <c r="E173" s="73">
        <v>40</v>
      </c>
      <c r="F173" s="73">
        <v>32</v>
      </c>
      <c r="G173" s="74">
        <f t="shared" si="14"/>
        <v>0.8</v>
      </c>
      <c r="H173" s="73">
        <v>40</v>
      </c>
      <c r="I173" s="73">
        <v>28</v>
      </c>
      <c r="J173" s="73">
        <f t="shared" si="15"/>
        <v>4</v>
      </c>
      <c r="K173" s="73">
        <f t="shared" si="16"/>
        <v>8</v>
      </c>
      <c r="L173" s="73">
        <f t="shared" si="17"/>
        <v>28</v>
      </c>
      <c r="M173" s="73">
        <f t="shared" si="18"/>
        <v>3.2</v>
      </c>
      <c r="N173" s="73">
        <f t="shared" si="19"/>
        <v>31.2</v>
      </c>
      <c r="O173" s="74">
        <f t="shared" si="20"/>
        <v>0.78</v>
      </c>
      <c r="P173" s="65"/>
    </row>
    <row r="174" spans="1:16" ht="18" customHeight="1" x14ac:dyDescent="0.2">
      <c r="A174" s="62"/>
      <c r="B174" s="71"/>
      <c r="C174" s="93" t="s">
        <v>112</v>
      </c>
      <c r="D174" s="93"/>
      <c r="E174" s="73">
        <v>28</v>
      </c>
      <c r="F174" s="73">
        <v>28</v>
      </c>
      <c r="G174" s="74">
        <f t="shared" si="14"/>
        <v>1</v>
      </c>
      <c r="H174" s="73">
        <v>28</v>
      </c>
      <c r="I174" s="73">
        <v>28</v>
      </c>
      <c r="J174" s="73">
        <f t="shared" si="15"/>
        <v>0</v>
      </c>
      <c r="K174" s="73">
        <f t="shared" si="16"/>
        <v>0</v>
      </c>
      <c r="L174" s="73">
        <f t="shared" si="17"/>
        <v>28</v>
      </c>
      <c r="M174" s="73">
        <f t="shared" si="18"/>
        <v>0</v>
      </c>
      <c r="N174" s="73">
        <f t="shared" si="19"/>
        <v>28</v>
      </c>
      <c r="O174" s="74">
        <f t="shared" si="20"/>
        <v>1</v>
      </c>
      <c r="P174" s="65"/>
    </row>
    <row r="175" spans="1:16" s="70" customFormat="1" ht="18" customHeight="1" x14ac:dyDescent="0.2">
      <c r="A175" s="66"/>
      <c r="B175" s="94" t="s">
        <v>194</v>
      </c>
      <c r="C175" s="95"/>
      <c r="D175" s="95"/>
      <c r="E175" s="67">
        <v>100</v>
      </c>
      <c r="F175" s="67">
        <v>100</v>
      </c>
      <c r="G175" s="68">
        <f t="shared" si="14"/>
        <v>1</v>
      </c>
      <c r="H175" s="67">
        <v>100</v>
      </c>
      <c r="I175" s="67">
        <v>99</v>
      </c>
      <c r="J175" s="67">
        <f t="shared" si="15"/>
        <v>1</v>
      </c>
      <c r="K175" s="67">
        <f t="shared" si="16"/>
        <v>0</v>
      </c>
      <c r="L175" s="67">
        <f t="shared" si="17"/>
        <v>99</v>
      </c>
      <c r="M175" s="67">
        <f t="shared" si="18"/>
        <v>0.8</v>
      </c>
      <c r="N175" s="67">
        <f t="shared" si="19"/>
        <v>99.8</v>
      </c>
      <c r="O175" s="68">
        <f t="shared" si="20"/>
        <v>0.998</v>
      </c>
      <c r="P175" s="69"/>
    </row>
    <row r="176" spans="1:16" ht="18" customHeight="1" x14ac:dyDescent="0.2">
      <c r="A176" s="62"/>
      <c r="B176" s="71"/>
      <c r="C176" s="93" t="s">
        <v>110</v>
      </c>
      <c r="D176" s="93"/>
      <c r="E176" s="73">
        <v>35</v>
      </c>
      <c r="F176" s="73">
        <v>35</v>
      </c>
      <c r="G176" s="74">
        <f t="shared" si="14"/>
        <v>1</v>
      </c>
      <c r="H176" s="73">
        <v>35</v>
      </c>
      <c r="I176" s="73">
        <v>35</v>
      </c>
      <c r="J176" s="73">
        <f t="shared" si="15"/>
        <v>0</v>
      </c>
      <c r="K176" s="73">
        <f t="shared" si="16"/>
        <v>0</v>
      </c>
      <c r="L176" s="73">
        <f t="shared" si="17"/>
        <v>35</v>
      </c>
      <c r="M176" s="73">
        <f t="shared" si="18"/>
        <v>0</v>
      </c>
      <c r="N176" s="73">
        <f t="shared" si="19"/>
        <v>35</v>
      </c>
      <c r="O176" s="74">
        <f t="shared" si="20"/>
        <v>1</v>
      </c>
      <c r="P176" s="65"/>
    </row>
    <row r="177" spans="1:16" ht="18" customHeight="1" x14ac:dyDescent="0.2">
      <c r="A177" s="62"/>
      <c r="B177" s="71"/>
      <c r="C177" s="93" t="s">
        <v>111</v>
      </c>
      <c r="D177" s="93"/>
      <c r="E177" s="73">
        <v>37</v>
      </c>
      <c r="F177" s="73">
        <v>37</v>
      </c>
      <c r="G177" s="74">
        <f t="shared" si="14"/>
        <v>1</v>
      </c>
      <c r="H177" s="73">
        <v>37</v>
      </c>
      <c r="I177" s="73">
        <v>36</v>
      </c>
      <c r="J177" s="73">
        <f t="shared" si="15"/>
        <v>1</v>
      </c>
      <c r="K177" s="73">
        <f t="shared" si="16"/>
        <v>0</v>
      </c>
      <c r="L177" s="73">
        <f t="shared" si="17"/>
        <v>36</v>
      </c>
      <c r="M177" s="73">
        <f t="shared" si="18"/>
        <v>0.8</v>
      </c>
      <c r="N177" s="73">
        <f t="shared" si="19"/>
        <v>36.799999999999997</v>
      </c>
      <c r="O177" s="74">
        <f t="shared" si="20"/>
        <v>0.99459459459459454</v>
      </c>
      <c r="P177" s="65"/>
    </row>
    <row r="178" spans="1:16" ht="18" customHeight="1" x14ac:dyDescent="0.2">
      <c r="A178" s="62"/>
      <c r="B178" s="71"/>
      <c r="C178" s="93" t="s">
        <v>112</v>
      </c>
      <c r="D178" s="93"/>
      <c r="E178" s="73">
        <v>28</v>
      </c>
      <c r="F178" s="73">
        <v>28</v>
      </c>
      <c r="G178" s="74">
        <f t="shared" si="14"/>
        <v>1</v>
      </c>
      <c r="H178" s="73">
        <v>28</v>
      </c>
      <c r="I178" s="73">
        <v>28</v>
      </c>
      <c r="J178" s="73">
        <f t="shared" si="15"/>
        <v>0</v>
      </c>
      <c r="K178" s="73">
        <f t="shared" si="16"/>
        <v>0</v>
      </c>
      <c r="L178" s="73">
        <f t="shared" si="17"/>
        <v>28</v>
      </c>
      <c r="M178" s="73">
        <f t="shared" si="18"/>
        <v>0</v>
      </c>
      <c r="N178" s="73">
        <f t="shared" si="19"/>
        <v>28</v>
      </c>
      <c r="O178" s="74">
        <f t="shared" si="20"/>
        <v>1</v>
      </c>
      <c r="P178" s="65"/>
    </row>
    <row r="179" spans="1:16" s="70" customFormat="1" ht="18" customHeight="1" x14ac:dyDescent="0.2">
      <c r="A179" s="66"/>
      <c r="B179" s="94" t="s">
        <v>195</v>
      </c>
      <c r="C179" s="95"/>
      <c r="D179" s="95"/>
      <c r="E179" s="67">
        <v>103</v>
      </c>
      <c r="F179" s="67">
        <v>103</v>
      </c>
      <c r="G179" s="68">
        <f t="shared" si="14"/>
        <v>1</v>
      </c>
      <c r="H179" s="67">
        <v>103</v>
      </c>
      <c r="I179" s="67">
        <v>100</v>
      </c>
      <c r="J179" s="67">
        <f t="shared" si="15"/>
        <v>3</v>
      </c>
      <c r="K179" s="67">
        <f t="shared" si="16"/>
        <v>0</v>
      </c>
      <c r="L179" s="67">
        <f t="shared" si="17"/>
        <v>100</v>
      </c>
      <c r="M179" s="67">
        <f t="shared" si="18"/>
        <v>2.4000000000000004</v>
      </c>
      <c r="N179" s="67">
        <f t="shared" si="19"/>
        <v>102.4</v>
      </c>
      <c r="O179" s="68">
        <f t="shared" si="20"/>
        <v>0.99417475728155347</v>
      </c>
      <c r="P179" s="69"/>
    </row>
    <row r="180" spans="1:16" ht="18" customHeight="1" x14ac:dyDescent="0.2">
      <c r="A180" s="62"/>
      <c r="B180" s="71"/>
      <c r="C180" s="93" t="s">
        <v>110</v>
      </c>
      <c r="D180" s="93"/>
      <c r="E180" s="73">
        <v>35</v>
      </c>
      <c r="F180" s="73">
        <v>35</v>
      </c>
      <c r="G180" s="74">
        <f t="shared" si="14"/>
        <v>1</v>
      </c>
      <c r="H180" s="73">
        <v>35</v>
      </c>
      <c r="I180" s="73">
        <v>34</v>
      </c>
      <c r="J180" s="73">
        <f t="shared" si="15"/>
        <v>1</v>
      </c>
      <c r="K180" s="73">
        <f t="shared" si="16"/>
        <v>0</v>
      </c>
      <c r="L180" s="73">
        <f t="shared" si="17"/>
        <v>34</v>
      </c>
      <c r="M180" s="73">
        <f t="shared" si="18"/>
        <v>0.8</v>
      </c>
      <c r="N180" s="73">
        <f t="shared" si="19"/>
        <v>34.799999999999997</v>
      </c>
      <c r="O180" s="74">
        <f t="shared" si="20"/>
        <v>0.99428571428571422</v>
      </c>
      <c r="P180" s="65"/>
    </row>
    <row r="181" spans="1:16" ht="18" customHeight="1" x14ac:dyDescent="0.2">
      <c r="A181" s="62"/>
      <c r="B181" s="71"/>
      <c r="C181" s="93" t="s">
        <v>111</v>
      </c>
      <c r="D181" s="93"/>
      <c r="E181" s="73">
        <v>40</v>
      </c>
      <c r="F181" s="73">
        <v>40</v>
      </c>
      <c r="G181" s="74">
        <f t="shared" si="14"/>
        <v>1</v>
      </c>
      <c r="H181" s="73">
        <v>40</v>
      </c>
      <c r="I181" s="73">
        <v>40</v>
      </c>
      <c r="J181" s="73">
        <f t="shared" si="15"/>
        <v>0</v>
      </c>
      <c r="K181" s="73">
        <f t="shared" si="16"/>
        <v>0</v>
      </c>
      <c r="L181" s="73">
        <f t="shared" si="17"/>
        <v>40</v>
      </c>
      <c r="M181" s="73">
        <f t="shared" si="18"/>
        <v>0</v>
      </c>
      <c r="N181" s="73">
        <f t="shared" si="19"/>
        <v>40</v>
      </c>
      <c r="O181" s="74">
        <f t="shared" si="20"/>
        <v>1</v>
      </c>
      <c r="P181" s="65"/>
    </row>
    <row r="182" spans="1:16" ht="18" customHeight="1" x14ac:dyDescent="0.2">
      <c r="A182" s="62"/>
      <c r="B182" s="71"/>
      <c r="C182" s="93" t="s">
        <v>112</v>
      </c>
      <c r="D182" s="93"/>
      <c r="E182" s="73">
        <v>28</v>
      </c>
      <c r="F182" s="73">
        <v>28</v>
      </c>
      <c r="G182" s="74">
        <f t="shared" si="14"/>
        <v>1</v>
      </c>
      <c r="H182" s="73">
        <v>28</v>
      </c>
      <c r="I182" s="73">
        <v>26</v>
      </c>
      <c r="J182" s="73">
        <f t="shared" si="15"/>
        <v>2</v>
      </c>
      <c r="K182" s="73">
        <f t="shared" si="16"/>
        <v>0</v>
      </c>
      <c r="L182" s="73">
        <f t="shared" si="17"/>
        <v>26</v>
      </c>
      <c r="M182" s="73">
        <f t="shared" si="18"/>
        <v>1.6</v>
      </c>
      <c r="N182" s="73">
        <f t="shared" si="19"/>
        <v>27.6</v>
      </c>
      <c r="O182" s="74">
        <f t="shared" si="20"/>
        <v>0.98571428571428577</v>
      </c>
      <c r="P182" s="65"/>
    </row>
    <row r="183" spans="1:16" s="70" customFormat="1" ht="18" customHeight="1" x14ac:dyDescent="0.2">
      <c r="A183" s="66"/>
      <c r="B183" s="94" t="s">
        <v>196</v>
      </c>
      <c r="C183" s="95"/>
      <c r="D183" s="95"/>
      <c r="E183" s="67">
        <v>103</v>
      </c>
      <c r="F183" s="67">
        <v>103</v>
      </c>
      <c r="G183" s="68">
        <f t="shared" si="14"/>
        <v>1</v>
      </c>
      <c r="H183" s="67">
        <v>103</v>
      </c>
      <c r="I183" s="67">
        <v>103</v>
      </c>
      <c r="J183" s="67">
        <f t="shared" si="15"/>
        <v>0</v>
      </c>
      <c r="K183" s="67">
        <f t="shared" si="16"/>
        <v>0</v>
      </c>
      <c r="L183" s="67">
        <f t="shared" si="17"/>
        <v>103</v>
      </c>
      <c r="M183" s="67">
        <f t="shared" si="18"/>
        <v>0</v>
      </c>
      <c r="N183" s="67">
        <f t="shared" si="19"/>
        <v>103</v>
      </c>
      <c r="O183" s="68">
        <f t="shared" si="20"/>
        <v>1</v>
      </c>
      <c r="P183" s="69"/>
    </row>
    <row r="184" spans="1:16" ht="18" customHeight="1" x14ac:dyDescent="0.2">
      <c r="A184" s="62"/>
      <c r="B184" s="71"/>
      <c r="C184" s="93" t="s">
        <v>110</v>
      </c>
      <c r="D184" s="93"/>
      <c r="E184" s="73">
        <v>35</v>
      </c>
      <c r="F184" s="73">
        <v>35</v>
      </c>
      <c r="G184" s="74">
        <f t="shared" si="14"/>
        <v>1</v>
      </c>
      <c r="H184" s="73">
        <v>35</v>
      </c>
      <c r="I184" s="73">
        <v>35</v>
      </c>
      <c r="J184" s="73">
        <f t="shared" si="15"/>
        <v>0</v>
      </c>
      <c r="K184" s="73">
        <f t="shared" si="16"/>
        <v>0</v>
      </c>
      <c r="L184" s="73">
        <f t="shared" si="17"/>
        <v>35</v>
      </c>
      <c r="M184" s="73">
        <f t="shared" si="18"/>
        <v>0</v>
      </c>
      <c r="N184" s="73">
        <f t="shared" si="19"/>
        <v>35</v>
      </c>
      <c r="O184" s="74">
        <f t="shared" si="20"/>
        <v>1</v>
      </c>
      <c r="P184" s="65"/>
    </row>
    <row r="185" spans="1:16" ht="18" customHeight="1" x14ac:dyDescent="0.2">
      <c r="A185" s="62"/>
      <c r="B185" s="71"/>
      <c r="C185" s="93" t="s">
        <v>111</v>
      </c>
      <c r="D185" s="93"/>
      <c r="E185" s="73">
        <v>40</v>
      </c>
      <c r="F185" s="73">
        <v>40</v>
      </c>
      <c r="G185" s="74">
        <f t="shared" si="14"/>
        <v>1</v>
      </c>
      <c r="H185" s="73">
        <v>40</v>
      </c>
      <c r="I185" s="73">
        <v>40</v>
      </c>
      <c r="J185" s="73">
        <f t="shared" si="15"/>
        <v>0</v>
      </c>
      <c r="K185" s="73">
        <f t="shared" si="16"/>
        <v>0</v>
      </c>
      <c r="L185" s="73">
        <f t="shared" si="17"/>
        <v>40</v>
      </c>
      <c r="M185" s="73">
        <f t="shared" si="18"/>
        <v>0</v>
      </c>
      <c r="N185" s="73">
        <f t="shared" si="19"/>
        <v>40</v>
      </c>
      <c r="O185" s="74">
        <f t="shared" si="20"/>
        <v>1</v>
      </c>
      <c r="P185" s="65"/>
    </row>
    <row r="186" spans="1:16" ht="18" customHeight="1" x14ac:dyDescent="0.2">
      <c r="A186" s="62"/>
      <c r="B186" s="71"/>
      <c r="C186" s="93" t="s">
        <v>112</v>
      </c>
      <c r="D186" s="93"/>
      <c r="E186" s="73">
        <v>28</v>
      </c>
      <c r="F186" s="73">
        <v>28</v>
      </c>
      <c r="G186" s="74">
        <f t="shared" si="14"/>
        <v>1</v>
      </c>
      <c r="H186" s="73">
        <v>28</v>
      </c>
      <c r="I186" s="73">
        <v>28</v>
      </c>
      <c r="J186" s="73">
        <f t="shared" si="15"/>
        <v>0</v>
      </c>
      <c r="K186" s="73">
        <f t="shared" si="16"/>
        <v>0</v>
      </c>
      <c r="L186" s="73">
        <f t="shared" si="17"/>
        <v>28</v>
      </c>
      <c r="M186" s="73">
        <f t="shared" si="18"/>
        <v>0</v>
      </c>
      <c r="N186" s="73">
        <f t="shared" si="19"/>
        <v>28</v>
      </c>
      <c r="O186" s="74">
        <f t="shared" si="20"/>
        <v>1</v>
      </c>
      <c r="P186" s="65"/>
    </row>
    <row r="187" spans="1:16" s="70" customFormat="1" ht="18" customHeight="1" x14ac:dyDescent="0.2">
      <c r="A187" s="66"/>
      <c r="B187" s="94" t="s">
        <v>197</v>
      </c>
      <c r="C187" s="95"/>
      <c r="D187" s="95"/>
      <c r="E187" s="67">
        <v>103</v>
      </c>
      <c r="F187" s="67">
        <v>84</v>
      </c>
      <c r="G187" s="68">
        <f t="shared" si="14"/>
        <v>0.81553398058252424</v>
      </c>
      <c r="H187" s="67">
        <v>103</v>
      </c>
      <c r="I187" s="67">
        <v>77</v>
      </c>
      <c r="J187" s="67">
        <f t="shared" si="15"/>
        <v>7</v>
      </c>
      <c r="K187" s="67">
        <f t="shared" si="16"/>
        <v>19</v>
      </c>
      <c r="L187" s="67">
        <f t="shared" si="17"/>
        <v>77</v>
      </c>
      <c r="M187" s="67">
        <f t="shared" si="18"/>
        <v>5.6000000000000005</v>
      </c>
      <c r="N187" s="67">
        <f t="shared" si="19"/>
        <v>82.6</v>
      </c>
      <c r="O187" s="68">
        <f t="shared" si="20"/>
        <v>0.80194174757281544</v>
      </c>
      <c r="P187" s="69"/>
    </row>
    <row r="188" spans="1:16" ht="18" customHeight="1" x14ac:dyDescent="0.2">
      <c r="A188" s="62"/>
      <c r="B188" s="71"/>
      <c r="C188" s="93" t="s">
        <v>110</v>
      </c>
      <c r="D188" s="93"/>
      <c r="E188" s="73">
        <v>35</v>
      </c>
      <c r="F188" s="73">
        <v>29</v>
      </c>
      <c r="G188" s="74">
        <f t="shared" si="14"/>
        <v>0.82857142857142863</v>
      </c>
      <c r="H188" s="73">
        <v>35</v>
      </c>
      <c r="I188" s="73">
        <v>25</v>
      </c>
      <c r="J188" s="73">
        <f t="shared" si="15"/>
        <v>4</v>
      </c>
      <c r="K188" s="73">
        <f t="shared" si="16"/>
        <v>6</v>
      </c>
      <c r="L188" s="73">
        <f t="shared" si="17"/>
        <v>25</v>
      </c>
      <c r="M188" s="73">
        <f t="shared" si="18"/>
        <v>3.2</v>
      </c>
      <c r="N188" s="73">
        <f t="shared" si="19"/>
        <v>28.2</v>
      </c>
      <c r="O188" s="74">
        <f t="shared" si="20"/>
        <v>0.80571428571428572</v>
      </c>
      <c r="P188" s="65"/>
    </row>
    <row r="189" spans="1:16" ht="18" customHeight="1" x14ac:dyDescent="0.2">
      <c r="A189" s="62"/>
      <c r="B189" s="71"/>
      <c r="C189" s="93" t="s">
        <v>111</v>
      </c>
      <c r="D189" s="93"/>
      <c r="E189" s="73">
        <v>40</v>
      </c>
      <c r="F189" s="73">
        <v>34</v>
      </c>
      <c r="G189" s="74">
        <f t="shared" si="14"/>
        <v>0.85</v>
      </c>
      <c r="H189" s="73">
        <v>40</v>
      </c>
      <c r="I189" s="73">
        <v>32</v>
      </c>
      <c r="J189" s="73">
        <f t="shared" si="15"/>
        <v>2</v>
      </c>
      <c r="K189" s="73">
        <f t="shared" si="16"/>
        <v>6</v>
      </c>
      <c r="L189" s="73">
        <f t="shared" si="17"/>
        <v>32</v>
      </c>
      <c r="M189" s="73">
        <f t="shared" si="18"/>
        <v>1.6</v>
      </c>
      <c r="N189" s="73">
        <f t="shared" si="19"/>
        <v>33.6</v>
      </c>
      <c r="O189" s="74">
        <f t="shared" si="20"/>
        <v>0.84000000000000008</v>
      </c>
      <c r="P189" s="65"/>
    </row>
    <row r="190" spans="1:16" ht="18" customHeight="1" x14ac:dyDescent="0.2">
      <c r="A190" s="62"/>
      <c r="B190" s="71"/>
      <c r="C190" s="93" t="s">
        <v>112</v>
      </c>
      <c r="D190" s="93"/>
      <c r="E190" s="73">
        <v>28</v>
      </c>
      <c r="F190" s="73">
        <v>21</v>
      </c>
      <c r="G190" s="74">
        <f t="shared" si="14"/>
        <v>0.75</v>
      </c>
      <c r="H190" s="73">
        <v>28</v>
      </c>
      <c r="I190" s="73">
        <v>20</v>
      </c>
      <c r="J190" s="73">
        <f t="shared" si="15"/>
        <v>1</v>
      </c>
      <c r="K190" s="73">
        <f t="shared" si="16"/>
        <v>7</v>
      </c>
      <c r="L190" s="73">
        <f t="shared" si="17"/>
        <v>20</v>
      </c>
      <c r="M190" s="73">
        <f t="shared" si="18"/>
        <v>0.8</v>
      </c>
      <c r="N190" s="73">
        <f t="shared" si="19"/>
        <v>20.8</v>
      </c>
      <c r="O190" s="74">
        <f t="shared" si="20"/>
        <v>0.74285714285714288</v>
      </c>
      <c r="P190" s="65"/>
    </row>
    <row r="191" spans="1:16" s="70" customFormat="1" ht="18" customHeight="1" x14ac:dyDescent="0.2">
      <c r="A191" s="66"/>
      <c r="B191" s="94" t="s">
        <v>198</v>
      </c>
      <c r="C191" s="95"/>
      <c r="D191" s="95"/>
      <c r="E191" s="67">
        <v>103</v>
      </c>
      <c r="F191" s="67">
        <v>67</v>
      </c>
      <c r="G191" s="68">
        <f t="shared" si="14"/>
        <v>0.65048543689320393</v>
      </c>
      <c r="H191" s="67">
        <v>103</v>
      </c>
      <c r="I191" s="67">
        <v>66</v>
      </c>
      <c r="J191" s="67">
        <f t="shared" si="15"/>
        <v>1</v>
      </c>
      <c r="K191" s="67">
        <f t="shared" si="16"/>
        <v>36</v>
      </c>
      <c r="L191" s="67">
        <f t="shared" si="17"/>
        <v>66</v>
      </c>
      <c r="M191" s="67">
        <f t="shared" si="18"/>
        <v>0.8</v>
      </c>
      <c r="N191" s="67">
        <f t="shared" si="19"/>
        <v>66.8</v>
      </c>
      <c r="O191" s="68">
        <f t="shared" si="20"/>
        <v>0.64854368932038831</v>
      </c>
      <c r="P191" s="69"/>
    </row>
    <row r="192" spans="1:16" s="70" customFormat="1" ht="18" customHeight="1" x14ac:dyDescent="0.2">
      <c r="A192" s="66"/>
      <c r="B192" s="75"/>
      <c r="C192" s="93" t="s">
        <v>110</v>
      </c>
      <c r="D192" s="93"/>
      <c r="E192" s="73">
        <v>35</v>
      </c>
      <c r="F192" s="73">
        <v>15</v>
      </c>
      <c r="G192" s="74">
        <f t="shared" si="14"/>
        <v>0.42857142857142855</v>
      </c>
      <c r="H192" s="73">
        <v>35</v>
      </c>
      <c r="I192" s="73">
        <v>14</v>
      </c>
      <c r="J192" s="73">
        <f t="shared" si="15"/>
        <v>1</v>
      </c>
      <c r="K192" s="73">
        <f t="shared" si="16"/>
        <v>20</v>
      </c>
      <c r="L192" s="73">
        <f t="shared" si="17"/>
        <v>14</v>
      </c>
      <c r="M192" s="73">
        <f t="shared" si="18"/>
        <v>0.8</v>
      </c>
      <c r="N192" s="73">
        <f t="shared" si="19"/>
        <v>14.8</v>
      </c>
      <c r="O192" s="74">
        <f t="shared" si="20"/>
        <v>0.42285714285714288</v>
      </c>
      <c r="P192" s="69"/>
    </row>
    <row r="193" spans="1:16" ht="18" customHeight="1" x14ac:dyDescent="0.2">
      <c r="A193" s="62"/>
      <c r="B193" s="71"/>
      <c r="C193" s="93" t="s">
        <v>111</v>
      </c>
      <c r="D193" s="93"/>
      <c r="E193" s="73">
        <v>40</v>
      </c>
      <c r="F193" s="73">
        <v>31</v>
      </c>
      <c r="G193" s="74">
        <f t="shared" si="14"/>
        <v>0.77500000000000002</v>
      </c>
      <c r="H193" s="73">
        <v>40</v>
      </c>
      <c r="I193" s="73">
        <v>31</v>
      </c>
      <c r="J193" s="73">
        <f t="shared" si="15"/>
        <v>0</v>
      </c>
      <c r="K193" s="73">
        <f t="shared" si="16"/>
        <v>9</v>
      </c>
      <c r="L193" s="73">
        <f t="shared" si="17"/>
        <v>31</v>
      </c>
      <c r="M193" s="73">
        <f t="shared" si="18"/>
        <v>0</v>
      </c>
      <c r="N193" s="73">
        <f t="shared" si="19"/>
        <v>31</v>
      </c>
      <c r="O193" s="74">
        <f t="shared" si="20"/>
        <v>0.77500000000000002</v>
      </c>
      <c r="P193" s="65"/>
    </row>
    <row r="194" spans="1:16" ht="18" customHeight="1" thickBot="1" x14ac:dyDescent="0.25">
      <c r="A194" s="62"/>
      <c r="B194" s="76"/>
      <c r="C194" s="96" t="s">
        <v>112</v>
      </c>
      <c r="D194" s="96"/>
      <c r="E194" s="77">
        <v>28</v>
      </c>
      <c r="F194" s="77">
        <v>21</v>
      </c>
      <c r="G194" s="78">
        <f t="shared" si="14"/>
        <v>0.75</v>
      </c>
      <c r="H194" s="77">
        <v>28</v>
      </c>
      <c r="I194" s="77">
        <v>21</v>
      </c>
      <c r="J194" s="77">
        <f t="shared" si="15"/>
        <v>0</v>
      </c>
      <c r="K194" s="77">
        <f t="shared" si="16"/>
        <v>7</v>
      </c>
      <c r="L194" s="77">
        <f t="shared" si="17"/>
        <v>21</v>
      </c>
      <c r="M194" s="77">
        <f t="shared" si="18"/>
        <v>0</v>
      </c>
      <c r="N194" s="77">
        <f t="shared" si="19"/>
        <v>21</v>
      </c>
      <c r="O194" s="78">
        <f t="shared" si="20"/>
        <v>0.75</v>
      </c>
      <c r="P194" s="79"/>
    </row>
  </sheetData>
  <mergeCells count="191">
    <mergeCell ref="B6:D6"/>
    <mergeCell ref="C7:D7"/>
    <mergeCell ref="C8:D8"/>
    <mergeCell ref="C9:D9"/>
    <mergeCell ref="B10:D10"/>
    <mergeCell ref="C11:D11"/>
    <mergeCell ref="B2:C3"/>
    <mergeCell ref="D2:P2"/>
    <mergeCell ref="D3:M3"/>
    <mergeCell ref="E4:M4"/>
    <mergeCell ref="B4:D5"/>
    <mergeCell ref="B18:D18"/>
    <mergeCell ref="C19:D19"/>
    <mergeCell ref="C20:D20"/>
    <mergeCell ref="C21:D21"/>
    <mergeCell ref="B22:D22"/>
    <mergeCell ref="C23:D23"/>
    <mergeCell ref="C12:D12"/>
    <mergeCell ref="C13:D13"/>
    <mergeCell ref="B14:D14"/>
    <mergeCell ref="C15:D15"/>
    <mergeCell ref="C16:D16"/>
    <mergeCell ref="C17:D17"/>
    <mergeCell ref="B30:D30"/>
    <mergeCell ref="C31:D31"/>
    <mergeCell ref="C32:D32"/>
    <mergeCell ref="C33:D33"/>
    <mergeCell ref="B34:D34"/>
    <mergeCell ref="C35:D35"/>
    <mergeCell ref="C24:D24"/>
    <mergeCell ref="C25:D25"/>
    <mergeCell ref="B26:D26"/>
    <mergeCell ref="C27:D27"/>
    <mergeCell ref="C28:D28"/>
    <mergeCell ref="C29:D29"/>
    <mergeCell ref="B42:D42"/>
    <mergeCell ref="C43:D43"/>
    <mergeCell ref="C44:D44"/>
    <mergeCell ref="C45:D45"/>
    <mergeCell ref="B46:D46"/>
    <mergeCell ref="C47:D47"/>
    <mergeCell ref="C36:D36"/>
    <mergeCell ref="C37:D37"/>
    <mergeCell ref="B38:D38"/>
    <mergeCell ref="C39:D39"/>
    <mergeCell ref="C40:D40"/>
    <mergeCell ref="C41:D41"/>
    <mergeCell ref="B54:D54"/>
    <mergeCell ref="C55:D55"/>
    <mergeCell ref="C56:D56"/>
    <mergeCell ref="C57:D57"/>
    <mergeCell ref="B58:D58"/>
    <mergeCell ref="C59:D59"/>
    <mergeCell ref="C48:D48"/>
    <mergeCell ref="C49:D49"/>
    <mergeCell ref="B50:D50"/>
    <mergeCell ref="C51:D51"/>
    <mergeCell ref="C52:D52"/>
    <mergeCell ref="C53:D53"/>
    <mergeCell ref="B66:D66"/>
    <mergeCell ref="C67:D67"/>
    <mergeCell ref="C68:D68"/>
    <mergeCell ref="C69:D69"/>
    <mergeCell ref="B70:D70"/>
    <mergeCell ref="C71:D71"/>
    <mergeCell ref="C60:D60"/>
    <mergeCell ref="C61:D61"/>
    <mergeCell ref="B62:D62"/>
    <mergeCell ref="C63:D63"/>
    <mergeCell ref="C64:D64"/>
    <mergeCell ref="C65:D65"/>
    <mergeCell ref="B78:D78"/>
    <mergeCell ref="C79:D79"/>
    <mergeCell ref="C80:D80"/>
    <mergeCell ref="C81:D81"/>
    <mergeCell ref="B82:D82"/>
    <mergeCell ref="C83:D83"/>
    <mergeCell ref="C72:D72"/>
    <mergeCell ref="C73:D73"/>
    <mergeCell ref="B74:D74"/>
    <mergeCell ref="C75:D75"/>
    <mergeCell ref="C76:D76"/>
    <mergeCell ref="C77:D77"/>
    <mergeCell ref="B90:D90"/>
    <mergeCell ref="C91:D91"/>
    <mergeCell ref="C92:D92"/>
    <mergeCell ref="C93:D93"/>
    <mergeCell ref="B94:D94"/>
    <mergeCell ref="B95:D95"/>
    <mergeCell ref="C84:D84"/>
    <mergeCell ref="C85:D85"/>
    <mergeCell ref="B86:D86"/>
    <mergeCell ref="C87:D87"/>
    <mergeCell ref="C88:D88"/>
    <mergeCell ref="C89:D89"/>
    <mergeCell ref="B102:D102"/>
    <mergeCell ref="C103:D103"/>
    <mergeCell ref="C104:D104"/>
    <mergeCell ref="C105:D105"/>
    <mergeCell ref="B106:D106"/>
    <mergeCell ref="C107:D107"/>
    <mergeCell ref="B96:D96"/>
    <mergeCell ref="B97:D97"/>
    <mergeCell ref="B98:D98"/>
    <mergeCell ref="C99:D99"/>
    <mergeCell ref="C100:D100"/>
    <mergeCell ref="C101:D101"/>
    <mergeCell ref="B114:D114"/>
    <mergeCell ref="C115:D115"/>
    <mergeCell ref="C116:D116"/>
    <mergeCell ref="C117:D117"/>
    <mergeCell ref="C118:D118"/>
    <mergeCell ref="C119:D119"/>
    <mergeCell ref="C108:D108"/>
    <mergeCell ref="C109:D109"/>
    <mergeCell ref="B110:D110"/>
    <mergeCell ref="C111:D111"/>
    <mergeCell ref="C112:D112"/>
    <mergeCell ref="C113:D113"/>
    <mergeCell ref="C127:D127"/>
    <mergeCell ref="C128:D128"/>
    <mergeCell ref="B129:D129"/>
    <mergeCell ref="C130:D130"/>
    <mergeCell ref="C131:D131"/>
    <mergeCell ref="C132:D132"/>
    <mergeCell ref="C121:D121"/>
    <mergeCell ref="C122:D122"/>
    <mergeCell ref="C123:D123"/>
    <mergeCell ref="C124:D124"/>
    <mergeCell ref="B125:D125"/>
    <mergeCell ref="C126:D126"/>
    <mergeCell ref="C139:D139"/>
    <mergeCell ref="C140:D140"/>
    <mergeCell ref="C141:D141"/>
    <mergeCell ref="C142:D142"/>
    <mergeCell ref="C143:D143"/>
    <mergeCell ref="C144:D144"/>
    <mergeCell ref="C133:D133"/>
    <mergeCell ref="C134:D134"/>
    <mergeCell ref="C135:D135"/>
    <mergeCell ref="C136:D136"/>
    <mergeCell ref="B137:D137"/>
    <mergeCell ref="C138:D138"/>
    <mergeCell ref="C152:D152"/>
    <mergeCell ref="C153:D153"/>
    <mergeCell ref="C154:D154"/>
    <mergeCell ref="C155:D155"/>
    <mergeCell ref="C156:D156"/>
    <mergeCell ref="C158:D158"/>
    <mergeCell ref="C145:D145"/>
    <mergeCell ref="C146:D146"/>
    <mergeCell ref="C147:D147"/>
    <mergeCell ref="C148:D148"/>
    <mergeCell ref="C149:D149"/>
    <mergeCell ref="C151:D151"/>
    <mergeCell ref="C165:D165"/>
    <mergeCell ref="B166:D166"/>
    <mergeCell ref="C167:D167"/>
    <mergeCell ref="C168:D168"/>
    <mergeCell ref="C169:D169"/>
    <mergeCell ref="C170:D170"/>
    <mergeCell ref="C159:D159"/>
    <mergeCell ref="B160:D160"/>
    <mergeCell ref="C161:D161"/>
    <mergeCell ref="C162:D162"/>
    <mergeCell ref="C163:D163"/>
    <mergeCell ref="C164:D164"/>
    <mergeCell ref="C177:D177"/>
    <mergeCell ref="C178:D178"/>
    <mergeCell ref="B179:D179"/>
    <mergeCell ref="C180:D180"/>
    <mergeCell ref="C181:D181"/>
    <mergeCell ref="C182:D182"/>
    <mergeCell ref="B171:D171"/>
    <mergeCell ref="C172:D172"/>
    <mergeCell ref="C173:D173"/>
    <mergeCell ref="C174:D174"/>
    <mergeCell ref="B175:D175"/>
    <mergeCell ref="C176:D176"/>
    <mergeCell ref="C189:D189"/>
    <mergeCell ref="C190:D190"/>
    <mergeCell ref="B191:D191"/>
    <mergeCell ref="C192:D192"/>
    <mergeCell ref="C193:D193"/>
    <mergeCell ref="C194:D194"/>
    <mergeCell ref="B183:D183"/>
    <mergeCell ref="C184:D184"/>
    <mergeCell ref="C185:D185"/>
    <mergeCell ref="C186:D186"/>
    <mergeCell ref="B187:D187"/>
    <mergeCell ref="C188:D188"/>
  </mergeCells>
  <pageMargins left="0" right="0" top="0" bottom="0" header="0.5" footer="0.5"/>
  <pageSetup scale="56" orientation="landscape" horizontalDpi="300" verticalDpi="300" r:id="rId1"/>
  <headerFooter alignWithMargins="0"/>
  <rowBreaks count="3" manualBreakCount="3">
    <brk id="57" max="16" man="1"/>
    <brk id="113" max="16" man="1"/>
    <brk id="16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Ev.Consolidada 2022 II</vt:lpstr>
      <vt:lpstr>Ev. Plan de Acción 2022 III</vt:lpstr>
      <vt:lpstr>Ev. Plan de Gestión 2022 III</vt:lpstr>
      <vt:lpstr>'Ev. Plan de Acción 2022 III'!Área_de_impresión</vt:lpstr>
      <vt:lpstr>'Ev. Plan de Gestión 2022 III'!Área_de_impresión</vt:lpstr>
      <vt:lpstr>'Ev.Consolidada 2022 II'!Área_de_impresión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Doris Casas Cardozo</cp:lastModifiedBy>
  <dcterms:created xsi:type="dcterms:W3CDTF">2022-07-19T15:53:05Z</dcterms:created>
  <dcterms:modified xsi:type="dcterms:W3CDTF">2023-02-03T15:02:10Z</dcterms:modified>
</cp:coreProperties>
</file>