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PC\Desktop\archivos\2021\PUBLICACIONES 2021\"/>
    </mc:Choice>
  </mc:AlternateContent>
  <xr:revisionPtr revIDLastSave="0" documentId="8_{04D58145-5DFA-4D4A-83ED-24194C5DDFF3}" xr6:coauthVersionLast="46" xr6:coauthVersionMax="46" xr10:uidLastSave="{00000000-0000-0000-0000-000000000000}"/>
  <bookViews>
    <workbookView xWindow="-120" yWindow="-120" windowWidth="20730" windowHeight="11160" tabRatio="557" xr2:uid="{00000000-000D-0000-FFFF-FFFF00000000}"/>
  </bookViews>
  <sheets>
    <sheet name="PLAN DE ACCION2020" sheetId="1" r:id="rId1"/>
    <sheet name="Evaluación_dependencias 2020" sheetId="2" r:id="rId2"/>
  </sheets>
  <definedNames>
    <definedName name="_xlnm._FilterDatabase" localSheetId="0" hidden="1">'PLAN DE ACCION2020'!$H$7:$R$54</definedName>
    <definedName name="_xlnm.Print_Titles" localSheetId="0">'PLAN DE ACCION2020'!$7:$8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2" l="1"/>
  <c r="H3" i="2" s="1"/>
  <c r="F4" i="2"/>
  <c r="H4" i="2" s="1"/>
  <c r="F5" i="2"/>
  <c r="H5" i="2" s="1"/>
  <c r="F6" i="2"/>
  <c r="H6" i="2" s="1"/>
  <c r="F7" i="2"/>
  <c r="H7" i="2" s="1"/>
  <c r="F8" i="2"/>
  <c r="H8" i="2" s="1"/>
  <c r="F9" i="2"/>
  <c r="H9" i="2" s="1"/>
  <c r="F10" i="2"/>
  <c r="H10" i="2" s="1"/>
  <c r="F11" i="2"/>
  <c r="H11" i="2" s="1"/>
  <c r="F12" i="2"/>
  <c r="H12" i="2"/>
  <c r="F13" i="2"/>
  <c r="H13" i="2" s="1"/>
  <c r="F14" i="2"/>
  <c r="H14" i="2" s="1"/>
  <c r="F15" i="2"/>
  <c r="H15" i="2" s="1"/>
  <c r="F16" i="2"/>
  <c r="H16" i="2"/>
  <c r="F17" i="2"/>
  <c r="H17" i="2" s="1"/>
  <c r="F18" i="2"/>
  <c r="H18" i="2"/>
  <c r="F19" i="2"/>
  <c r="H19" i="2" s="1"/>
  <c r="F20" i="2"/>
  <c r="H20" i="2"/>
  <c r="F21" i="2"/>
  <c r="H21" i="2" s="1"/>
  <c r="F22" i="2"/>
  <c r="H22" i="2" s="1"/>
  <c r="F23" i="2"/>
  <c r="H23" i="2" s="1"/>
  <c r="F24" i="2"/>
  <c r="H24" i="2" s="1"/>
  <c r="F25" i="2"/>
  <c r="H25" i="2" s="1"/>
  <c r="F26" i="2"/>
  <c r="H26" i="2" s="1"/>
  <c r="F27" i="2"/>
  <c r="H27" i="2" s="1"/>
  <c r="F28" i="2"/>
  <c r="H28" i="2"/>
  <c r="F29" i="2"/>
  <c r="H29" i="2" s="1"/>
  <c r="F30" i="2"/>
  <c r="H30" i="2" s="1"/>
  <c r="F31" i="2"/>
  <c r="H31" i="2" s="1"/>
  <c r="F32" i="2"/>
  <c r="H32" i="2"/>
  <c r="F33" i="2"/>
  <c r="H33" i="2" s="1"/>
  <c r="F34" i="2"/>
  <c r="H34" i="2"/>
  <c r="F37" i="2"/>
  <c r="H37" i="2" s="1"/>
  <c r="F38" i="2"/>
  <c r="F39" i="2"/>
  <c r="H39" i="2" s="1"/>
  <c r="F40" i="2"/>
  <c r="H40" i="2"/>
  <c r="F41" i="2"/>
  <c r="H41" i="2" s="1"/>
  <c r="F42" i="2"/>
  <c r="H42" i="2"/>
  <c r="F43" i="2"/>
  <c r="H43" i="2" s="1"/>
  <c r="F44" i="2"/>
  <c r="H44" i="2"/>
  <c r="F45" i="2"/>
  <c r="H45" i="2" s="1"/>
  <c r="F46" i="2"/>
  <c r="H46" i="2"/>
  <c r="S48" i="1"/>
  <c r="Q48" i="1"/>
  <c r="O48" i="1"/>
  <c r="M48" i="1"/>
  <c r="S13" i="1"/>
  <c r="Q13" i="1"/>
  <c r="O13" i="1"/>
  <c r="M13" i="1"/>
  <c r="S11" i="1"/>
  <c r="Q11" i="1"/>
  <c r="O11" i="1"/>
  <c r="M11" i="1"/>
  <c r="S79" i="1"/>
  <c r="S76" i="1"/>
  <c r="S77" i="1"/>
  <c r="S78" i="1"/>
  <c r="Q79" i="1"/>
  <c r="M79" i="1"/>
  <c r="S70" i="1" l="1"/>
  <c r="S69" i="1" l="1"/>
  <c r="S68" i="1"/>
  <c r="S67" i="1"/>
  <c r="S66" i="1"/>
  <c r="S65" i="1"/>
  <c r="S64" i="1"/>
  <c r="S63" i="1"/>
  <c r="S19" i="1" l="1"/>
  <c r="S31" i="1" l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9" i="1"/>
  <c r="S50" i="1"/>
  <c r="S51" i="1"/>
  <c r="S52" i="1"/>
  <c r="S53" i="1"/>
  <c r="S54" i="1"/>
  <c r="S30" i="1"/>
  <c r="S27" i="1"/>
  <c r="S22" i="1"/>
  <c r="S23" i="1"/>
  <c r="S24" i="1"/>
  <c r="S25" i="1"/>
  <c r="S26" i="1"/>
  <c r="S21" i="1"/>
  <c r="S20" i="1"/>
  <c r="S14" i="1"/>
  <c r="S15" i="1"/>
  <c r="S16" i="1"/>
  <c r="S17" i="1"/>
  <c r="S18" i="1"/>
  <c r="S10" i="1"/>
  <c r="S9" i="1"/>
  <c r="Q19" i="1" l="1"/>
  <c r="O19" i="1"/>
  <c r="M19" i="1"/>
  <c r="M78" i="1" l="1"/>
  <c r="M77" i="1"/>
  <c r="M76" i="1"/>
  <c r="Q77" i="1"/>
  <c r="Q78" i="1"/>
  <c r="Q76" i="1"/>
  <c r="Q64" i="1"/>
  <c r="Q65" i="1"/>
  <c r="Q66" i="1"/>
  <c r="Q67" i="1"/>
  <c r="Q68" i="1"/>
  <c r="Q69" i="1"/>
  <c r="Q70" i="1"/>
  <c r="Q63" i="1"/>
  <c r="Q27" i="1" l="1"/>
  <c r="Q10" i="1"/>
  <c r="Q14" i="1"/>
  <c r="Q15" i="1"/>
  <c r="Q16" i="1"/>
  <c r="Q17" i="1"/>
  <c r="Q18" i="1"/>
  <c r="Q20" i="1"/>
  <c r="Q21" i="1"/>
  <c r="Q22" i="1"/>
  <c r="Q23" i="1"/>
  <c r="Q24" i="1"/>
  <c r="Q25" i="1"/>
  <c r="Q26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9" i="1"/>
  <c r="Q50" i="1"/>
  <c r="Q51" i="1"/>
  <c r="Q52" i="1"/>
  <c r="Q53" i="1"/>
  <c r="Q54" i="1"/>
  <c r="Q9" i="1"/>
  <c r="O9" i="1"/>
  <c r="M9" i="1"/>
  <c r="O46" i="1" l="1"/>
  <c r="M46" i="1"/>
  <c r="O45" i="1"/>
  <c r="M45" i="1"/>
  <c r="O26" i="1" l="1"/>
  <c r="M26" i="1"/>
  <c r="O25" i="1"/>
  <c r="M25" i="1"/>
  <c r="O40" i="1"/>
  <c r="M40" i="1"/>
  <c r="O79" i="1" l="1"/>
  <c r="O78" i="1"/>
  <c r="O77" i="1"/>
  <c r="O76" i="1"/>
  <c r="O18" i="1" l="1"/>
  <c r="O17" i="1"/>
  <c r="O16" i="1"/>
  <c r="O10" i="1"/>
  <c r="O24" i="1"/>
  <c r="O21" i="1"/>
  <c r="O20" i="1"/>
  <c r="O53" i="1"/>
  <c r="O54" i="1"/>
  <c r="O47" i="1"/>
  <c r="O52" i="1"/>
  <c r="O51" i="1"/>
  <c r="O50" i="1"/>
  <c r="O49" i="1"/>
  <c r="O44" i="1"/>
  <c r="O31" i="1"/>
  <c r="O30" i="1"/>
  <c r="O27" i="1"/>
  <c r="O32" i="1"/>
  <c r="O33" i="1"/>
  <c r="O43" i="1"/>
  <c r="O39" i="1"/>
  <c r="O38" i="1"/>
  <c r="O37" i="1"/>
  <c r="O36" i="1"/>
  <c r="O35" i="1"/>
  <c r="O42" i="1"/>
  <c r="O41" i="1"/>
  <c r="O34" i="1"/>
  <c r="O23" i="1"/>
  <c r="O22" i="1"/>
  <c r="O15" i="1"/>
  <c r="O14" i="1"/>
  <c r="O70" i="1"/>
  <c r="O69" i="1"/>
  <c r="O68" i="1"/>
  <c r="O67" i="1"/>
  <c r="O66" i="1"/>
  <c r="O65" i="1"/>
  <c r="O64" i="1"/>
  <c r="O63" i="1"/>
  <c r="M70" i="1"/>
  <c r="M69" i="1"/>
  <c r="M68" i="1"/>
  <c r="M67" i="1"/>
  <c r="M66" i="1"/>
  <c r="M65" i="1"/>
  <c r="M64" i="1"/>
  <c r="M63" i="1"/>
  <c r="M18" i="1"/>
  <c r="M17" i="1"/>
  <c r="M16" i="1"/>
  <c r="M10" i="1"/>
  <c r="M24" i="1"/>
  <c r="M21" i="1"/>
  <c r="M20" i="1"/>
  <c r="M53" i="1"/>
  <c r="M54" i="1"/>
  <c r="M47" i="1"/>
  <c r="M52" i="1"/>
  <c r="M51" i="1"/>
  <c r="M50" i="1"/>
  <c r="M49" i="1"/>
  <c r="M44" i="1"/>
  <c r="M31" i="1"/>
  <c r="M30" i="1"/>
  <c r="M27" i="1"/>
  <c r="M32" i="1"/>
  <c r="M33" i="1"/>
  <c r="M43" i="1"/>
  <c r="M39" i="1"/>
  <c r="M38" i="1"/>
  <c r="M37" i="1"/>
  <c r="M36" i="1"/>
  <c r="M35" i="1"/>
  <c r="M42" i="1"/>
  <c r="M41" i="1"/>
  <c r="M34" i="1"/>
  <c r="M23" i="1"/>
  <c r="M22" i="1"/>
  <c r="M15" i="1"/>
  <c r="M14" i="1"/>
</calcChain>
</file>

<file path=xl/sharedStrings.xml><?xml version="1.0" encoding="utf-8"?>
<sst xmlns="http://schemas.openxmlformats.org/spreadsheetml/2006/main" count="343" uniqueCount="237">
  <si>
    <t>Objetivo</t>
  </si>
  <si>
    <t>Estrategias</t>
  </si>
  <si>
    <t>Producto</t>
  </si>
  <si>
    <t>Unidad de Medida</t>
  </si>
  <si>
    <t>Indicador</t>
  </si>
  <si>
    <t>Subproducto</t>
  </si>
  <si>
    <t>Meta 2019</t>
  </si>
  <si>
    <t>Total Meta</t>
  </si>
  <si>
    <t>Responsable</t>
  </si>
  <si>
    <t>Fomentar Prácticas adecuadas en la producción primaria</t>
  </si>
  <si>
    <t>Fortalecer el Sistema de Inocuidad de los Alimentos de Origen Agropecuario</t>
  </si>
  <si>
    <t>Servicio de certificación en Buenas Prácticas Agropecuarias</t>
  </si>
  <si>
    <t>Número de certificados</t>
  </si>
  <si>
    <t xml:space="preserve">Certificado de Buenas Prácticas expedidos </t>
  </si>
  <si>
    <t>Servicio de autorizaciones sanitarias y de inocuidad</t>
  </si>
  <si>
    <t>Número de predios autorizados</t>
  </si>
  <si>
    <t>Predios con autorización sanitaria y de inocuidad expedidas</t>
  </si>
  <si>
    <t>Subgerencia de Protección Animal</t>
  </si>
  <si>
    <t>Fortalecer la  prevención, inspección, vigilancia y control de plagas y enfermedades</t>
  </si>
  <si>
    <t>Mitigar los riesgos asociados a la producción agropecuaria como contribución al logro de productos inocuos y bioseguros.</t>
  </si>
  <si>
    <t xml:space="preserve">Servicio de certificación en normas de Buenas Prácticas de Manufactura - BPM </t>
  </si>
  <si>
    <t>Número de empresas</t>
  </si>
  <si>
    <t>Empresas certificadas en Buenas Prácticas de Manufactura - BPM</t>
  </si>
  <si>
    <t>Mantener  y mejorar el estatus sanitario y fitosanitario.</t>
  </si>
  <si>
    <t>Servicio de control a la movilización de animales</t>
  </si>
  <si>
    <t>Número de guías de movilización</t>
  </si>
  <si>
    <t>Guías de movilización expedidas</t>
  </si>
  <si>
    <t>Servicio de certificaciones sanitarias</t>
  </si>
  <si>
    <t>Certificados de predios o compartimentos expedidos</t>
  </si>
  <si>
    <t>Servicio de Vigilancia Epidemiológica Veterinaria</t>
  </si>
  <si>
    <t>Número de Boletines</t>
  </si>
  <si>
    <t>Boletines epidemiológicos publicados</t>
  </si>
  <si>
    <t>Estudios de prevalencia o ausencia</t>
  </si>
  <si>
    <t>Disminuir y preveer los riesgos asociados al uso de insumos agropecuarios como contribución al logro de los productos inocuos y bioseguros</t>
  </si>
  <si>
    <t>Servicio de Registro de empresas productoras, importadoras y comercializadoras de insumos veterinarios</t>
  </si>
  <si>
    <t>Número de empresas productoras, comercializadoras e importadoras</t>
  </si>
  <si>
    <t>Empresas productoras, comercializadoras e importadoras vigiladas</t>
  </si>
  <si>
    <t>Servicio de Registro, inspección, vigilancia y control, y uso seguro de insumos veterinarios</t>
  </si>
  <si>
    <t xml:space="preserve">Número de licencias </t>
  </si>
  <si>
    <t xml:space="preserve">Licencias expedidas </t>
  </si>
  <si>
    <t>Licencias Modificadas</t>
  </si>
  <si>
    <t>Planes nacionales subsectoriales de vigilancia y control ejecutados en la producción primaria</t>
  </si>
  <si>
    <t>Mantener  y mejorar el estatus sanitario y fitosanitario.</t>
  </si>
  <si>
    <t>Servicio de prevención y control de enfermedades</t>
  </si>
  <si>
    <t>Número de Focos</t>
  </si>
  <si>
    <t>Focos de enfermedades animales controlados</t>
  </si>
  <si>
    <t>Zonas libres de enfermedades animales declaradas</t>
  </si>
  <si>
    <t>Fortalecer los procesos y  productos  para el cumplimiento de la misión y el aumento de la satisfacción de los usuarios.</t>
  </si>
  <si>
    <t xml:space="preserve">Servicio de autorización de organismos de inspección </t>
  </si>
  <si>
    <t>Número de Organismos de Inspección</t>
  </si>
  <si>
    <t>Organismos Autorizados de inspección</t>
  </si>
  <si>
    <t>Servicios de vacunación para especies animales de interés agropecuario</t>
  </si>
  <si>
    <t>Número de animales</t>
  </si>
  <si>
    <t>Animales vacunados</t>
  </si>
  <si>
    <t xml:space="preserve">Servicio de trazabilidad animal implementados </t>
  </si>
  <si>
    <t>Número de subsistemas</t>
  </si>
  <si>
    <t>Subsistemas implementados</t>
  </si>
  <si>
    <t>Fortalecimiento del Sistema de inocuidad de los Alimentos de Origen Agropecuario.</t>
  </si>
  <si>
    <t>Servicio de registro a productores y predios agropecuarios</t>
  </si>
  <si>
    <t>Número de productores</t>
  </si>
  <si>
    <t>Número</t>
  </si>
  <si>
    <t>Predios agropecuarios registrados</t>
  </si>
  <si>
    <t>Predios registrados de vegetales en fresco. Epidemiología</t>
  </si>
  <si>
    <t>Predios ornamentales registrados. Sanidad Vegetal</t>
  </si>
  <si>
    <t>Predios de palma de aceite registrados. Sanidad Vegetal</t>
  </si>
  <si>
    <t>Predios agropecuarios inscritos</t>
  </si>
  <si>
    <t>Servicio de inspección, vigilancia y control en la producción y comercialización y uso de semillas e insumos agrícolas</t>
  </si>
  <si>
    <t>Número de establecimientos</t>
  </si>
  <si>
    <t>Establecimientos Vigilados</t>
  </si>
  <si>
    <t>Subgerencia de Protección Vegetal</t>
  </si>
  <si>
    <t>Servicio de prevención y control de plagas</t>
  </si>
  <si>
    <t>Número de focos</t>
  </si>
  <si>
    <t>Focos de plagas controlados</t>
  </si>
  <si>
    <t>Áreas libres de plagas declaradas</t>
  </si>
  <si>
    <t>Áreas de baja prevalencia de plagas</t>
  </si>
  <si>
    <t>Predios libres de plagas certificados</t>
  </si>
  <si>
    <t>Servicio de vigilancia Epidemiológica Fitosanitaria</t>
  </si>
  <si>
    <t xml:space="preserve">Número de Registros </t>
  </si>
  <si>
    <t>Registro de la identificación de Plagas Presentes</t>
  </si>
  <si>
    <t>Redes de vigilancia fitosanitaria atendidas</t>
  </si>
  <si>
    <t>Servicio de registro para la producción y comercialización de insumos agrícolas</t>
  </si>
  <si>
    <t>Número de registros</t>
  </si>
  <si>
    <t>Registros expedidos para la producción y comercialización</t>
  </si>
  <si>
    <t>Subgerencia de Protección Vegetal (DT de Inocuidad e Insumos Agrícolas)</t>
  </si>
  <si>
    <t>Servicio de autorización del uso para Organismos vivos modificados (OVM)</t>
  </si>
  <si>
    <t>Número de Autorizaciones de uso</t>
  </si>
  <si>
    <t>Autorizaciones de uso otorgadas</t>
  </si>
  <si>
    <t>Subgerencia de Protección Vegetal (DT de semillas)</t>
  </si>
  <si>
    <t>Servicio de Registro de variedades vegetales protegidas</t>
  </si>
  <si>
    <t>Registros otorgados para variedades vegetales protegidas</t>
  </si>
  <si>
    <t>Mantener  y mejorar el estatus sanitario y fitosanitario</t>
  </si>
  <si>
    <t>Servicio de control a la movilización de material vegetal y forestales.</t>
  </si>
  <si>
    <t>Número de licencias de movilización</t>
  </si>
  <si>
    <t>Licencias de movilización expedidas</t>
  </si>
  <si>
    <t>Gestionar, lograr y mantener la admisibilidad sanitaria, contribuyendo al acceso a los mercados de interés.</t>
  </si>
  <si>
    <t>Documentos Normativos</t>
  </si>
  <si>
    <t>Número de Documentos</t>
  </si>
  <si>
    <t>Documentos normativos elaborados</t>
  </si>
  <si>
    <t>Subgerencia de Regulación Sanitaria y Fitosanitaria</t>
  </si>
  <si>
    <t xml:space="preserve">Documentos de lineamientos Técnicos </t>
  </si>
  <si>
    <t>Documentos Técnicos elaborados</t>
  </si>
  <si>
    <t>Fortalecimiento de la gestión de información</t>
  </si>
  <si>
    <t>Servicio de divulgación del riesgo sanitario y fitosanitario</t>
  </si>
  <si>
    <t>Número de planes de comunicación</t>
  </si>
  <si>
    <t>Plan de comunicación de riesgos sanitarios y fitosanitarios implementado</t>
  </si>
  <si>
    <t xml:space="preserve">Oficina Asesora de Comunicaciones </t>
  </si>
  <si>
    <t>Fortalecer la capacidad en la prevención del ingreso y salida de enfermedades y plagas</t>
  </si>
  <si>
    <t>Servicio De Control y Certificación a Las Importaciones De Productos Agropecuarios</t>
  </si>
  <si>
    <t>Número de Cargamentos</t>
  </si>
  <si>
    <t>Cargamentos inspeccionados</t>
  </si>
  <si>
    <t>Subgerencia de Protección Fronteriza</t>
  </si>
  <si>
    <t>Servicio De Control y Certificación a Las Exportaciones De Productos Agropecuarios</t>
  </si>
  <si>
    <t>Numero de Cargamentos</t>
  </si>
  <si>
    <t>Exportaciones agropecuarias certificadas</t>
  </si>
  <si>
    <t>Mejorar la capacidad de respuesta y oportunidad del análisis y diagnóstico sanitario y fitosanitario</t>
  </si>
  <si>
    <t>Servicio de análisis y diagnóstico sanitario, fitosanitario e inocuidad</t>
  </si>
  <si>
    <t>Número de análisis y diagnósticos</t>
  </si>
  <si>
    <t>Análisis y diagnósticos realizados</t>
  </si>
  <si>
    <t>Subgerencia de Análisis y Diagnostico</t>
  </si>
  <si>
    <t>Servicio de registro a laboratorios externos</t>
  </si>
  <si>
    <t>Número de laboratorios</t>
  </si>
  <si>
    <t>Laboratorios externos Registrados</t>
  </si>
  <si>
    <t>Servicio de Autorización  a laboratorios externos</t>
  </si>
  <si>
    <t>Laboratorios externos autorizados</t>
  </si>
  <si>
    <t>Predios forestales registrados Epidemiología</t>
  </si>
  <si>
    <t xml:space="preserve">PROYECTO:  MEJORAMIENTO Y FORTALECIMIENTO DE LA CAPACIDAD DE GESTIÓN DEL ICA A NIVEL NACIONAL  </t>
  </si>
  <si>
    <t>Medido a través de</t>
  </si>
  <si>
    <t xml:space="preserve">Aumentar los servicios de tecnologías de información </t>
  </si>
  <si>
    <t>Fortalecer la gestión institucional.</t>
  </si>
  <si>
    <t>Servicios de información actualizados</t>
  </si>
  <si>
    <t>Número de Sistemas de información</t>
  </si>
  <si>
    <t>Sistemas de información actualizados</t>
  </si>
  <si>
    <t>Oficina de Tecnologías de la Información</t>
  </si>
  <si>
    <t>Servicios de información implementados</t>
  </si>
  <si>
    <t>Sistemas de información implementados</t>
  </si>
  <si>
    <t>Servicios Tecnológicos</t>
  </si>
  <si>
    <t>Porcentaje de capacidad</t>
  </si>
  <si>
    <t xml:space="preserve">Índice de capacidad en la prestación de servicios de tecnología  </t>
  </si>
  <si>
    <t xml:space="preserve">Mejorar las condiciones de la infraestructura física de las sedes del ICA. </t>
  </si>
  <si>
    <t>Sedes adecuadas</t>
  </si>
  <si>
    <t>Número de sedes</t>
  </si>
  <si>
    <t>Subgerencia Administrativa y Financiera</t>
  </si>
  <si>
    <t xml:space="preserve">Fortalecer la implementación de los sistemas de gestión. </t>
  </si>
  <si>
    <t>Servicio de Implementación Sistemas de Gestión</t>
  </si>
  <si>
    <t>Número de Sistemas</t>
  </si>
  <si>
    <t>Sistema de gestión implementado</t>
  </si>
  <si>
    <t>Oficina Asesora de Planeación</t>
  </si>
  <si>
    <t>Sistema de Gestión certificado</t>
  </si>
  <si>
    <t>Fortalecer la gestión documental de la entidad</t>
  </si>
  <si>
    <t>Servicio de Gestión Documental</t>
  </si>
  <si>
    <t>Número de sistemas</t>
  </si>
  <si>
    <t>Sistema de gestión documental implementado</t>
  </si>
  <si>
    <t>Aumentar capacidades técnicas y administrativas en el instituto</t>
  </si>
  <si>
    <t>Servicio de Educación Informal para la Gestión Administrativa</t>
  </si>
  <si>
    <t>Número de personas</t>
  </si>
  <si>
    <t>Personas capacitadas</t>
  </si>
  <si>
    <t>INDICADORES PND</t>
  </si>
  <si>
    <t>Fortalecer las capacidades de gestión de riesgos sanitarios, fitosanitarios y de inocuidad de los alimentos, con énfasis en admisibilidad sanitaria y en el aprovechamiento de mercados externos</t>
  </si>
  <si>
    <t>Nuevas admisibilidades sanitarias obtenidas</t>
  </si>
  <si>
    <t>Zonas libres y de baja prevalencia de plagas y enfermedades</t>
  </si>
  <si>
    <t xml:space="preserve">Zonas libres de enfermedades </t>
  </si>
  <si>
    <t xml:space="preserve">Subgerencias Animal </t>
  </si>
  <si>
    <t>Zonas libres y de baja prevalencia agrícolas</t>
  </si>
  <si>
    <t>Subgerencias Vegetal</t>
  </si>
  <si>
    <t>Fortalecer los procesos de seguimiento a la producción agropecuaria</t>
  </si>
  <si>
    <t>Subsistemas de trazabilidad pecuaria y agrícola implementados </t>
  </si>
  <si>
    <t>Subgerencias Animal y Vegetal y MADR</t>
  </si>
  <si>
    <t>Predios pecuarios registrados</t>
  </si>
  <si>
    <t>Productores agrícolas registrados</t>
  </si>
  <si>
    <t>Subgerencia Protección Vegetal</t>
  </si>
  <si>
    <t>PROYECTO: PREVENCIÓN Y CONTROL DE ENFERMEDADES Y PLAGAS EN ANIMALES Y VEGETALES A NIVEL NACIONAL</t>
  </si>
  <si>
    <t xml:space="preserve">PLAN  DE ACCIÓN - INSTITUTO COLOMBIANO AGROPECUARIO ICA </t>
  </si>
  <si>
    <t>Avance Primer Trimestre</t>
  </si>
  <si>
    <t>Avance Segundo Trimestre</t>
  </si>
  <si>
    <t>% Avance Primer Trimestre</t>
  </si>
  <si>
    <t>% Avance Segundo Trimestre</t>
  </si>
  <si>
    <t>% Avance Tercer Trimestre</t>
  </si>
  <si>
    <t>Avance Tercer Trimestre</t>
  </si>
  <si>
    <t>Avance cuarto trimestre</t>
  </si>
  <si>
    <t>% Avance cuarto trimestre</t>
  </si>
  <si>
    <t>Laboratorios de análisis de diagnóstico animal, vegetal e inocuidad adecuados</t>
  </si>
  <si>
    <t>EVALUACIÓN 2020</t>
  </si>
  <si>
    <t>Meta 2020</t>
  </si>
  <si>
    <t>Cargamentos certificados</t>
  </si>
  <si>
    <t>Cargamentos  inspeccionados</t>
  </si>
  <si>
    <t>Buenas Practicas Agropecuarias</t>
  </si>
  <si>
    <t xml:space="preserve">PLAN DE GESTIÓN SRS 2020 </t>
  </si>
  <si>
    <t xml:space="preserve">PLAN DE GESTIÓN SPV 2020 </t>
  </si>
  <si>
    <t xml:space="preserve">PLAN DE GESTIÓN SPF 2020 </t>
  </si>
  <si>
    <t xml:space="preserve">PLAN DE GESTIÓN SPA 2020 </t>
  </si>
  <si>
    <t xml:space="preserve">PLAN DE GESTIÓN SAF 2020 </t>
  </si>
  <si>
    <t xml:space="preserve">PLAN DE GESTIÓN SAD 2020 </t>
  </si>
  <si>
    <t xml:space="preserve">PLAN DE GESTIÓN OTI 2020 </t>
  </si>
  <si>
    <t xml:space="preserve">PLAN DE GESTIÓN OAP 2020 </t>
  </si>
  <si>
    <t>N/A*</t>
  </si>
  <si>
    <t xml:space="preserve">PLAN DE GESTIÓN OAJ 2020 </t>
  </si>
  <si>
    <t xml:space="preserve">PLAN DE GESTIÓN OAC 2020 </t>
  </si>
  <si>
    <t>Total de la gestión 2020</t>
  </si>
  <si>
    <t>Plan de acción y operativo 2020</t>
  </si>
  <si>
    <t>Promedio Plan de gestión 2020</t>
  </si>
  <si>
    <t>Cuatrimestre III</t>
  </si>
  <si>
    <t>Cuatrimestre II</t>
  </si>
  <si>
    <t>Cuatrimestre I</t>
  </si>
  <si>
    <t>Dependencias</t>
  </si>
  <si>
    <t xml:space="preserve">PLAN DE GESTIÓN VIC 2020 </t>
  </si>
  <si>
    <t xml:space="preserve">PLAN DE GESTIÓN VDC 2020 </t>
  </si>
  <si>
    <t xml:space="preserve">PLAN DE GESTIÓN VAU 2020 </t>
  </si>
  <si>
    <t xml:space="preserve">PLAN DE GESTIÓN TOL 2020 </t>
  </si>
  <si>
    <t xml:space="preserve">PLAN DE GESTIÓN SYP 2020 </t>
  </si>
  <si>
    <t xml:space="preserve">PLAN DE GESTIÓN SUC 2020 </t>
  </si>
  <si>
    <t xml:space="preserve">PLAN DE GESTIÓN SAN 2020 </t>
  </si>
  <si>
    <t xml:space="preserve">PLAN DE GESTIÓN RIS 2020 </t>
  </si>
  <si>
    <t xml:space="preserve">PLAN DE GESTIÓN QUI 2020 </t>
  </si>
  <si>
    <t xml:space="preserve">PLAN DE GESTIÓN PUT 2020 </t>
  </si>
  <si>
    <t xml:space="preserve">PLAN DE GESTIÓN NSA 2020 </t>
  </si>
  <si>
    <t xml:space="preserve">PLAN DE GESTIÓN NAR 2020 </t>
  </si>
  <si>
    <t xml:space="preserve">PLAN DE GESTIÓN MET 2020 </t>
  </si>
  <si>
    <t xml:space="preserve">PLAN DE GESTIÓN MAG 2020 </t>
  </si>
  <si>
    <t xml:space="preserve">PLAN DE GESTIÓN LGU 2020 </t>
  </si>
  <si>
    <t xml:space="preserve">PLAN DE GESTIÓN HUI 2020 </t>
  </si>
  <si>
    <t xml:space="preserve">PLAN DE GESTIÓN GUV 2020 </t>
  </si>
  <si>
    <t xml:space="preserve">PLAN DE GESTIÓN GUA 2020 </t>
  </si>
  <si>
    <t xml:space="preserve">PLAN DE GESTIÓN CUN 2020 </t>
  </si>
  <si>
    <t xml:space="preserve">PLAN DE GESTIÓN COR 2020 </t>
  </si>
  <si>
    <t xml:space="preserve">PLAN DE GESTIÓN CHO 2020 </t>
  </si>
  <si>
    <t xml:space="preserve">PLAN DE GESTIÓN CES 2020 </t>
  </si>
  <si>
    <t xml:space="preserve">PLAN DE GESTIÓN CAU 2020 </t>
  </si>
  <si>
    <t xml:space="preserve">PLAN DE GESTIÓN CAS 2020 </t>
  </si>
  <si>
    <t xml:space="preserve">PLAN DE GESTIÓN CAQ 2020 </t>
  </si>
  <si>
    <t xml:space="preserve">PLAN DE GESTIÓN CAL 2020 </t>
  </si>
  <si>
    <t xml:space="preserve">PLAN DE GESTIÓN BOY 2020 </t>
  </si>
  <si>
    <t xml:space="preserve">PLAN DE GESTIÓN BOL 2020 </t>
  </si>
  <si>
    <t xml:space="preserve">PLAN DE GESTIÓN ATL 2020 </t>
  </si>
  <si>
    <t xml:space="preserve">PLAN DE GESTIÓN ARA 2020 </t>
  </si>
  <si>
    <t xml:space="preserve">PLAN DE GESTIÓN ANT 2020 </t>
  </si>
  <si>
    <t xml:space="preserve">PLAN DE GESTIÓN AMA 2020 </t>
  </si>
  <si>
    <t>Plan por seccionales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</si>
</sst>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2"/>
      <color theme="9" tint="-0.499984740745262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9" tint="-0.499984740745262"/>
      <name val="Arial"/>
      <family val="2"/>
    </font>
    <font>
      <sz val="10"/>
      <color theme="9" tint="-0.499984740745262"/>
      <name val="Arial"/>
      <family val="2"/>
    </font>
    <font>
      <b/>
      <sz val="9"/>
      <color theme="9" tint="-0.499984740745262"/>
      <name val="Arial"/>
      <family val="2"/>
    </font>
    <font>
      <sz val="9"/>
      <color theme="9" tint="-0.499984740745262"/>
      <name val="Arial"/>
      <family val="2"/>
    </font>
    <font>
      <sz val="9"/>
      <color theme="9" tint="-0.499984740745262"/>
      <name val="Calibri"/>
      <family val="2"/>
      <scheme val="minor"/>
    </font>
    <font>
      <b/>
      <sz val="10"/>
      <color rgb="FFFF0000"/>
      <name val="Arial"/>
      <family val="2"/>
    </font>
    <font>
      <sz val="11"/>
      <color rgb="FF9C0006"/>
      <name val="Calibri"/>
      <family val="2"/>
      <scheme val="minor"/>
    </font>
    <font>
      <b/>
      <sz val="9"/>
      <name val="Arial"/>
      <family val="2"/>
    </font>
    <font>
      <sz val="11"/>
      <color rgb="FF006100"/>
      <name val="Calibri"/>
      <family val="2"/>
      <scheme val="minor"/>
    </font>
    <font>
      <sz val="9"/>
      <color rgb="FF006100"/>
      <name val="Arial"/>
      <family val="2"/>
    </font>
    <font>
      <b/>
      <sz val="14"/>
      <color theme="9" tint="-0.499984740745262"/>
      <name val="Arial"/>
      <family val="2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40">
    <border>
      <left/>
      <right/>
      <top/>
      <bottom/>
      <diagonal/>
    </border>
    <border>
      <left style="thin">
        <color theme="9" tint="-0.499984740745262"/>
      </left>
      <right style="thin">
        <color theme="9" tint="-0.499984740745262"/>
      </right>
      <top/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theme="9" tint="-0.499984740745262"/>
      </left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 style="medium">
        <color theme="9" tint="-0.499984740745262"/>
      </right>
      <top/>
      <bottom style="thin">
        <color theme="9" tint="-0.499984740745262"/>
      </bottom>
      <diagonal/>
    </border>
    <border>
      <left style="medium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medium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theme="9" tint="-0.499984740745262"/>
      </left>
      <right style="thin">
        <color theme="9" tint="-0.499984740745262"/>
      </right>
      <top style="thin">
        <color theme="9" tint="-0.499984740745262"/>
      </top>
      <bottom style="medium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medium">
        <color theme="9" tint="-0.499984740745262"/>
      </bottom>
      <diagonal/>
    </border>
    <border>
      <left style="thin">
        <color theme="9" tint="-0.499984740745262"/>
      </left>
      <right style="medium">
        <color theme="9" tint="-0.499984740745262"/>
      </right>
      <top style="thin">
        <color theme="9" tint="-0.499984740745262"/>
      </top>
      <bottom style="medium">
        <color theme="9" tint="-0.499984740745262"/>
      </bottom>
      <diagonal/>
    </border>
    <border>
      <left style="medium">
        <color theme="9" tint="-0.499984740745262"/>
      </left>
      <right style="thin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 style="medium">
        <color theme="9" tint="-0.499984740745262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medium">
        <color theme="9" tint="-0.499984740745262"/>
      </left>
      <right style="thin">
        <color theme="9" tint="-0.499984740745262"/>
      </right>
      <top/>
      <bottom/>
      <diagonal/>
    </border>
    <border>
      <left style="thin">
        <color theme="9" tint="-0.499984740745262"/>
      </left>
      <right style="medium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 style="medium">
        <color theme="9" tint="-0.499984740745262"/>
      </right>
      <top/>
      <bottom/>
      <diagonal/>
    </border>
    <border>
      <left style="thin">
        <color theme="9" tint="-0.499984740745262"/>
      </left>
      <right/>
      <top style="thin">
        <color theme="9" tint="-0.499984740745262"/>
      </top>
      <bottom style="medium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medium">
        <color theme="9" tint="-0.499984740745262"/>
      </bottom>
      <diagonal/>
    </border>
    <border>
      <left style="thin">
        <color theme="9" tint="-0.499984740745262"/>
      </left>
      <right/>
      <top style="medium">
        <color theme="9" tint="-0.499984740745262"/>
      </top>
      <bottom style="thin">
        <color theme="9" tint="-0.499984740745262"/>
      </bottom>
      <diagonal/>
    </border>
    <border>
      <left/>
      <right style="thin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 style="medium">
        <color theme="9" tint="-0.499984740745262"/>
      </top>
      <bottom/>
      <diagonal/>
    </border>
    <border>
      <left/>
      <right style="thin">
        <color theme="9" tint="-0.499984740745262"/>
      </right>
      <top style="medium">
        <color theme="9" tint="-0.499984740745262"/>
      </top>
      <bottom/>
      <diagonal/>
    </border>
    <border>
      <left style="thin">
        <color theme="9" tint="-0.499984740745262"/>
      </left>
      <right/>
      <top/>
      <bottom style="medium">
        <color theme="9" tint="-0.499984740745262"/>
      </bottom>
      <diagonal/>
    </border>
    <border>
      <left/>
      <right style="thin">
        <color theme="9" tint="-0.499984740745262"/>
      </right>
      <top/>
      <bottom style="medium">
        <color theme="9" tint="-0.499984740745262"/>
      </bottom>
      <diagonal/>
    </border>
    <border>
      <left style="thin">
        <color theme="9" tint="-0.499984740745262"/>
      </left>
      <right/>
      <top/>
      <bottom style="thin">
        <color theme="9" tint="-0.499984740745262"/>
      </bottom>
      <diagonal/>
    </border>
    <border>
      <left/>
      <right style="thin">
        <color theme="9" tint="-0.499984740745262"/>
      </right>
      <top/>
      <bottom style="thin">
        <color theme="9" tint="-0.499984740745262"/>
      </bottom>
      <diagonal/>
    </border>
    <border>
      <left/>
      <right/>
      <top style="medium">
        <color theme="9" tint="-0.499984740745262"/>
      </top>
      <bottom/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 style="medium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/>
      <diagonal/>
    </border>
    <border>
      <left/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 style="thin">
        <color theme="9" tint="-0.499984740745262"/>
      </right>
      <top style="medium">
        <color theme="9" tint="-0.499984740745262"/>
      </top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3" fillId="0" borderId="5" applyFill="0">
      <alignment vertical="center"/>
    </xf>
    <xf numFmtId="41" fontId="1" fillId="0" borderId="0" applyFont="0" applyFill="0" applyBorder="0" applyAlignment="0" applyProtection="0"/>
    <xf numFmtId="0" fontId="13" fillId="5" borderId="0" applyNumberFormat="0" applyBorder="0" applyAlignment="0" applyProtection="0"/>
    <xf numFmtId="0" fontId="15" fillId="6" borderId="0" applyNumberFormat="0" applyBorder="0" applyAlignment="0" applyProtection="0"/>
  </cellStyleXfs>
  <cellXfs count="207">
    <xf numFmtId="0" fontId="0" fillId="0" borderId="0" xfId="0"/>
    <xf numFmtId="0" fontId="5" fillId="2" borderId="0" xfId="0" applyFont="1" applyFill="1"/>
    <xf numFmtId="2" fontId="5" fillId="2" borderId="0" xfId="0" applyNumberFormat="1" applyFont="1" applyFill="1"/>
    <xf numFmtId="0" fontId="6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/>
    <xf numFmtId="2" fontId="5" fillId="2" borderId="0" xfId="0" applyNumberFormat="1" applyFont="1" applyFill="1" applyBorder="1"/>
    <xf numFmtId="0" fontId="5" fillId="0" borderId="0" xfId="0" applyFont="1"/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vertical="center" wrapText="1"/>
    </xf>
    <xf numFmtId="3" fontId="8" fillId="2" borderId="0" xfId="0" applyNumberFormat="1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right" vertical="center" wrapText="1" indent="1"/>
    </xf>
    <xf numFmtId="0" fontId="5" fillId="2" borderId="0" xfId="0" applyFont="1" applyFill="1" applyAlignment="1">
      <alignment horizontal="justify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3" fontId="10" fillId="0" borderId="2" xfId="0" applyNumberFormat="1" applyFont="1" applyFill="1" applyBorder="1" applyAlignment="1">
      <alignment vertical="center" wrapText="1"/>
    </xf>
    <xf numFmtId="0" fontId="10" fillId="0" borderId="2" xfId="0" applyFont="1" applyFill="1" applyBorder="1" applyAlignment="1">
      <alignment wrapText="1"/>
    </xf>
    <xf numFmtId="0" fontId="10" fillId="2" borderId="2" xfId="0" applyFont="1" applyFill="1" applyBorder="1" applyAlignment="1">
      <alignment vertical="center"/>
    </xf>
    <xf numFmtId="1" fontId="10" fillId="2" borderId="2" xfId="1" applyNumberFormat="1" applyFont="1" applyFill="1" applyBorder="1" applyAlignment="1">
      <alignment horizontal="right" vertical="center" wrapText="1"/>
    </xf>
    <xf numFmtId="9" fontId="10" fillId="2" borderId="2" xfId="0" applyNumberFormat="1" applyFont="1" applyFill="1" applyBorder="1" applyAlignment="1">
      <alignment vertical="center"/>
    </xf>
    <xf numFmtId="9" fontId="10" fillId="2" borderId="2" xfId="1" applyNumberFormat="1" applyFont="1" applyFill="1" applyBorder="1" applyAlignment="1">
      <alignment horizontal="right" vertical="center" wrapText="1"/>
    </xf>
    <xf numFmtId="0" fontId="10" fillId="0" borderId="3" xfId="0" applyFont="1" applyFill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11" fillId="0" borderId="11" xfId="0" applyFont="1" applyBorder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 wrapText="1"/>
    </xf>
    <xf numFmtId="9" fontId="10" fillId="2" borderId="2" xfId="2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vertical="center"/>
    </xf>
    <xf numFmtId="1" fontId="10" fillId="0" borderId="11" xfId="1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vertical="center"/>
    </xf>
    <xf numFmtId="1" fontId="10" fillId="2" borderId="3" xfId="1" applyNumberFormat="1" applyFont="1" applyFill="1" applyBorder="1" applyAlignment="1">
      <alignment horizontal="right" vertical="center" wrapText="1"/>
    </xf>
    <xf numFmtId="14" fontId="9" fillId="3" borderId="11" xfId="0" applyNumberFormat="1" applyFont="1" applyFill="1" applyBorder="1" applyAlignment="1">
      <alignment horizontal="center" vertical="center" wrapText="1"/>
    </xf>
    <xf numFmtId="9" fontId="14" fillId="0" borderId="2" xfId="2" applyFont="1" applyFill="1" applyBorder="1" applyAlignment="1">
      <alignment vertical="center"/>
    </xf>
    <xf numFmtId="9" fontId="14" fillId="0" borderId="2" xfId="2" applyFont="1" applyFill="1" applyBorder="1" applyAlignment="1">
      <alignment horizontal="right" vertical="center"/>
    </xf>
    <xf numFmtId="9" fontId="14" fillId="0" borderId="2" xfId="2" applyFont="1" applyBorder="1" applyAlignment="1">
      <alignment vertical="center"/>
    </xf>
    <xf numFmtId="9" fontId="14" fillId="0" borderId="2" xfId="2" applyFont="1" applyBorder="1" applyAlignment="1">
      <alignment horizontal="right" vertical="center"/>
    </xf>
    <xf numFmtId="9" fontId="14" fillId="2" borderId="2" xfId="2" applyFont="1" applyFill="1" applyBorder="1" applyAlignment="1">
      <alignment vertical="center"/>
    </xf>
    <xf numFmtId="0" fontId="10" fillId="0" borderId="3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 wrapText="1"/>
    </xf>
    <xf numFmtId="3" fontId="10" fillId="0" borderId="2" xfId="0" applyNumberFormat="1" applyFont="1" applyFill="1" applyBorder="1" applyAlignment="1">
      <alignment horizontal="right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9" fontId="14" fillId="2" borderId="3" xfId="2" applyFont="1" applyFill="1" applyBorder="1" applyAlignment="1">
      <alignment horizontal="right" vertical="center"/>
    </xf>
    <xf numFmtId="3" fontId="16" fillId="0" borderId="2" xfId="7" applyNumberFormat="1" applyFont="1" applyFill="1" applyBorder="1" applyAlignment="1">
      <alignment vertical="center" wrapText="1"/>
    </xf>
    <xf numFmtId="3" fontId="16" fillId="0" borderId="2" xfId="7" applyNumberFormat="1" applyFont="1" applyFill="1" applyBorder="1" applyAlignment="1">
      <alignment vertical="center"/>
    </xf>
    <xf numFmtId="9" fontId="14" fillId="2" borderId="2" xfId="2" applyFont="1" applyFill="1" applyBorder="1" applyAlignment="1">
      <alignment horizontal="right" vertical="center"/>
    </xf>
    <xf numFmtId="9" fontId="14" fillId="0" borderId="11" xfId="2" applyFont="1" applyFill="1" applyBorder="1" applyAlignment="1">
      <alignment horizontal="right" vertical="center"/>
    </xf>
    <xf numFmtId="166" fontId="14" fillId="0" borderId="11" xfId="2" applyNumberFormat="1" applyFont="1" applyFill="1" applyBorder="1" applyAlignment="1">
      <alignment horizontal="right" vertical="center"/>
    </xf>
    <xf numFmtId="9" fontId="14" fillId="2" borderId="7" xfId="2" applyFont="1" applyFill="1" applyBorder="1" applyAlignment="1">
      <alignment horizontal="right" vertical="center" wrapText="1"/>
    </xf>
    <xf numFmtId="9" fontId="14" fillId="2" borderId="9" xfId="2" applyFont="1" applyFill="1" applyBorder="1" applyAlignment="1">
      <alignment horizontal="right" vertical="center" wrapText="1"/>
    </xf>
    <xf numFmtId="9" fontId="14" fillId="2" borderId="12" xfId="2" applyFont="1" applyFill="1" applyBorder="1" applyAlignment="1">
      <alignment horizontal="right" vertical="center" wrapText="1"/>
    </xf>
    <xf numFmtId="9" fontId="14" fillId="0" borderId="11" xfId="2" applyFont="1" applyBorder="1" applyAlignment="1">
      <alignment horizontal="right" vertical="center"/>
    </xf>
    <xf numFmtId="9" fontId="14" fillId="0" borderId="3" xfId="2" applyFont="1" applyBorder="1" applyAlignment="1">
      <alignment horizontal="right" vertical="center"/>
    </xf>
    <xf numFmtId="9" fontId="14" fillId="2" borderId="2" xfId="2" applyFont="1" applyFill="1" applyBorder="1" applyAlignment="1">
      <alignment horizontal="right" vertical="center" wrapText="1"/>
    </xf>
    <xf numFmtId="0" fontId="10" fillId="0" borderId="11" xfId="0" applyFont="1" applyFill="1" applyBorder="1" applyAlignment="1">
      <alignment vertical="center" wrapText="1"/>
    </xf>
    <xf numFmtId="9" fontId="14" fillId="2" borderId="11" xfId="2" applyFont="1" applyFill="1" applyBorder="1" applyAlignment="1">
      <alignment horizontal="right" vertical="center" wrapText="1"/>
    </xf>
    <xf numFmtId="9" fontId="14" fillId="2" borderId="7" xfId="2" applyFont="1" applyFill="1" applyBorder="1" applyAlignment="1">
      <alignment vertical="center"/>
    </xf>
    <xf numFmtId="9" fontId="14" fillId="2" borderId="9" xfId="2" applyNumberFormat="1" applyFont="1" applyFill="1" applyBorder="1" applyAlignment="1">
      <alignment vertical="center"/>
    </xf>
    <xf numFmtId="9" fontId="14" fillId="2" borderId="9" xfId="2" applyFont="1" applyFill="1" applyBorder="1" applyAlignment="1">
      <alignment vertical="center"/>
    </xf>
    <xf numFmtId="0" fontId="10" fillId="4" borderId="11" xfId="0" applyFont="1" applyFill="1" applyBorder="1" applyAlignment="1">
      <alignment horizontal="left" vertical="center" wrapText="1"/>
    </xf>
    <xf numFmtId="0" fontId="10" fillId="4" borderId="11" xfId="0" applyFont="1" applyFill="1" applyBorder="1" applyAlignment="1">
      <alignment vertical="center" wrapText="1"/>
    </xf>
    <xf numFmtId="3" fontId="16" fillId="0" borderId="11" xfId="7" applyNumberFormat="1" applyFont="1" applyFill="1" applyBorder="1" applyAlignment="1">
      <alignment vertical="center"/>
    </xf>
    <xf numFmtId="3" fontId="10" fillId="0" borderId="11" xfId="0" applyNumberFormat="1" applyFont="1" applyFill="1" applyBorder="1" applyAlignment="1">
      <alignment vertical="center" wrapText="1"/>
    </xf>
    <xf numFmtId="9" fontId="14" fillId="0" borderId="11" xfId="2" applyFont="1" applyFill="1" applyBorder="1" applyAlignment="1">
      <alignment vertical="center"/>
    </xf>
    <xf numFmtId="9" fontId="14" fillId="0" borderId="11" xfId="2" applyFont="1" applyBorder="1" applyAlignment="1">
      <alignment vertical="center"/>
    </xf>
    <xf numFmtId="9" fontId="14" fillId="2" borderId="11" xfId="2" applyFont="1" applyFill="1" applyBorder="1" applyAlignment="1">
      <alignment vertical="center"/>
    </xf>
    <xf numFmtId="9" fontId="14" fillId="2" borderId="12" xfId="2" applyFont="1" applyFill="1" applyBorder="1" applyAlignment="1">
      <alignment vertical="center"/>
    </xf>
    <xf numFmtId="9" fontId="14" fillId="2" borderId="3" xfId="2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left" vertical="center" wrapText="1"/>
    </xf>
    <xf numFmtId="164" fontId="10" fillId="0" borderId="2" xfId="6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164" fontId="10" fillId="0" borderId="4" xfId="6" applyNumberFormat="1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10" fontId="0" fillId="0" borderId="0" xfId="0" applyNumberFormat="1" applyAlignment="1">
      <alignment horizont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41" fontId="5" fillId="2" borderId="0" xfId="5" applyFont="1" applyFill="1" applyAlignment="1">
      <alignment horizontal="center" vertical="center"/>
    </xf>
    <xf numFmtId="41" fontId="5" fillId="2" borderId="0" xfId="5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10" fillId="0" borderId="25" xfId="0" applyFont="1" applyFill="1" applyBorder="1" applyAlignment="1">
      <alignment horizontal="left" vertical="center" wrapText="1"/>
    </xf>
    <xf numFmtId="3" fontId="16" fillId="0" borderId="37" xfId="7" applyNumberFormat="1" applyFont="1" applyFill="1" applyBorder="1" applyAlignment="1">
      <alignment horizontal="center" vertical="center"/>
    </xf>
    <xf numFmtId="3" fontId="16" fillId="0" borderId="38" xfId="7" applyNumberFormat="1" applyFont="1" applyFill="1" applyBorder="1" applyAlignment="1">
      <alignment horizontal="center" vertical="center"/>
    </xf>
    <xf numFmtId="3" fontId="16" fillId="0" borderId="30" xfId="7" applyNumberFormat="1" applyFont="1" applyFill="1" applyBorder="1" applyAlignment="1">
      <alignment horizontal="center" vertical="center"/>
    </xf>
    <xf numFmtId="3" fontId="16" fillId="0" borderId="31" xfId="7" applyNumberFormat="1" applyFont="1" applyFill="1" applyBorder="1" applyAlignment="1">
      <alignment horizontal="center" vertical="center"/>
    </xf>
    <xf numFmtId="3" fontId="10" fillId="0" borderId="4" xfId="0" applyNumberFormat="1" applyFont="1" applyFill="1" applyBorder="1" applyAlignment="1">
      <alignment horizontal="right" vertical="center"/>
    </xf>
    <xf numFmtId="3" fontId="10" fillId="0" borderId="3" xfId="0" applyNumberFormat="1" applyFont="1" applyFill="1" applyBorder="1" applyAlignment="1">
      <alignment horizontal="right" vertical="center"/>
    </xf>
    <xf numFmtId="9" fontId="14" fillId="0" borderId="4" xfId="2" applyFont="1" applyFill="1" applyBorder="1" applyAlignment="1">
      <alignment horizontal="right" vertical="center"/>
    </xf>
    <xf numFmtId="9" fontId="14" fillId="0" borderId="3" xfId="2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9" fontId="14" fillId="0" borderId="4" xfId="2" applyFont="1" applyBorder="1" applyAlignment="1">
      <alignment horizontal="right" vertical="center"/>
    </xf>
    <xf numFmtId="9" fontId="14" fillId="0" borderId="3" xfId="2" applyFont="1" applyBorder="1" applyAlignment="1">
      <alignment horizontal="right" vertical="center"/>
    </xf>
    <xf numFmtId="9" fontId="14" fillId="2" borderId="4" xfId="2" applyFont="1" applyFill="1" applyBorder="1" applyAlignment="1">
      <alignment horizontal="right" vertical="center"/>
    </xf>
    <xf numFmtId="9" fontId="14" fillId="2" borderId="3" xfId="2" applyFont="1" applyFill="1" applyBorder="1" applyAlignment="1">
      <alignment horizontal="right" vertical="center"/>
    </xf>
    <xf numFmtId="9" fontId="14" fillId="2" borderId="18" xfId="2" applyFont="1" applyFill="1" applyBorder="1" applyAlignment="1">
      <alignment horizontal="right" vertical="center"/>
    </xf>
    <xf numFmtId="9" fontId="14" fillId="2" borderId="7" xfId="2" applyFont="1" applyFill="1" applyBorder="1" applyAlignment="1">
      <alignment horizontal="right" vertical="center"/>
    </xf>
    <xf numFmtId="3" fontId="10" fillId="0" borderId="2" xfId="0" applyNumberFormat="1" applyFont="1" applyFill="1" applyBorder="1" applyAlignment="1">
      <alignment horizontal="right" vertical="center" wrapText="1"/>
    </xf>
    <xf numFmtId="9" fontId="14" fillId="2" borderId="19" xfId="2" applyFont="1" applyFill="1" applyBorder="1" applyAlignment="1">
      <alignment horizontal="right" vertical="center"/>
    </xf>
    <xf numFmtId="0" fontId="9" fillId="3" borderId="14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9" fontId="14" fillId="0" borderId="2" xfId="2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right" vertical="center"/>
    </xf>
    <xf numFmtId="0" fontId="10" fillId="0" borderId="8" xfId="0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center" wrapText="1"/>
    </xf>
    <xf numFmtId="164" fontId="10" fillId="0" borderId="4" xfId="6" applyNumberFormat="1" applyFont="1" applyFill="1" applyBorder="1" applyAlignment="1">
      <alignment horizontal="left" vertical="center" wrapText="1"/>
    </xf>
    <xf numFmtId="164" fontId="10" fillId="0" borderId="1" xfId="6" applyNumberFormat="1" applyFont="1" applyFill="1" applyBorder="1" applyAlignment="1">
      <alignment horizontal="left" vertical="center" wrapText="1"/>
    </xf>
    <xf numFmtId="164" fontId="10" fillId="0" borderId="3" xfId="6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3" fontId="16" fillId="0" borderId="24" xfId="7" applyNumberFormat="1" applyFont="1" applyFill="1" applyBorder="1" applyAlignment="1">
      <alignment horizontal="center" vertical="center"/>
    </xf>
    <xf numFmtId="3" fontId="16" fillId="0" borderId="25" xfId="7" applyNumberFormat="1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left" vertical="center" wrapText="1"/>
    </xf>
    <xf numFmtId="0" fontId="10" fillId="0" borderId="17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left" vertical="center" wrapText="1"/>
    </xf>
    <xf numFmtId="3" fontId="16" fillId="0" borderId="2" xfId="7" applyNumberFormat="1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left" vertical="center" wrapText="1"/>
    </xf>
    <xf numFmtId="0" fontId="10" fillId="0" borderId="38" xfId="0" applyFont="1" applyFill="1" applyBorder="1" applyAlignment="1">
      <alignment horizontal="left" vertical="center" wrapText="1"/>
    </xf>
    <xf numFmtId="0" fontId="10" fillId="0" borderId="30" xfId="0" applyFont="1" applyFill="1" applyBorder="1" applyAlignment="1">
      <alignment horizontal="left" vertical="center" wrapText="1"/>
    </xf>
    <xf numFmtId="0" fontId="10" fillId="0" borderId="31" xfId="0" applyFont="1" applyFill="1" applyBorder="1" applyAlignment="1">
      <alignment horizontal="left" vertical="center" wrapText="1"/>
    </xf>
    <xf numFmtId="0" fontId="10" fillId="0" borderId="26" xfId="0" applyFont="1" applyFill="1" applyBorder="1" applyAlignment="1">
      <alignment horizontal="left" vertical="center" wrapText="1"/>
    </xf>
    <xf numFmtId="0" fontId="10" fillId="0" borderId="27" xfId="0" applyFont="1" applyFill="1" applyBorder="1" applyAlignment="1">
      <alignment horizontal="left" vertical="center" wrapText="1"/>
    </xf>
    <xf numFmtId="0" fontId="10" fillId="4" borderId="4" xfId="3" applyFont="1" applyFill="1" applyBorder="1" applyAlignment="1">
      <alignment horizontal="left" vertical="center" wrapText="1"/>
    </xf>
    <xf numFmtId="0" fontId="10" fillId="4" borderId="3" xfId="3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center" vertical="center" wrapText="1"/>
    </xf>
    <xf numFmtId="2" fontId="9" fillId="3" borderId="14" xfId="0" applyNumberFormat="1" applyFont="1" applyFill="1" applyBorder="1" applyAlignment="1">
      <alignment horizontal="center" vertical="center" wrapText="1"/>
    </xf>
    <xf numFmtId="2" fontId="9" fillId="3" borderId="11" xfId="0" applyNumberFormat="1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left" vertical="center" wrapText="1"/>
    </xf>
    <xf numFmtId="0" fontId="10" fillId="0" borderId="21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left" vertical="center" wrapText="1"/>
    </xf>
    <xf numFmtId="0" fontId="10" fillId="0" borderId="23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left" vertical="center" wrapText="1"/>
    </xf>
    <xf numFmtId="0" fontId="10" fillId="2" borderId="34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 wrapText="1"/>
    </xf>
    <xf numFmtId="0" fontId="10" fillId="2" borderId="24" xfId="0" applyFont="1" applyFill="1" applyBorder="1" applyAlignment="1">
      <alignment horizontal="left" vertical="center" wrapText="1"/>
    </xf>
    <xf numFmtId="0" fontId="10" fillId="2" borderId="35" xfId="0" applyFont="1" applyFill="1" applyBorder="1" applyAlignment="1">
      <alignment horizontal="left" vertical="center" wrapText="1"/>
    </xf>
    <xf numFmtId="0" fontId="10" fillId="2" borderId="25" xfId="0" applyFont="1" applyFill="1" applyBorder="1" applyAlignment="1">
      <alignment horizontal="left" vertical="center" wrapText="1"/>
    </xf>
    <xf numFmtId="0" fontId="10" fillId="2" borderId="20" xfId="0" applyFont="1" applyFill="1" applyBorder="1" applyAlignment="1">
      <alignment horizontal="left" vertical="center" wrapText="1"/>
    </xf>
    <xf numFmtId="0" fontId="10" fillId="2" borderId="36" xfId="0" applyFont="1" applyFill="1" applyBorder="1" applyAlignment="1">
      <alignment horizontal="left" vertical="center" wrapText="1"/>
    </xf>
    <xf numFmtId="0" fontId="10" fillId="2" borderId="21" xfId="0" applyFont="1" applyFill="1" applyBorder="1" applyAlignment="1">
      <alignment horizontal="left" vertical="center" wrapText="1"/>
    </xf>
    <xf numFmtId="0" fontId="10" fillId="4" borderId="39" xfId="3" applyFont="1" applyFill="1" applyBorder="1" applyAlignment="1">
      <alignment horizontal="left" vertical="center" wrapText="1"/>
    </xf>
    <xf numFmtId="3" fontId="16" fillId="0" borderId="37" xfId="7" applyNumberFormat="1" applyFont="1" applyFill="1" applyBorder="1" applyAlignment="1">
      <alignment horizontal="center" vertical="center" wrapText="1"/>
    </xf>
    <xf numFmtId="3" fontId="16" fillId="0" borderId="38" xfId="7" applyNumberFormat="1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left" vertical="center" wrapText="1"/>
    </xf>
    <xf numFmtId="3" fontId="16" fillId="0" borderId="30" xfId="7" applyNumberFormat="1" applyFont="1" applyFill="1" applyBorder="1" applyAlignment="1">
      <alignment horizontal="center" vertical="center" wrapText="1"/>
    </xf>
    <xf numFmtId="3" fontId="16" fillId="0" borderId="31" xfId="7" applyNumberFormat="1" applyFont="1" applyFill="1" applyBorder="1" applyAlignment="1">
      <alignment horizontal="center" vertical="center" wrapText="1"/>
    </xf>
    <xf numFmtId="3" fontId="10" fillId="0" borderId="2" xfId="0" applyNumberFormat="1" applyFont="1" applyFill="1" applyBorder="1" applyAlignment="1">
      <alignment horizontal="center" vertical="center" wrapText="1"/>
    </xf>
    <xf numFmtId="9" fontId="14" fillId="2" borderId="4" xfId="2" applyFont="1" applyFill="1" applyBorder="1" applyAlignment="1">
      <alignment horizontal="center" vertical="center"/>
    </xf>
    <xf numFmtId="9" fontId="14" fillId="2" borderId="1" xfId="2" applyFont="1" applyFill="1" applyBorder="1" applyAlignment="1">
      <alignment horizontal="center" vertical="center"/>
    </xf>
    <xf numFmtId="9" fontId="14" fillId="2" borderId="3" xfId="2" applyFont="1" applyFill="1" applyBorder="1" applyAlignment="1">
      <alignment horizontal="center" vertical="center"/>
    </xf>
  </cellXfs>
  <cellStyles count="8">
    <cellStyle name="Bueno" xfId="7" builtinId="26"/>
    <cellStyle name="Estilo 1" xfId="4" xr:uid="{00000000-0005-0000-0000-000001000000}"/>
    <cellStyle name="Incorrecto" xfId="6" builtinId="27"/>
    <cellStyle name="Millares [0]" xfId="5" builtinId="6"/>
    <cellStyle name="Moneda" xfId="1" builtinId="4"/>
    <cellStyle name="Normal" xfId="0" builtinId="0"/>
    <cellStyle name="Normal 2" xfId="3" xr:uid="{00000000-0005-0000-0000-000006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27</xdr:row>
      <xdr:rowOff>9525</xdr:rowOff>
    </xdr:from>
    <xdr:ext cx="180975" cy="200025"/>
    <xdr:pic>
      <xdr:nvPicPr>
        <xdr:cNvPr id="2" name="Picture 135">
          <a:extLst>
            <a:ext uri="{FF2B5EF4-FFF2-40B4-BE49-F238E27FC236}">
              <a16:creationId xmlns:a16="http://schemas.microsoft.com/office/drawing/2014/main" id="{97CA4BA3-8CCA-4AAE-9ACC-39DFE1724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15302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</xdr:colOff>
      <xdr:row>42</xdr:row>
      <xdr:rowOff>0</xdr:rowOff>
    </xdr:from>
    <xdr:ext cx="180975" cy="200025"/>
    <xdr:pic>
      <xdr:nvPicPr>
        <xdr:cNvPr id="3" name="Picture 136">
          <a:extLst>
            <a:ext uri="{FF2B5EF4-FFF2-40B4-BE49-F238E27FC236}">
              <a16:creationId xmlns:a16="http://schemas.microsoft.com/office/drawing/2014/main" id="{A772803F-A62D-47F2-B322-8C98644E1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8001000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</xdr:colOff>
      <xdr:row>42</xdr:row>
      <xdr:rowOff>0</xdr:rowOff>
    </xdr:from>
    <xdr:ext cx="180975" cy="200025"/>
    <xdr:pic>
      <xdr:nvPicPr>
        <xdr:cNvPr id="4" name="Picture 137">
          <a:extLst>
            <a:ext uri="{FF2B5EF4-FFF2-40B4-BE49-F238E27FC236}">
              <a16:creationId xmlns:a16="http://schemas.microsoft.com/office/drawing/2014/main" id="{084E3B12-427E-45AF-9D05-8884AF649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8001000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</xdr:colOff>
      <xdr:row>42</xdr:row>
      <xdr:rowOff>0</xdr:rowOff>
    </xdr:from>
    <xdr:ext cx="180975" cy="200025"/>
    <xdr:pic>
      <xdr:nvPicPr>
        <xdr:cNvPr id="5" name="Picture 138">
          <a:extLst>
            <a:ext uri="{FF2B5EF4-FFF2-40B4-BE49-F238E27FC236}">
              <a16:creationId xmlns:a16="http://schemas.microsoft.com/office/drawing/2014/main" id="{76941F2E-24D6-4AC7-9434-9D4D2A217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8001000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1"/>
  <sheetViews>
    <sheetView tabSelected="1" zoomScale="90" zoomScaleNormal="90" workbookViewId="0">
      <selection activeCell="C1" sqref="C1"/>
    </sheetView>
  </sheetViews>
  <sheetFormatPr baseColWidth="10" defaultRowHeight="12" x14ac:dyDescent="0.2"/>
  <cols>
    <col min="1" max="1" width="2.7109375" style="1" customWidth="1"/>
    <col min="2" max="2" width="18" style="1" customWidth="1"/>
    <col min="3" max="3" width="17.140625" style="1" customWidth="1"/>
    <col min="4" max="4" width="17.5703125" style="1" customWidth="1"/>
    <col min="5" max="5" width="12" style="1" customWidth="1"/>
    <col min="6" max="6" width="15.7109375" style="1" customWidth="1"/>
    <col min="7" max="7" width="15.140625" style="1" bestFit="1" customWidth="1"/>
    <col min="8" max="8" width="15.7109375" style="1" customWidth="1"/>
    <col min="9" max="9" width="14.28515625" style="1" customWidth="1"/>
    <col min="10" max="10" width="10.28515625" style="1" bestFit="1" customWidth="1"/>
    <col min="11" max="11" width="9.42578125" style="1" bestFit="1" customWidth="1"/>
    <col min="12" max="12" width="14" style="1" bestFit="1" customWidth="1"/>
    <col min="13" max="13" width="10.7109375" style="1" customWidth="1"/>
    <col min="14" max="14" width="15.7109375" style="1" customWidth="1"/>
    <col min="15" max="15" width="10.7109375" style="1" customWidth="1"/>
    <col min="16" max="16" width="13.85546875" style="1" bestFit="1" customWidth="1"/>
    <col min="17" max="17" width="15.7109375" style="1" bestFit="1" customWidth="1"/>
    <col min="18" max="18" width="13.42578125" style="1" bestFit="1" customWidth="1"/>
    <col min="19" max="19" width="13" style="1" customWidth="1"/>
    <col min="20" max="20" width="10.42578125" style="1" customWidth="1"/>
    <col min="21" max="21" width="10.7109375" style="2" customWidth="1"/>
    <col min="22" max="22" width="10.7109375" style="1" customWidth="1"/>
    <col min="23" max="33" width="11.42578125" style="1"/>
    <col min="34" max="16384" width="11.42578125" style="6"/>
  </cols>
  <sheetData>
    <row r="1" spans="2:33" x14ac:dyDescent="0.2"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2:33" s="1" customFormat="1" ht="15.75" customHeight="1" x14ac:dyDescent="0.2">
      <c r="B2" s="168" t="s">
        <v>171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27"/>
      <c r="U2" s="27"/>
    </row>
    <row r="3" spans="2:33" s="1" customFormat="1" ht="19.5" customHeight="1" x14ac:dyDescent="0.2">
      <c r="B3" s="168" t="s">
        <v>181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27"/>
      <c r="U3" s="27"/>
    </row>
    <row r="4" spans="2:33" s="1" customFormat="1" ht="19.5" customHeight="1" x14ac:dyDescent="0.2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35"/>
      <c r="S4" s="35"/>
      <c r="T4" s="27"/>
      <c r="U4" s="27"/>
    </row>
    <row r="5" spans="2:33" s="1" customFormat="1" ht="15.75" customHeight="1" x14ac:dyDescent="0.2">
      <c r="B5" s="136" t="s">
        <v>170</v>
      </c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28"/>
      <c r="U5" s="28"/>
    </row>
    <row r="6" spans="2:33" s="4" customFormat="1" ht="12.75" thickBot="1" x14ac:dyDescent="0.2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U6" s="5"/>
    </row>
    <row r="7" spans="2:33" ht="24" x14ac:dyDescent="0.2">
      <c r="B7" s="171" t="s">
        <v>0</v>
      </c>
      <c r="C7" s="122" t="s">
        <v>1</v>
      </c>
      <c r="D7" s="173" t="s">
        <v>2</v>
      </c>
      <c r="E7" s="122" t="s">
        <v>3</v>
      </c>
      <c r="F7" s="156" t="s">
        <v>4</v>
      </c>
      <c r="G7" s="157"/>
      <c r="H7" s="122" t="s">
        <v>8</v>
      </c>
      <c r="I7" s="173" t="s">
        <v>5</v>
      </c>
      <c r="J7" s="122" t="s">
        <v>182</v>
      </c>
      <c r="K7" s="122" t="s">
        <v>7</v>
      </c>
      <c r="L7" s="60" t="s">
        <v>172</v>
      </c>
      <c r="M7" s="169" t="s">
        <v>174</v>
      </c>
      <c r="N7" s="60" t="s">
        <v>173</v>
      </c>
      <c r="O7" s="122" t="s">
        <v>175</v>
      </c>
      <c r="P7" s="60" t="s">
        <v>177</v>
      </c>
      <c r="Q7" s="100" t="s">
        <v>176</v>
      </c>
      <c r="R7" s="60" t="s">
        <v>178</v>
      </c>
      <c r="S7" s="100" t="s">
        <v>179</v>
      </c>
      <c r="T7" s="2"/>
      <c r="U7" s="1"/>
      <c r="AD7" s="6"/>
      <c r="AE7" s="6"/>
      <c r="AF7" s="6"/>
      <c r="AG7" s="6"/>
    </row>
    <row r="8" spans="2:33" ht="15.75" customHeight="1" thickBot="1" x14ac:dyDescent="0.25">
      <c r="B8" s="172"/>
      <c r="C8" s="123"/>
      <c r="D8" s="174"/>
      <c r="E8" s="123"/>
      <c r="F8" s="158"/>
      <c r="G8" s="159"/>
      <c r="H8" s="123"/>
      <c r="I8" s="174"/>
      <c r="J8" s="123"/>
      <c r="K8" s="123"/>
      <c r="L8" s="42">
        <v>43921</v>
      </c>
      <c r="M8" s="170"/>
      <c r="N8" s="42">
        <v>44012</v>
      </c>
      <c r="O8" s="123"/>
      <c r="P8" s="42">
        <v>44104</v>
      </c>
      <c r="Q8" s="101"/>
      <c r="R8" s="42">
        <v>44196</v>
      </c>
      <c r="S8" s="101"/>
      <c r="T8" s="2"/>
      <c r="U8" s="1"/>
      <c r="AD8" s="6"/>
      <c r="AE8" s="6"/>
      <c r="AF8" s="6"/>
      <c r="AG8" s="6"/>
    </row>
    <row r="9" spans="2:33" ht="24" customHeight="1" x14ac:dyDescent="0.2">
      <c r="B9" s="124" t="s">
        <v>106</v>
      </c>
      <c r="C9" s="112" t="s">
        <v>94</v>
      </c>
      <c r="D9" s="177" t="s">
        <v>107</v>
      </c>
      <c r="E9" s="112" t="s">
        <v>108</v>
      </c>
      <c r="F9" s="164" t="s">
        <v>109</v>
      </c>
      <c r="G9" s="165"/>
      <c r="H9" s="112" t="s">
        <v>110</v>
      </c>
      <c r="I9" s="197" t="s">
        <v>184</v>
      </c>
      <c r="J9" s="104">
        <v>56981</v>
      </c>
      <c r="K9" s="105">
        <v>56981</v>
      </c>
      <c r="L9" s="108">
        <v>18678</v>
      </c>
      <c r="M9" s="110">
        <f t="shared" ref="M9:M27" si="0">+L9/J9</f>
        <v>0.32779347501798844</v>
      </c>
      <c r="N9" s="108">
        <v>30942</v>
      </c>
      <c r="O9" s="114">
        <f t="shared" ref="O9:O24" si="1">+N9/J9</f>
        <v>0.5430231129674804</v>
      </c>
      <c r="P9" s="108">
        <v>45939</v>
      </c>
      <c r="Q9" s="116">
        <f>+P9/J9</f>
        <v>0.80621610712342706</v>
      </c>
      <c r="R9" s="108">
        <v>66131</v>
      </c>
      <c r="S9" s="118">
        <f>+R9/J9</f>
        <v>1.1605798424036082</v>
      </c>
      <c r="T9" s="5"/>
      <c r="U9" s="99"/>
      <c r="V9" s="98"/>
      <c r="AD9" s="6"/>
      <c r="AE9" s="6"/>
      <c r="AF9" s="6"/>
      <c r="AG9" s="6"/>
    </row>
    <row r="10" spans="2:33" ht="36" customHeight="1" x14ac:dyDescent="0.2">
      <c r="B10" s="125"/>
      <c r="C10" s="113"/>
      <c r="D10" s="131"/>
      <c r="E10" s="113"/>
      <c r="F10" s="162"/>
      <c r="G10" s="163"/>
      <c r="H10" s="113"/>
      <c r="I10" s="167"/>
      <c r="J10" s="106"/>
      <c r="K10" s="107"/>
      <c r="L10" s="109"/>
      <c r="M10" s="111" t="e">
        <f t="shared" si="0"/>
        <v>#DIV/0!</v>
      </c>
      <c r="N10" s="109"/>
      <c r="O10" s="115" t="e">
        <f t="shared" si="1"/>
        <v>#DIV/0!</v>
      </c>
      <c r="P10" s="109"/>
      <c r="Q10" s="117" t="e">
        <f t="shared" ref="Q10:Q54" si="2">+P10/J10</f>
        <v>#DIV/0!</v>
      </c>
      <c r="R10" s="109"/>
      <c r="S10" s="119" t="e">
        <f t="shared" ref="S10:S26" si="3">+R10/J10</f>
        <v>#DIV/0!</v>
      </c>
      <c r="T10" s="5"/>
      <c r="U10" s="99"/>
      <c r="V10" s="98"/>
      <c r="AD10" s="6"/>
      <c r="AE10" s="6"/>
      <c r="AF10" s="6"/>
      <c r="AG10" s="6"/>
    </row>
    <row r="11" spans="2:33" ht="24" customHeight="1" x14ac:dyDescent="0.2">
      <c r="B11" s="125"/>
      <c r="C11" s="113"/>
      <c r="D11" s="131" t="s">
        <v>111</v>
      </c>
      <c r="E11" s="113" t="s">
        <v>112</v>
      </c>
      <c r="F11" s="160" t="s">
        <v>113</v>
      </c>
      <c r="G11" s="161"/>
      <c r="H11" s="113"/>
      <c r="I11" s="166" t="s">
        <v>183</v>
      </c>
      <c r="J11" s="104">
        <v>120453</v>
      </c>
      <c r="K11" s="105"/>
      <c r="L11" s="108">
        <v>41322</v>
      </c>
      <c r="M11" s="110">
        <f>L11/J11</f>
        <v>0.34305496749769621</v>
      </c>
      <c r="N11" s="108">
        <v>65332</v>
      </c>
      <c r="O11" s="114">
        <f>N11/J11</f>
        <v>0.54238582683702352</v>
      </c>
      <c r="P11" s="108">
        <v>97278</v>
      </c>
      <c r="Q11" s="116">
        <f>P11/J11</f>
        <v>0.80760130507334815</v>
      </c>
      <c r="R11" s="108">
        <v>138434</v>
      </c>
      <c r="S11" s="118">
        <f>R11/J11</f>
        <v>1.1492781416818179</v>
      </c>
      <c r="T11" s="5"/>
      <c r="U11" s="99"/>
      <c r="V11" s="98"/>
      <c r="AD11" s="6"/>
      <c r="AE11" s="6"/>
      <c r="AF11" s="6"/>
      <c r="AG11" s="6"/>
    </row>
    <row r="12" spans="2:33" ht="36" customHeight="1" x14ac:dyDescent="0.2">
      <c r="B12" s="125"/>
      <c r="C12" s="113"/>
      <c r="D12" s="131"/>
      <c r="E12" s="113"/>
      <c r="F12" s="162"/>
      <c r="G12" s="163"/>
      <c r="H12" s="113"/>
      <c r="I12" s="167"/>
      <c r="J12" s="106"/>
      <c r="K12" s="107"/>
      <c r="L12" s="109"/>
      <c r="M12" s="111"/>
      <c r="N12" s="109"/>
      <c r="O12" s="115"/>
      <c r="P12" s="109"/>
      <c r="Q12" s="117"/>
      <c r="R12" s="109"/>
      <c r="S12" s="119"/>
      <c r="T12" s="5"/>
      <c r="U12" s="99"/>
      <c r="V12" s="98"/>
      <c r="AD12" s="6"/>
      <c r="AE12" s="6"/>
      <c r="AF12" s="6"/>
      <c r="AG12" s="6"/>
    </row>
    <row r="13" spans="2:33" ht="36" customHeight="1" x14ac:dyDescent="0.2">
      <c r="B13" s="125" t="s">
        <v>9</v>
      </c>
      <c r="C13" s="113" t="s">
        <v>10</v>
      </c>
      <c r="D13" s="131" t="s">
        <v>11</v>
      </c>
      <c r="E13" s="113" t="s">
        <v>12</v>
      </c>
      <c r="F13" s="160" t="s">
        <v>13</v>
      </c>
      <c r="G13" s="161"/>
      <c r="H13" s="49" t="s">
        <v>17</v>
      </c>
      <c r="I13" s="200" t="s">
        <v>185</v>
      </c>
      <c r="J13" s="198">
        <v>1875</v>
      </c>
      <c r="K13" s="199"/>
      <c r="L13" s="108">
        <v>131</v>
      </c>
      <c r="M13" s="110">
        <f>L13/J13</f>
        <v>6.986666666666666E-2</v>
      </c>
      <c r="N13" s="108">
        <v>278</v>
      </c>
      <c r="O13" s="114">
        <f>N13/J13</f>
        <v>0.14826666666666666</v>
      </c>
      <c r="P13" s="108">
        <v>698</v>
      </c>
      <c r="Q13" s="116">
        <f>P13/J13</f>
        <v>0.37226666666666669</v>
      </c>
      <c r="R13" s="108">
        <v>1249</v>
      </c>
      <c r="S13" s="118">
        <f>R13/J13</f>
        <v>0.66613333333333336</v>
      </c>
      <c r="T13" s="5"/>
      <c r="U13" s="1"/>
      <c r="AD13" s="6"/>
      <c r="AE13" s="6"/>
      <c r="AF13" s="6"/>
      <c r="AG13" s="6"/>
    </row>
    <row r="14" spans="2:33" ht="36" customHeight="1" x14ac:dyDescent="0.2">
      <c r="B14" s="125"/>
      <c r="C14" s="113"/>
      <c r="D14" s="131"/>
      <c r="E14" s="113"/>
      <c r="F14" s="162"/>
      <c r="G14" s="163"/>
      <c r="H14" s="49" t="s">
        <v>169</v>
      </c>
      <c r="I14" s="177"/>
      <c r="J14" s="201"/>
      <c r="K14" s="202"/>
      <c r="L14" s="109"/>
      <c r="M14" s="111" t="e">
        <f t="shared" si="0"/>
        <v>#DIV/0!</v>
      </c>
      <c r="N14" s="109"/>
      <c r="O14" s="115" t="e">
        <f t="shared" si="1"/>
        <v>#DIV/0!</v>
      </c>
      <c r="P14" s="109"/>
      <c r="Q14" s="117" t="e">
        <f t="shared" si="2"/>
        <v>#DIV/0!</v>
      </c>
      <c r="R14" s="109"/>
      <c r="S14" s="119" t="e">
        <f t="shared" si="3"/>
        <v>#DIV/0!</v>
      </c>
      <c r="T14" s="2"/>
      <c r="U14" s="1"/>
      <c r="AD14" s="6"/>
      <c r="AE14" s="6"/>
      <c r="AF14" s="6"/>
      <c r="AG14" s="6"/>
    </row>
    <row r="15" spans="2:33" ht="60" customHeight="1" x14ac:dyDescent="0.2">
      <c r="B15" s="125"/>
      <c r="C15" s="113"/>
      <c r="D15" s="57" t="s">
        <v>14</v>
      </c>
      <c r="E15" s="49" t="s">
        <v>15</v>
      </c>
      <c r="F15" s="102" t="s">
        <v>16</v>
      </c>
      <c r="G15" s="103"/>
      <c r="H15" s="58" t="s">
        <v>17</v>
      </c>
      <c r="I15" s="34"/>
      <c r="J15" s="64">
        <v>6000</v>
      </c>
      <c r="K15" s="64">
        <v>6000</v>
      </c>
      <c r="L15" s="17">
        <v>241</v>
      </c>
      <c r="M15" s="43">
        <f t="shared" si="0"/>
        <v>4.016666666666667E-2</v>
      </c>
      <c r="N15" s="17">
        <v>959</v>
      </c>
      <c r="O15" s="45">
        <f t="shared" si="1"/>
        <v>0.15983333333333333</v>
      </c>
      <c r="P15" s="17">
        <v>4981</v>
      </c>
      <c r="Q15" s="47">
        <f t="shared" si="2"/>
        <v>0.83016666666666672</v>
      </c>
      <c r="R15" s="17">
        <v>7099</v>
      </c>
      <c r="S15" s="77">
        <f t="shared" si="3"/>
        <v>1.1831666666666667</v>
      </c>
      <c r="T15" s="2"/>
      <c r="U15" s="1"/>
      <c r="AD15" s="6"/>
      <c r="AE15" s="6"/>
      <c r="AF15" s="6"/>
      <c r="AG15" s="6"/>
    </row>
    <row r="16" spans="2:33" ht="46.5" customHeight="1" x14ac:dyDescent="0.2">
      <c r="B16" s="150" t="s">
        <v>114</v>
      </c>
      <c r="C16" s="152" t="s">
        <v>19</v>
      </c>
      <c r="D16" s="57" t="s">
        <v>115</v>
      </c>
      <c r="E16" s="49" t="s">
        <v>116</v>
      </c>
      <c r="F16" s="102" t="s">
        <v>117</v>
      </c>
      <c r="G16" s="103"/>
      <c r="H16" s="58" t="s">
        <v>118</v>
      </c>
      <c r="I16" s="34"/>
      <c r="J16" s="65">
        <v>801000</v>
      </c>
      <c r="K16" s="65">
        <v>801000</v>
      </c>
      <c r="L16" s="17">
        <v>221315</v>
      </c>
      <c r="M16" s="43">
        <f t="shared" si="0"/>
        <v>0.27629837702871413</v>
      </c>
      <c r="N16" s="17">
        <v>341807</v>
      </c>
      <c r="O16" s="45">
        <f t="shared" si="1"/>
        <v>0.42672534332084894</v>
      </c>
      <c r="P16" s="17">
        <v>637698</v>
      </c>
      <c r="Q16" s="47">
        <f t="shared" si="2"/>
        <v>0.79612734082397008</v>
      </c>
      <c r="R16" s="17">
        <v>994648</v>
      </c>
      <c r="S16" s="77">
        <f t="shared" si="3"/>
        <v>1.2417578027465668</v>
      </c>
      <c r="T16" s="2"/>
      <c r="U16" s="1"/>
      <c r="AD16" s="6"/>
      <c r="AE16" s="6"/>
      <c r="AF16" s="6"/>
      <c r="AG16" s="6"/>
    </row>
    <row r="17" spans="2:33" ht="35.25" customHeight="1" x14ac:dyDescent="0.2">
      <c r="B17" s="151"/>
      <c r="C17" s="153"/>
      <c r="D17" s="57" t="s">
        <v>119</v>
      </c>
      <c r="E17" s="49" t="s">
        <v>120</v>
      </c>
      <c r="F17" s="102" t="s">
        <v>121</v>
      </c>
      <c r="G17" s="103"/>
      <c r="H17" s="18" t="s">
        <v>118</v>
      </c>
      <c r="I17" s="34"/>
      <c r="J17" s="65">
        <v>282</v>
      </c>
      <c r="K17" s="65">
        <v>282</v>
      </c>
      <c r="L17" s="17">
        <v>285</v>
      </c>
      <c r="M17" s="43">
        <f t="shared" si="0"/>
        <v>1.0106382978723405</v>
      </c>
      <c r="N17" s="17">
        <v>285</v>
      </c>
      <c r="O17" s="45">
        <f t="shared" si="1"/>
        <v>1.0106382978723405</v>
      </c>
      <c r="P17" s="17">
        <v>285</v>
      </c>
      <c r="Q17" s="47">
        <f t="shared" si="2"/>
        <v>1.0106382978723405</v>
      </c>
      <c r="R17" s="17">
        <v>285</v>
      </c>
      <c r="S17" s="77">
        <f t="shared" si="3"/>
        <v>1.0106382978723405</v>
      </c>
      <c r="T17" s="2"/>
      <c r="U17" s="1"/>
      <c r="AD17" s="6"/>
      <c r="AE17" s="6"/>
      <c r="AF17" s="6"/>
      <c r="AG17" s="6"/>
    </row>
    <row r="18" spans="2:33" ht="42.75" customHeight="1" x14ac:dyDescent="0.2">
      <c r="B18" s="151"/>
      <c r="C18" s="153"/>
      <c r="D18" s="57" t="s">
        <v>122</v>
      </c>
      <c r="E18" s="49" t="s">
        <v>120</v>
      </c>
      <c r="F18" s="102" t="s">
        <v>123</v>
      </c>
      <c r="G18" s="103"/>
      <c r="H18" s="18" t="s">
        <v>118</v>
      </c>
      <c r="I18" s="34"/>
      <c r="J18" s="65">
        <v>11</v>
      </c>
      <c r="K18" s="65">
        <v>11</v>
      </c>
      <c r="L18" s="17">
        <v>11</v>
      </c>
      <c r="M18" s="43">
        <f t="shared" si="0"/>
        <v>1</v>
      </c>
      <c r="N18" s="17">
        <v>11</v>
      </c>
      <c r="O18" s="45">
        <f t="shared" si="1"/>
        <v>1</v>
      </c>
      <c r="P18" s="17">
        <v>11</v>
      </c>
      <c r="Q18" s="47">
        <f t="shared" si="2"/>
        <v>1</v>
      </c>
      <c r="R18" s="17">
        <v>11</v>
      </c>
      <c r="S18" s="77">
        <f t="shared" si="3"/>
        <v>1</v>
      </c>
      <c r="T18" s="2"/>
      <c r="U18" s="1"/>
      <c r="AD18" s="6"/>
      <c r="AE18" s="6"/>
      <c r="AF18" s="6"/>
      <c r="AG18" s="6"/>
    </row>
    <row r="19" spans="2:33" ht="70.5" customHeight="1" x14ac:dyDescent="0.2">
      <c r="B19" s="124"/>
      <c r="C19" s="146"/>
      <c r="D19" s="57" t="s">
        <v>180</v>
      </c>
      <c r="E19" s="49" t="s">
        <v>180</v>
      </c>
      <c r="F19" s="102" t="s">
        <v>120</v>
      </c>
      <c r="G19" s="103"/>
      <c r="H19" s="58" t="s">
        <v>118</v>
      </c>
      <c r="I19" s="34"/>
      <c r="J19" s="64">
        <v>12</v>
      </c>
      <c r="K19" s="64">
        <v>12</v>
      </c>
      <c r="L19" s="17">
        <v>0</v>
      </c>
      <c r="M19" s="43">
        <f t="shared" si="0"/>
        <v>0</v>
      </c>
      <c r="N19" s="17">
        <v>0</v>
      </c>
      <c r="O19" s="45">
        <f t="shared" si="1"/>
        <v>0</v>
      </c>
      <c r="P19" s="17">
        <v>3</v>
      </c>
      <c r="Q19" s="47">
        <f t="shared" si="2"/>
        <v>0.25</v>
      </c>
      <c r="R19" s="17">
        <v>3</v>
      </c>
      <c r="S19" s="77">
        <f t="shared" si="3"/>
        <v>0.25</v>
      </c>
      <c r="T19" s="2"/>
      <c r="U19" s="1"/>
      <c r="AD19" s="6"/>
      <c r="AE19" s="6"/>
      <c r="AF19" s="6"/>
      <c r="AG19" s="6"/>
    </row>
    <row r="20" spans="2:33" ht="48" x14ac:dyDescent="0.2">
      <c r="B20" s="129" t="s">
        <v>18</v>
      </c>
      <c r="C20" s="113" t="s">
        <v>94</v>
      </c>
      <c r="D20" s="57" t="s">
        <v>95</v>
      </c>
      <c r="E20" s="49" t="s">
        <v>96</v>
      </c>
      <c r="F20" s="102" t="s">
        <v>97</v>
      </c>
      <c r="G20" s="103"/>
      <c r="H20" s="18" t="s">
        <v>98</v>
      </c>
      <c r="I20" s="34"/>
      <c r="J20" s="65">
        <v>40</v>
      </c>
      <c r="K20" s="65">
        <v>40</v>
      </c>
      <c r="L20" s="17">
        <v>13</v>
      </c>
      <c r="M20" s="43">
        <f t="shared" si="0"/>
        <v>0.32500000000000001</v>
      </c>
      <c r="N20" s="17">
        <v>24</v>
      </c>
      <c r="O20" s="45">
        <f t="shared" si="1"/>
        <v>0.6</v>
      </c>
      <c r="P20" s="17">
        <v>34</v>
      </c>
      <c r="Q20" s="47">
        <f t="shared" si="2"/>
        <v>0.85</v>
      </c>
      <c r="R20" s="17">
        <v>43</v>
      </c>
      <c r="S20" s="77">
        <f t="shared" si="3"/>
        <v>1.075</v>
      </c>
      <c r="T20" s="2"/>
      <c r="U20" s="1"/>
      <c r="AD20" s="6"/>
      <c r="AE20" s="6"/>
      <c r="AF20" s="6"/>
      <c r="AG20" s="6"/>
    </row>
    <row r="21" spans="2:33" ht="48" x14ac:dyDescent="0.2">
      <c r="B21" s="129"/>
      <c r="C21" s="113"/>
      <c r="D21" s="57" t="s">
        <v>99</v>
      </c>
      <c r="E21" s="49" t="s">
        <v>96</v>
      </c>
      <c r="F21" s="102" t="s">
        <v>100</v>
      </c>
      <c r="G21" s="103"/>
      <c r="H21" s="18" t="s">
        <v>98</v>
      </c>
      <c r="I21" s="34"/>
      <c r="J21" s="65">
        <v>243</v>
      </c>
      <c r="K21" s="65">
        <v>243</v>
      </c>
      <c r="L21" s="17">
        <v>51</v>
      </c>
      <c r="M21" s="43">
        <f t="shared" si="0"/>
        <v>0.20987654320987653</v>
      </c>
      <c r="N21" s="17">
        <v>61</v>
      </c>
      <c r="O21" s="45">
        <f t="shared" si="1"/>
        <v>0.25102880658436216</v>
      </c>
      <c r="P21" s="17">
        <v>151</v>
      </c>
      <c r="Q21" s="47">
        <f t="shared" si="2"/>
        <v>0.62139917695473246</v>
      </c>
      <c r="R21" s="17">
        <v>233</v>
      </c>
      <c r="S21" s="77">
        <f t="shared" si="3"/>
        <v>0.95884773662551437</v>
      </c>
      <c r="T21" s="2"/>
      <c r="U21" s="1"/>
      <c r="AD21" s="6"/>
      <c r="AE21" s="6"/>
      <c r="AF21" s="6"/>
      <c r="AG21" s="6"/>
    </row>
    <row r="22" spans="2:33" ht="93" customHeight="1" x14ac:dyDescent="0.2">
      <c r="B22" s="129"/>
      <c r="C22" s="58" t="s">
        <v>19</v>
      </c>
      <c r="D22" s="57" t="s">
        <v>20</v>
      </c>
      <c r="E22" s="49" t="s">
        <v>21</v>
      </c>
      <c r="F22" s="102" t="s">
        <v>22</v>
      </c>
      <c r="G22" s="103"/>
      <c r="H22" s="58" t="s">
        <v>17</v>
      </c>
      <c r="I22" s="34"/>
      <c r="J22" s="64">
        <v>20</v>
      </c>
      <c r="K22" s="64">
        <v>20</v>
      </c>
      <c r="L22" s="17">
        <v>8</v>
      </c>
      <c r="M22" s="43">
        <f t="shared" si="0"/>
        <v>0.4</v>
      </c>
      <c r="N22" s="17">
        <v>10</v>
      </c>
      <c r="O22" s="45">
        <f t="shared" si="1"/>
        <v>0.5</v>
      </c>
      <c r="P22" s="17">
        <v>13</v>
      </c>
      <c r="Q22" s="47">
        <f t="shared" si="2"/>
        <v>0.65</v>
      </c>
      <c r="R22" s="17">
        <v>13</v>
      </c>
      <c r="S22" s="77">
        <f t="shared" si="3"/>
        <v>0.65</v>
      </c>
      <c r="T22" s="2"/>
      <c r="U22" s="1"/>
      <c r="AD22" s="6"/>
      <c r="AE22" s="6"/>
      <c r="AF22" s="6"/>
      <c r="AG22" s="6"/>
    </row>
    <row r="23" spans="2:33" ht="36" x14ac:dyDescent="0.2">
      <c r="B23" s="129"/>
      <c r="C23" s="49" t="s">
        <v>23</v>
      </c>
      <c r="D23" s="57" t="s">
        <v>24</v>
      </c>
      <c r="E23" s="49" t="s">
        <v>25</v>
      </c>
      <c r="F23" s="102" t="s">
        <v>26</v>
      </c>
      <c r="G23" s="103"/>
      <c r="H23" s="58" t="s">
        <v>17</v>
      </c>
      <c r="I23" s="34"/>
      <c r="J23" s="64">
        <v>1770000</v>
      </c>
      <c r="K23" s="64">
        <v>1770000</v>
      </c>
      <c r="L23" s="17">
        <v>422709</v>
      </c>
      <c r="M23" s="43">
        <f t="shared" si="0"/>
        <v>0.2388186440677966</v>
      </c>
      <c r="N23" s="17">
        <v>824965</v>
      </c>
      <c r="O23" s="45">
        <f t="shared" si="1"/>
        <v>0.46608192090395478</v>
      </c>
      <c r="P23" s="17">
        <v>1307902</v>
      </c>
      <c r="Q23" s="47">
        <f t="shared" si="2"/>
        <v>0.73892768361581918</v>
      </c>
      <c r="R23" s="17">
        <v>1795748</v>
      </c>
      <c r="S23" s="77">
        <f t="shared" si="3"/>
        <v>1.0145468926553671</v>
      </c>
      <c r="T23" s="2"/>
      <c r="U23" s="1"/>
      <c r="AD23" s="6"/>
      <c r="AE23" s="6"/>
      <c r="AF23" s="6"/>
      <c r="AG23" s="6"/>
    </row>
    <row r="24" spans="2:33" ht="60" customHeight="1" x14ac:dyDescent="0.2">
      <c r="B24" s="129"/>
      <c r="C24" s="49" t="s">
        <v>101</v>
      </c>
      <c r="D24" s="57" t="s">
        <v>102</v>
      </c>
      <c r="E24" s="49" t="s">
        <v>103</v>
      </c>
      <c r="F24" s="102" t="s">
        <v>104</v>
      </c>
      <c r="G24" s="103"/>
      <c r="H24" s="58" t="s">
        <v>105</v>
      </c>
      <c r="I24" s="34"/>
      <c r="J24" s="65">
        <v>1</v>
      </c>
      <c r="K24" s="65">
        <v>1</v>
      </c>
      <c r="L24" s="17">
        <v>1</v>
      </c>
      <c r="M24" s="43">
        <f t="shared" si="0"/>
        <v>1</v>
      </c>
      <c r="N24" s="17">
        <v>1</v>
      </c>
      <c r="O24" s="45">
        <f t="shared" si="1"/>
        <v>1</v>
      </c>
      <c r="P24" s="17">
        <v>1</v>
      </c>
      <c r="Q24" s="47">
        <f t="shared" si="2"/>
        <v>1</v>
      </c>
      <c r="R24" s="17">
        <v>1</v>
      </c>
      <c r="S24" s="77">
        <f t="shared" si="3"/>
        <v>1</v>
      </c>
      <c r="T24" s="2"/>
      <c r="U24" s="1"/>
      <c r="AD24" s="6"/>
      <c r="AE24" s="6"/>
      <c r="AF24" s="6"/>
      <c r="AG24" s="6"/>
    </row>
    <row r="25" spans="2:33" ht="36" x14ac:dyDescent="0.2">
      <c r="B25" s="129"/>
      <c r="C25" s="113" t="s">
        <v>57</v>
      </c>
      <c r="D25" s="131" t="s">
        <v>58</v>
      </c>
      <c r="E25" s="49" t="s">
        <v>59</v>
      </c>
      <c r="F25" s="89" t="s">
        <v>168</v>
      </c>
      <c r="G25" s="132"/>
      <c r="H25" s="58" t="s">
        <v>69</v>
      </c>
      <c r="I25" s="34"/>
      <c r="J25" s="64">
        <v>750</v>
      </c>
      <c r="K25" s="64">
        <v>750</v>
      </c>
      <c r="L25" s="17">
        <v>165</v>
      </c>
      <c r="M25" s="43">
        <f t="shared" si="0"/>
        <v>0.22</v>
      </c>
      <c r="N25" s="17">
        <v>421</v>
      </c>
      <c r="O25" s="43">
        <f>+N25/K25</f>
        <v>0.56133333333333335</v>
      </c>
      <c r="P25" s="17">
        <v>591</v>
      </c>
      <c r="Q25" s="47">
        <f t="shared" si="2"/>
        <v>0.78800000000000003</v>
      </c>
      <c r="R25" s="17">
        <v>721</v>
      </c>
      <c r="S25" s="77">
        <f t="shared" si="3"/>
        <v>0.96133333333333337</v>
      </c>
      <c r="T25" s="2"/>
      <c r="U25" s="1"/>
      <c r="AD25" s="6"/>
      <c r="AE25" s="6"/>
      <c r="AF25" s="6"/>
      <c r="AG25" s="6"/>
    </row>
    <row r="26" spans="2:33" ht="34.5" customHeight="1" x14ac:dyDescent="0.2">
      <c r="B26" s="129"/>
      <c r="C26" s="113"/>
      <c r="D26" s="131"/>
      <c r="E26" s="49" t="s">
        <v>60</v>
      </c>
      <c r="F26" s="89" t="s">
        <v>167</v>
      </c>
      <c r="G26" s="133"/>
      <c r="H26" s="58" t="s">
        <v>17</v>
      </c>
      <c r="I26" s="34"/>
      <c r="J26" s="17">
        <v>24000</v>
      </c>
      <c r="K26" s="155">
        <v>25700</v>
      </c>
      <c r="L26" s="17">
        <v>5398</v>
      </c>
      <c r="M26" s="43">
        <f t="shared" si="0"/>
        <v>0.22491666666666665</v>
      </c>
      <c r="N26" s="17">
        <v>9520</v>
      </c>
      <c r="O26" s="43">
        <f>+N26/K26</f>
        <v>0.37042801556420235</v>
      </c>
      <c r="P26" s="17">
        <v>17545</v>
      </c>
      <c r="Q26" s="47">
        <f t="shared" si="2"/>
        <v>0.7310416666666667</v>
      </c>
      <c r="R26" s="17">
        <v>26139</v>
      </c>
      <c r="S26" s="77">
        <f t="shared" si="3"/>
        <v>1.0891249999999999</v>
      </c>
      <c r="T26" s="2"/>
      <c r="U26" s="1"/>
      <c r="AD26" s="6"/>
      <c r="AE26" s="6"/>
      <c r="AF26" s="6"/>
      <c r="AG26" s="6"/>
    </row>
    <row r="27" spans="2:33" ht="60" x14ac:dyDescent="0.2">
      <c r="B27" s="129"/>
      <c r="C27" s="113"/>
      <c r="D27" s="131"/>
      <c r="E27" s="113" t="s">
        <v>60</v>
      </c>
      <c r="F27" s="113" t="s">
        <v>61</v>
      </c>
      <c r="G27" s="133"/>
      <c r="H27" s="113" t="s">
        <v>69</v>
      </c>
      <c r="I27" s="34" t="s">
        <v>62</v>
      </c>
      <c r="J27" s="108">
        <v>1700</v>
      </c>
      <c r="K27" s="155"/>
      <c r="L27" s="120">
        <v>228</v>
      </c>
      <c r="M27" s="127">
        <f t="shared" si="0"/>
        <v>0.13411764705882354</v>
      </c>
      <c r="N27" s="120">
        <v>444</v>
      </c>
      <c r="O27" s="127">
        <f>+N27/J27</f>
        <v>0.26117647058823529</v>
      </c>
      <c r="P27" s="203">
        <v>724</v>
      </c>
      <c r="Q27" s="204">
        <f>+P27/J27</f>
        <v>0.42588235294117649</v>
      </c>
      <c r="R27" s="120">
        <v>1249</v>
      </c>
      <c r="S27" s="118">
        <f>+R27/J27</f>
        <v>0.73470588235294121</v>
      </c>
      <c r="T27" s="2"/>
      <c r="U27" s="1"/>
      <c r="AD27" s="6"/>
      <c r="AE27" s="6"/>
      <c r="AF27" s="6"/>
      <c r="AG27" s="6"/>
    </row>
    <row r="28" spans="2:33" ht="48" x14ac:dyDescent="0.2">
      <c r="B28" s="129"/>
      <c r="C28" s="113"/>
      <c r="D28" s="131"/>
      <c r="E28" s="113"/>
      <c r="F28" s="113"/>
      <c r="G28" s="133"/>
      <c r="H28" s="113"/>
      <c r="I28" s="34" t="s">
        <v>63</v>
      </c>
      <c r="J28" s="128"/>
      <c r="K28" s="155"/>
      <c r="L28" s="120"/>
      <c r="M28" s="127"/>
      <c r="N28" s="120"/>
      <c r="O28" s="127"/>
      <c r="P28" s="203"/>
      <c r="Q28" s="205"/>
      <c r="R28" s="120"/>
      <c r="S28" s="121"/>
      <c r="T28" s="2"/>
      <c r="U28" s="1"/>
      <c r="AD28" s="6"/>
      <c r="AE28" s="6"/>
      <c r="AF28" s="6"/>
      <c r="AG28" s="6"/>
    </row>
    <row r="29" spans="2:33" ht="48" x14ac:dyDescent="0.2">
      <c r="B29" s="129"/>
      <c r="C29" s="113"/>
      <c r="D29" s="131"/>
      <c r="E29" s="113"/>
      <c r="F29" s="113"/>
      <c r="G29" s="133"/>
      <c r="H29" s="113"/>
      <c r="I29" s="34" t="s">
        <v>64</v>
      </c>
      <c r="J29" s="109"/>
      <c r="K29" s="155"/>
      <c r="L29" s="120"/>
      <c r="M29" s="127"/>
      <c r="N29" s="120"/>
      <c r="O29" s="127"/>
      <c r="P29" s="203"/>
      <c r="Q29" s="206"/>
      <c r="R29" s="120"/>
      <c r="S29" s="119"/>
      <c r="T29" s="2"/>
      <c r="U29" s="1"/>
      <c r="AD29" s="6"/>
      <c r="AE29" s="6"/>
      <c r="AF29" s="6"/>
      <c r="AG29" s="6"/>
    </row>
    <row r="30" spans="2:33" ht="42" customHeight="1" x14ac:dyDescent="0.2">
      <c r="B30" s="129"/>
      <c r="C30" s="113"/>
      <c r="D30" s="131"/>
      <c r="E30" s="113"/>
      <c r="F30" s="113"/>
      <c r="G30" s="133"/>
      <c r="H30" s="113"/>
      <c r="I30" s="34" t="s">
        <v>124</v>
      </c>
      <c r="J30" s="65">
        <v>850</v>
      </c>
      <c r="K30" s="65">
        <v>910</v>
      </c>
      <c r="L30" s="59">
        <v>69</v>
      </c>
      <c r="M30" s="43">
        <f t="shared" ref="M30:M54" si="4">+L30/J30</f>
        <v>8.1176470588235294E-2</v>
      </c>
      <c r="N30" s="59">
        <v>178</v>
      </c>
      <c r="O30" s="45">
        <f t="shared" ref="O30:O39" si="5">+N30/J30</f>
        <v>0.20941176470588235</v>
      </c>
      <c r="P30" s="59">
        <v>296</v>
      </c>
      <c r="Q30" s="47">
        <f t="shared" si="2"/>
        <v>0.34823529411764703</v>
      </c>
      <c r="R30" s="59">
        <v>482</v>
      </c>
      <c r="S30" s="78">
        <f>+R30/J30</f>
        <v>0.56705882352941173</v>
      </c>
      <c r="T30" s="2"/>
      <c r="U30" s="1"/>
      <c r="AD30" s="6"/>
      <c r="AE30" s="6"/>
      <c r="AF30" s="6"/>
      <c r="AG30" s="6"/>
    </row>
    <row r="31" spans="2:33" ht="36" x14ac:dyDescent="0.2">
      <c r="B31" s="129"/>
      <c r="C31" s="113"/>
      <c r="D31" s="131"/>
      <c r="E31" s="49" t="s">
        <v>60</v>
      </c>
      <c r="F31" s="89" t="s">
        <v>65</v>
      </c>
      <c r="G31" s="134"/>
      <c r="H31" s="58" t="s">
        <v>17</v>
      </c>
      <c r="I31" s="34"/>
      <c r="J31" s="64">
        <v>3700</v>
      </c>
      <c r="K31" s="64">
        <v>3700</v>
      </c>
      <c r="L31" s="17">
        <v>949</v>
      </c>
      <c r="M31" s="43">
        <f t="shared" si="4"/>
        <v>0.25648648648648648</v>
      </c>
      <c r="N31" s="17">
        <v>1466</v>
      </c>
      <c r="O31" s="45">
        <f t="shared" si="5"/>
        <v>0.39621621621621622</v>
      </c>
      <c r="P31" s="17">
        <v>2663</v>
      </c>
      <c r="Q31" s="47">
        <f t="shared" si="2"/>
        <v>0.71972972972972971</v>
      </c>
      <c r="R31" s="17">
        <v>4013</v>
      </c>
      <c r="S31" s="79">
        <f t="shared" ref="S31:S54" si="6">+R31/J31</f>
        <v>1.0845945945945945</v>
      </c>
      <c r="T31" s="2"/>
      <c r="U31" s="1"/>
      <c r="AD31" s="6"/>
      <c r="AE31" s="6"/>
      <c r="AF31" s="6"/>
      <c r="AG31" s="6"/>
    </row>
    <row r="32" spans="2:33" ht="36" x14ac:dyDescent="0.2">
      <c r="B32" s="129"/>
      <c r="C32" s="113" t="s">
        <v>23</v>
      </c>
      <c r="D32" s="57" t="s">
        <v>54</v>
      </c>
      <c r="E32" s="49" t="s">
        <v>55</v>
      </c>
      <c r="F32" s="102" t="s">
        <v>56</v>
      </c>
      <c r="G32" s="103"/>
      <c r="H32" s="58" t="s">
        <v>17</v>
      </c>
      <c r="I32" s="34"/>
      <c r="J32" s="64">
        <v>1</v>
      </c>
      <c r="K32" s="64">
        <v>1</v>
      </c>
      <c r="L32" s="17">
        <v>1</v>
      </c>
      <c r="M32" s="43">
        <f t="shared" si="4"/>
        <v>1</v>
      </c>
      <c r="N32" s="17">
        <v>1</v>
      </c>
      <c r="O32" s="45">
        <f t="shared" si="5"/>
        <v>1</v>
      </c>
      <c r="P32" s="17">
        <v>1</v>
      </c>
      <c r="Q32" s="47">
        <f t="shared" si="2"/>
        <v>1</v>
      </c>
      <c r="R32" s="17">
        <v>1</v>
      </c>
      <c r="S32" s="79">
        <f t="shared" si="6"/>
        <v>1</v>
      </c>
      <c r="T32" s="2"/>
      <c r="U32" s="1"/>
      <c r="AD32" s="6"/>
      <c r="AE32" s="6"/>
      <c r="AF32" s="6"/>
      <c r="AG32" s="6"/>
    </row>
    <row r="33" spans="2:33" ht="60" x14ac:dyDescent="0.2">
      <c r="B33" s="129"/>
      <c r="C33" s="113"/>
      <c r="D33" s="57" t="s">
        <v>51</v>
      </c>
      <c r="E33" s="49" t="s">
        <v>52</v>
      </c>
      <c r="F33" s="102" t="s">
        <v>53</v>
      </c>
      <c r="G33" s="103"/>
      <c r="H33" s="58" t="s">
        <v>17</v>
      </c>
      <c r="I33" s="34"/>
      <c r="J33" s="64">
        <v>200000</v>
      </c>
      <c r="K33" s="64">
        <v>200000</v>
      </c>
      <c r="L33" s="17">
        <v>38886</v>
      </c>
      <c r="M33" s="43">
        <f t="shared" si="4"/>
        <v>0.19442999999999999</v>
      </c>
      <c r="N33" s="17">
        <v>84788</v>
      </c>
      <c r="O33" s="45">
        <f t="shared" si="5"/>
        <v>0.42393999999999998</v>
      </c>
      <c r="P33" s="17">
        <v>175895</v>
      </c>
      <c r="Q33" s="47">
        <f t="shared" si="2"/>
        <v>0.87947500000000001</v>
      </c>
      <c r="R33" s="17">
        <v>234036</v>
      </c>
      <c r="S33" s="79">
        <f t="shared" si="6"/>
        <v>1.17018</v>
      </c>
      <c r="T33" s="2"/>
      <c r="U33" s="1"/>
      <c r="AD33" s="6"/>
      <c r="AE33" s="6"/>
      <c r="AF33" s="6"/>
      <c r="AG33" s="6"/>
    </row>
    <row r="34" spans="2:33" ht="48" customHeight="1" x14ac:dyDescent="0.2">
      <c r="B34" s="129"/>
      <c r="C34" s="113"/>
      <c r="D34" s="57" t="s">
        <v>27</v>
      </c>
      <c r="E34" s="49" t="s">
        <v>12</v>
      </c>
      <c r="F34" s="102" t="s">
        <v>28</v>
      </c>
      <c r="G34" s="103"/>
      <c r="H34" s="58" t="s">
        <v>17</v>
      </c>
      <c r="I34" s="34"/>
      <c r="J34" s="64">
        <v>8700</v>
      </c>
      <c r="K34" s="64">
        <v>8700</v>
      </c>
      <c r="L34" s="17">
        <v>966</v>
      </c>
      <c r="M34" s="43">
        <f t="shared" si="4"/>
        <v>0.11103448275862068</v>
      </c>
      <c r="N34" s="17">
        <v>1728</v>
      </c>
      <c r="O34" s="45">
        <f t="shared" si="5"/>
        <v>0.19862068965517241</v>
      </c>
      <c r="P34" s="17">
        <v>2898</v>
      </c>
      <c r="Q34" s="47">
        <f t="shared" si="2"/>
        <v>0.33310344827586208</v>
      </c>
      <c r="R34" s="17">
        <v>3591</v>
      </c>
      <c r="S34" s="79">
        <f t="shared" si="6"/>
        <v>0.41275862068965519</v>
      </c>
      <c r="T34" s="2"/>
      <c r="U34" s="1"/>
      <c r="AD34" s="6"/>
      <c r="AE34" s="6"/>
      <c r="AF34" s="6"/>
      <c r="AG34" s="6"/>
    </row>
    <row r="35" spans="2:33" ht="91.5" customHeight="1" x14ac:dyDescent="0.2">
      <c r="B35" s="129"/>
      <c r="C35" s="58" t="s">
        <v>33</v>
      </c>
      <c r="D35" s="57" t="s">
        <v>34</v>
      </c>
      <c r="E35" s="49" t="s">
        <v>35</v>
      </c>
      <c r="F35" s="102" t="s">
        <v>36</v>
      </c>
      <c r="G35" s="103"/>
      <c r="H35" s="58" t="s">
        <v>17</v>
      </c>
      <c r="I35" s="34"/>
      <c r="J35" s="64">
        <v>87</v>
      </c>
      <c r="K35" s="64">
        <v>87</v>
      </c>
      <c r="L35" s="17">
        <v>0</v>
      </c>
      <c r="M35" s="43">
        <f t="shared" si="4"/>
        <v>0</v>
      </c>
      <c r="N35" s="17">
        <v>0</v>
      </c>
      <c r="O35" s="45">
        <f t="shared" si="5"/>
        <v>0</v>
      </c>
      <c r="P35" s="17">
        <v>0</v>
      </c>
      <c r="Q35" s="47">
        <f t="shared" si="2"/>
        <v>0</v>
      </c>
      <c r="R35" s="17">
        <v>230</v>
      </c>
      <c r="S35" s="79">
        <f t="shared" si="6"/>
        <v>2.6436781609195403</v>
      </c>
      <c r="T35" s="2"/>
      <c r="U35" s="1"/>
      <c r="AD35" s="6"/>
      <c r="AE35" s="6"/>
      <c r="AF35" s="6"/>
      <c r="AG35" s="6"/>
    </row>
    <row r="36" spans="2:33" ht="89.25" customHeight="1" x14ac:dyDescent="0.2">
      <c r="B36" s="129"/>
      <c r="C36" s="58" t="s">
        <v>33</v>
      </c>
      <c r="D36" s="131" t="s">
        <v>37</v>
      </c>
      <c r="E36" s="49" t="s">
        <v>38</v>
      </c>
      <c r="F36" s="89" t="s">
        <v>39</v>
      </c>
      <c r="G36" s="132"/>
      <c r="H36" s="58" t="s">
        <v>17</v>
      </c>
      <c r="I36" s="34"/>
      <c r="J36" s="64">
        <v>1000</v>
      </c>
      <c r="K36" s="64">
        <v>1000</v>
      </c>
      <c r="L36" s="17">
        <v>190</v>
      </c>
      <c r="M36" s="43">
        <f t="shared" si="4"/>
        <v>0.19</v>
      </c>
      <c r="N36" s="17">
        <v>244</v>
      </c>
      <c r="O36" s="45">
        <f t="shared" si="5"/>
        <v>0.24399999999999999</v>
      </c>
      <c r="P36" s="17">
        <v>278</v>
      </c>
      <c r="Q36" s="47">
        <f t="shared" si="2"/>
        <v>0.27800000000000002</v>
      </c>
      <c r="R36" s="17">
        <v>331</v>
      </c>
      <c r="S36" s="79">
        <f t="shared" si="6"/>
        <v>0.33100000000000002</v>
      </c>
      <c r="T36" s="2"/>
      <c r="U36" s="1"/>
      <c r="AD36" s="6"/>
      <c r="AE36" s="6"/>
      <c r="AF36" s="6"/>
      <c r="AG36" s="6"/>
    </row>
    <row r="37" spans="2:33" ht="25.5" customHeight="1" x14ac:dyDescent="0.2">
      <c r="B37" s="129"/>
      <c r="C37" s="113" t="s">
        <v>19</v>
      </c>
      <c r="D37" s="131"/>
      <c r="E37" s="49" t="s">
        <v>60</v>
      </c>
      <c r="F37" s="89" t="s">
        <v>40</v>
      </c>
      <c r="G37" s="133"/>
      <c r="H37" s="58" t="s">
        <v>17</v>
      </c>
      <c r="I37" s="34"/>
      <c r="J37" s="64">
        <v>1400</v>
      </c>
      <c r="K37" s="64">
        <v>1400</v>
      </c>
      <c r="L37" s="17">
        <v>199</v>
      </c>
      <c r="M37" s="43">
        <f t="shared" si="4"/>
        <v>0.14214285714285715</v>
      </c>
      <c r="N37" s="17">
        <v>307</v>
      </c>
      <c r="O37" s="45">
        <f t="shared" si="5"/>
        <v>0.21928571428571428</v>
      </c>
      <c r="P37" s="17">
        <v>380</v>
      </c>
      <c r="Q37" s="47">
        <f t="shared" si="2"/>
        <v>0.27142857142857141</v>
      </c>
      <c r="R37" s="17">
        <v>487</v>
      </c>
      <c r="S37" s="79">
        <f t="shared" si="6"/>
        <v>0.34785714285714286</v>
      </c>
      <c r="T37" s="2"/>
      <c r="U37" s="1"/>
      <c r="AD37" s="6"/>
      <c r="AE37" s="6"/>
      <c r="AF37" s="6"/>
      <c r="AG37" s="6"/>
    </row>
    <row r="38" spans="2:33" ht="72" x14ac:dyDescent="0.2">
      <c r="B38" s="129"/>
      <c r="C38" s="113"/>
      <c r="D38" s="131"/>
      <c r="E38" s="49" t="s">
        <v>60</v>
      </c>
      <c r="F38" s="89" t="s">
        <v>41</v>
      </c>
      <c r="G38" s="134"/>
      <c r="H38" s="58" t="s">
        <v>17</v>
      </c>
      <c r="I38" s="34"/>
      <c r="J38" s="64">
        <v>2</v>
      </c>
      <c r="K38" s="64">
        <v>2</v>
      </c>
      <c r="L38" s="17">
        <v>0</v>
      </c>
      <c r="M38" s="43">
        <f t="shared" si="4"/>
        <v>0</v>
      </c>
      <c r="N38" s="17">
        <v>0</v>
      </c>
      <c r="O38" s="45">
        <f t="shared" si="5"/>
        <v>0</v>
      </c>
      <c r="P38" s="17">
        <v>0</v>
      </c>
      <c r="Q38" s="47">
        <f t="shared" si="2"/>
        <v>0</v>
      </c>
      <c r="R38" s="17">
        <v>4</v>
      </c>
      <c r="S38" s="79">
        <f t="shared" si="6"/>
        <v>2</v>
      </c>
      <c r="T38" s="2"/>
      <c r="U38" s="1"/>
      <c r="AD38" s="6"/>
      <c r="AE38" s="6"/>
      <c r="AF38" s="6"/>
      <c r="AG38" s="6"/>
    </row>
    <row r="39" spans="2:33" ht="49.5" customHeight="1" x14ac:dyDescent="0.2">
      <c r="B39" s="129"/>
      <c r="C39" s="113" t="s">
        <v>42</v>
      </c>
      <c r="D39" s="131" t="s">
        <v>43</v>
      </c>
      <c r="E39" s="49" t="s">
        <v>44</v>
      </c>
      <c r="F39" s="89" t="s">
        <v>45</v>
      </c>
      <c r="G39" s="132"/>
      <c r="H39" s="58" t="s">
        <v>17</v>
      </c>
      <c r="I39" s="34"/>
      <c r="J39" s="64">
        <v>250</v>
      </c>
      <c r="K39" s="64">
        <v>250</v>
      </c>
      <c r="L39" s="17">
        <v>126</v>
      </c>
      <c r="M39" s="43">
        <f t="shared" si="4"/>
        <v>0.504</v>
      </c>
      <c r="N39" s="17">
        <v>161</v>
      </c>
      <c r="O39" s="45">
        <f t="shared" si="5"/>
        <v>0.64400000000000002</v>
      </c>
      <c r="P39" s="17">
        <v>237</v>
      </c>
      <c r="Q39" s="47">
        <f t="shared" si="2"/>
        <v>0.94799999999999995</v>
      </c>
      <c r="R39" s="17">
        <v>248</v>
      </c>
      <c r="S39" s="79">
        <f t="shared" si="6"/>
        <v>0.99199999999999999</v>
      </c>
      <c r="T39" s="2"/>
      <c r="U39" s="1"/>
      <c r="AD39" s="6"/>
      <c r="AE39" s="6"/>
      <c r="AF39" s="6"/>
      <c r="AG39" s="6"/>
    </row>
    <row r="40" spans="2:33" ht="48" x14ac:dyDescent="0.2">
      <c r="B40" s="129"/>
      <c r="C40" s="113"/>
      <c r="D40" s="131"/>
      <c r="E40" s="49" t="s">
        <v>60</v>
      </c>
      <c r="F40" s="89" t="s">
        <v>46</v>
      </c>
      <c r="G40" s="134"/>
      <c r="H40" s="58" t="s">
        <v>17</v>
      </c>
      <c r="I40" s="34"/>
      <c r="J40" s="64">
        <v>19</v>
      </c>
      <c r="K40" s="64">
        <v>19</v>
      </c>
      <c r="L40" s="17">
        <v>15</v>
      </c>
      <c r="M40" s="43">
        <f t="shared" si="4"/>
        <v>0.78947368421052633</v>
      </c>
      <c r="N40" s="17">
        <v>15</v>
      </c>
      <c r="O40" s="43">
        <f>+N40/K40</f>
        <v>0.78947368421052633</v>
      </c>
      <c r="P40" s="17">
        <v>15</v>
      </c>
      <c r="Q40" s="47">
        <f t="shared" si="2"/>
        <v>0.78947368421052633</v>
      </c>
      <c r="R40" s="17">
        <v>19</v>
      </c>
      <c r="S40" s="79">
        <f t="shared" si="6"/>
        <v>1</v>
      </c>
      <c r="T40" s="2"/>
      <c r="U40" s="1"/>
      <c r="AD40" s="6"/>
      <c r="AE40" s="6"/>
      <c r="AF40" s="6"/>
      <c r="AG40" s="6"/>
    </row>
    <row r="41" spans="2:33" ht="36" x14ac:dyDescent="0.2">
      <c r="B41" s="129"/>
      <c r="C41" s="113"/>
      <c r="D41" s="131" t="s">
        <v>29</v>
      </c>
      <c r="E41" s="49" t="s">
        <v>30</v>
      </c>
      <c r="F41" s="89" t="s">
        <v>31</v>
      </c>
      <c r="G41" s="132"/>
      <c r="H41" s="58" t="s">
        <v>17</v>
      </c>
      <c r="I41" s="34"/>
      <c r="J41" s="64">
        <v>64</v>
      </c>
      <c r="K41" s="64">
        <v>64</v>
      </c>
      <c r="L41" s="17">
        <v>12</v>
      </c>
      <c r="M41" s="43">
        <f t="shared" si="4"/>
        <v>0.1875</v>
      </c>
      <c r="N41" s="17">
        <v>16</v>
      </c>
      <c r="O41" s="45">
        <f t="shared" ref="O41:O54" si="7">+N41/J41</f>
        <v>0.25</v>
      </c>
      <c r="P41" s="17">
        <v>29</v>
      </c>
      <c r="Q41" s="47">
        <f t="shared" si="2"/>
        <v>0.453125</v>
      </c>
      <c r="R41" s="17">
        <v>53</v>
      </c>
      <c r="S41" s="79">
        <f t="shared" si="6"/>
        <v>0.828125</v>
      </c>
      <c r="T41" s="2"/>
      <c r="U41" s="1"/>
      <c r="AD41" s="6"/>
      <c r="AE41" s="6"/>
      <c r="AF41" s="6"/>
      <c r="AG41" s="6"/>
    </row>
    <row r="42" spans="2:33" ht="36" x14ac:dyDescent="0.2">
      <c r="B42" s="129"/>
      <c r="C42" s="113"/>
      <c r="D42" s="131"/>
      <c r="E42" s="49" t="s">
        <v>60</v>
      </c>
      <c r="F42" s="89" t="s">
        <v>32</v>
      </c>
      <c r="G42" s="134"/>
      <c r="H42" s="58" t="s">
        <v>17</v>
      </c>
      <c r="I42" s="34"/>
      <c r="J42" s="64">
        <v>2</v>
      </c>
      <c r="K42" s="64">
        <v>2</v>
      </c>
      <c r="L42" s="17">
        <v>0</v>
      </c>
      <c r="M42" s="43">
        <f t="shared" si="4"/>
        <v>0</v>
      </c>
      <c r="N42" s="17">
        <v>0</v>
      </c>
      <c r="O42" s="45">
        <f t="shared" si="7"/>
        <v>0</v>
      </c>
      <c r="P42" s="17">
        <v>4</v>
      </c>
      <c r="Q42" s="47">
        <f t="shared" si="2"/>
        <v>2</v>
      </c>
      <c r="R42" s="17">
        <v>6</v>
      </c>
      <c r="S42" s="79">
        <f t="shared" si="6"/>
        <v>3</v>
      </c>
      <c r="T42" s="2"/>
      <c r="U42" s="1"/>
      <c r="AD42" s="6"/>
      <c r="AE42" s="6"/>
      <c r="AF42" s="6"/>
      <c r="AG42" s="6"/>
    </row>
    <row r="43" spans="2:33" ht="84" x14ac:dyDescent="0.2">
      <c r="B43" s="129"/>
      <c r="C43" s="58" t="s">
        <v>47</v>
      </c>
      <c r="D43" s="57" t="s">
        <v>48</v>
      </c>
      <c r="E43" s="49" t="s">
        <v>49</v>
      </c>
      <c r="F43" s="89" t="s">
        <v>50</v>
      </c>
      <c r="G43" s="90"/>
      <c r="H43" s="58" t="s">
        <v>17</v>
      </c>
      <c r="I43" s="34"/>
      <c r="J43" s="64">
        <v>25</v>
      </c>
      <c r="K43" s="64">
        <v>25</v>
      </c>
      <c r="L43" s="17">
        <v>5</v>
      </c>
      <c r="M43" s="43">
        <f t="shared" si="4"/>
        <v>0.2</v>
      </c>
      <c r="N43" s="17">
        <v>5</v>
      </c>
      <c r="O43" s="45">
        <f t="shared" si="7"/>
        <v>0.2</v>
      </c>
      <c r="P43" s="17">
        <v>18</v>
      </c>
      <c r="Q43" s="47">
        <f t="shared" si="2"/>
        <v>0.72</v>
      </c>
      <c r="R43" s="17">
        <v>22</v>
      </c>
      <c r="S43" s="79">
        <f t="shared" si="6"/>
        <v>0.88</v>
      </c>
      <c r="T43" s="2"/>
      <c r="U43" s="1"/>
      <c r="AD43" s="6"/>
      <c r="AE43" s="6"/>
      <c r="AF43" s="6"/>
      <c r="AG43" s="6"/>
    </row>
    <row r="44" spans="2:33" ht="90.75" customHeight="1" x14ac:dyDescent="0.2">
      <c r="B44" s="129"/>
      <c r="C44" s="58" t="s">
        <v>19</v>
      </c>
      <c r="D44" s="57" t="s">
        <v>66</v>
      </c>
      <c r="E44" s="49" t="s">
        <v>67</v>
      </c>
      <c r="F44" s="89" t="s">
        <v>68</v>
      </c>
      <c r="G44" s="90"/>
      <c r="H44" s="58" t="s">
        <v>69</v>
      </c>
      <c r="I44" s="34"/>
      <c r="J44" s="65">
        <v>8000</v>
      </c>
      <c r="K44" s="65">
        <v>8000</v>
      </c>
      <c r="L44" s="17">
        <v>1442</v>
      </c>
      <c r="M44" s="43">
        <f t="shared" si="4"/>
        <v>0.18024999999999999</v>
      </c>
      <c r="N44" s="17">
        <v>2719</v>
      </c>
      <c r="O44" s="45">
        <f t="shared" si="7"/>
        <v>0.33987499999999998</v>
      </c>
      <c r="P44" s="17">
        <v>4977</v>
      </c>
      <c r="Q44" s="47">
        <f t="shared" si="2"/>
        <v>0.62212500000000004</v>
      </c>
      <c r="R44" s="17">
        <v>6694</v>
      </c>
      <c r="S44" s="79">
        <f t="shared" si="6"/>
        <v>0.83674999999999999</v>
      </c>
      <c r="T44" s="2"/>
      <c r="U44" s="1"/>
      <c r="AD44" s="6"/>
      <c r="AE44" s="6"/>
      <c r="AF44" s="6"/>
      <c r="AG44" s="6"/>
    </row>
    <row r="45" spans="2:33" ht="36" x14ac:dyDescent="0.2">
      <c r="B45" s="129"/>
      <c r="C45" s="113" t="s">
        <v>23</v>
      </c>
      <c r="D45" s="131" t="s">
        <v>76</v>
      </c>
      <c r="E45" s="49" t="s">
        <v>77</v>
      </c>
      <c r="F45" s="89" t="s">
        <v>78</v>
      </c>
      <c r="G45" s="132"/>
      <c r="H45" s="58" t="s">
        <v>69</v>
      </c>
      <c r="I45" s="34"/>
      <c r="J45" s="65">
        <v>720</v>
      </c>
      <c r="K45" s="65">
        <v>720</v>
      </c>
      <c r="L45" s="17">
        <v>72</v>
      </c>
      <c r="M45" s="43">
        <f t="shared" si="4"/>
        <v>0.1</v>
      </c>
      <c r="N45" s="17">
        <v>73</v>
      </c>
      <c r="O45" s="45">
        <f t="shared" si="7"/>
        <v>0.10138888888888889</v>
      </c>
      <c r="P45" s="17">
        <v>244</v>
      </c>
      <c r="Q45" s="47">
        <f t="shared" si="2"/>
        <v>0.33888888888888891</v>
      </c>
      <c r="R45" s="17">
        <v>288</v>
      </c>
      <c r="S45" s="79">
        <f t="shared" si="6"/>
        <v>0.4</v>
      </c>
      <c r="T45" s="2"/>
      <c r="U45" s="1"/>
      <c r="AD45" s="6"/>
      <c r="AE45" s="6"/>
      <c r="AF45" s="6"/>
      <c r="AG45" s="6"/>
    </row>
    <row r="46" spans="2:33" ht="48" x14ac:dyDescent="0.2">
      <c r="B46" s="129"/>
      <c r="C46" s="113"/>
      <c r="D46" s="131"/>
      <c r="E46" s="49" t="s">
        <v>60</v>
      </c>
      <c r="F46" s="89" t="s">
        <v>79</v>
      </c>
      <c r="G46" s="134"/>
      <c r="H46" s="58" t="s">
        <v>69</v>
      </c>
      <c r="I46" s="34"/>
      <c r="J46" s="65">
        <v>13</v>
      </c>
      <c r="K46" s="65">
        <v>13</v>
      </c>
      <c r="L46" s="17">
        <v>10</v>
      </c>
      <c r="M46" s="43">
        <f t="shared" si="4"/>
        <v>0.76923076923076927</v>
      </c>
      <c r="N46" s="17">
        <v>12</v>
      </c>
      <c r="O46" s="45">
        <f t="shared" si="7"/>
        <v>0.92307692307692313</v>
      </c>
      <c r="P46" s="17">
        <v>13</v>
      </c>
      <c r="Q46" s="47">
        <f t="shared" si="2"/>
        <v>1</v>
      </c>
      <c r="R46" s="17">
        <v>13</v>
      </c>
      <c r="S46" s="79">
        <f t="shared" si="6"/>
        <v>1</v>
      </c>
      <c r="T46" s="2"/>
      <c r="U46" s="1"/>
      <c r="AD46" s="6"/>
      <c r="AE46" s="6"/>
      <c r="AF46" s="6"/>
      <c r="AG46" s="6"/>
    </row>
    <row r="47" spans="2:33" ht="60" x14ac:dyDescent="0.2">
      <c r="B47" s="129"/>
      <c r="C47" s="58" t="s">
        <v>57</v>
      </c>
      <c r="D47" s="57" t="s">
        <v>80</v>
      </c>
      <c r="E47" s="49" t="s">
        <v>81</v>
      </c>
      <c r="F47" s="89" t="s">
        <v>82</v>
      </c>
      <c r="G47" s="90"/>
      <c r="H47" s="58" t="s">
        <v>83</v>
      </c>
      <c r="I47" s="34"/>
      <c r="J47" s="65">
        <v>850</v>
      </c>
      <c r="K47" s="65">
        <v>850</v>
      </c>
      <c r="L47" s="17">
        <v>69</v>
      </c>
      <c r="M47" s="43">
        <f t="shared" si="4"/>
        <v>8.1176470588235294E-2</v>
      </c>
      <c r="N47" s="17">
        <v>178</v>
      </c>
      <c r="O47" s="45">
        <f t="shared" si="7"/>
        <v>0.20941176470588235</v>
      </c>
      <c r="P47" s="17">
        <v>296</v>
      </c>
      <c r="Q47" s="47">
        <f t="shared" si="2"/>
        <v>0.34823529411764703</v>
      </c>
      <c r="R47" s="17">
        <v>482</v>
      </c>
      <c r="S47" s="79">
        <f t="shared" si="6"/>
        <v>0.56705882352941173</v>
      </c>
      <c r="T47" s="2"/>
      <c r="U47" s="1"/>
      <c r="AD47" s="6"/>
      <c r="AE47" s="6"/>
      <c r="AF47" s="6"/>
      <c r="AG47" s="6"/>
    </row>
    <row r="48" spans="2:33" ht="48" x14ac:dyDescent="0.2">
      <c r="B48" s="129"/>
      <c r="C48" s="113" t="s">
        <v>90</v>
      </c>
      <c r="D48" s="93" t="s">
        <v>91</v>
      </c>
      <c r="E48" s="91" t="s">
        <v>92</v>
      </c>
      <c r="F48" s="91" t="s">
        <v>93</v>
      </c>
      <c r="G48" s="92"/>
      <c r="H48" s="91" t="s">
        <v>69</v>
      </c>
      <c r="I48" s="34"/>
      <c r="J48" s="198">
        <v>130500</v>
      </c>
      <c r="K48" s="199"/>
      <c r="L48" s="59">
        <v>30511</v>
      </c>
      <c r="M48" s="44">
        <f>L48/J48</f>
        <v>0.23380076628352489</v>
      </c>
      <c r="N48" s="59">
        <v>56897</v>
      </c>
      <c r="O48" s="46">
        <f>N48/J48</f>
        <v>0.43599233716475094</v>
      </c>
      <c r="P48" s="59">
        <v>92309</v>
      </c>
      <c r="Q48" s="47">
        <f>P48/J48</f>
        <v>0.70734865900383137</v>
      </c>
      <c r="R48" s="17">
        <v>126749</v>
      </c>
      <c r="S48" s="79">
        <f>R48/J48</f>
        <v>0.97125670498084293</v>
      </c>
      <c r="T48" s="2"/>
      <c r="U48" s="1"/>
      <c r="AD48" s="6"/>
      <c r="AE48" s="6"/>
      <c r="AF48" s="6"/>
      <c r="AG48" s="6"/>
    </row>
    <row r="49" spans="2:33" ht="24" customHeight="1" x14ac:dyDescent="0.2">
      <c r="B49" s="129"/>
      <c r="C49" s="113"/>
      <c r="D49" s="131" t="s">
        <v>70</v>
      </c>
      <c r="E49" s="49" t="s">
        <v>71</v>
      </c>
      <c r="F49" s="89" t="s">
        <v>72</v>
      </c>
      <c r="G49" s="132"/>
      <c r="H49" s="113" t="s">
        <v>69</v>
      </c>
      <c r="I49" s="147"/>
      <c r="J49" s="148">
        <v>9000</v>
      </c>
      <c r="K49" s="149"/>
      <c r="L49" s="17">
        <v>0</v>
      </c>
      <c r="M49" s="43">
        <f t="shared" si="4"/>
        <v>0</v>
      </c>
      <c r="N49" s="17">
        <v>0</v>
      </c>
      <c r="O49" s="45">
        <f t="shared" si="7"/>
        <v>0</v>
      </c>
      <c r="P49" s="17">
        <v>0</v>
      </c>
      <c r="Q49" s="47">
        <f t="shared" si="2"/>
        <v>0</v>
      </c>
      <c r="R49" s="17">
        <v>9784</v>
      </c>
      <c r="S49" s="79">
        <f t="shared" si="6"/>
        <v>1.0871111111111111</v>
      </c>
      <c r="T49" s="2"/>
      <c r="U49" s="1"/>
      <c r="AD49" s="6"/>
      <c r="AE49" s="6"/>
      <c r="AF49" s="6"/>
      <c r="AG49" s="6"/>
    </row>
    <row r="50" spans="2:33" ht="24" x14ac:dyDescent="0.2">
      <c r="B50" s="129"/>
      <c r="C50" s="113"/>
      <c r="D50" s="131"/>
      <c r="E50" s="49" t="s">
        <v>60</v>
      </c>
      <c r="F50" s="89" t="s">
        <v>73</v>
      </c>
      <c r="G50" s="133"/>
      <c r="H50" s="113"/>
      <c r="I50" s="147"/>
      <c r="J50" s="148">
        <v>6</v>
      </c>
      <c r="K50" s="149"/>
      <c r="L50" s="17">
        <v>6</v>
      </c>
      <c r="M50" s="43">
        <f t="shared" si="4"/>
        <v>1</v>
      </c>
      <c r="N50" s="17">
        <v>6</v>
      </c>
      <c r="O50" s="45">
        <f t="shared" si="7"/>
        <v>1</v>
      </c>
      <c r="P50" s="17">
        <v>6</v>
      </c>
      <c r="Q50" s="47">
        <f t="shared" si="2"/>
        <v>1</v>
      </c>
      <c r="R50" s="17">
        <v>6</v>
      </c>
      <c r="S50" s="79">
        <f t="shared" si="6"/>
        <v>1</v>
      </c>
      <c r="T50" s="2"/>
      <c r="U50" s="1"/>
      <c r="AD50" s="6"/>
      <c r="AE50" s="6"/>
      <c r="AF50" s="6"/>
      <c r="AG50" s="6"/>
    </row>
    <row r="51" spans="2:33" ht="36" x14ac:dyDescent="0.2">
      <c r="B51" s="129"/>
      <c r="C51" s="113"/>
      <c r="D51" s="131"/>
      <c r="E51" s="49" t="s">
        <v>60</v>
      </c>
      <c r="F51" s="89" t="s">
        <v>74</v>
      </c>
      <c r="G51" s="133"/>
      <c r="H51" s="113"/>
      <c r="I51" s="147"/>
      <c r="J51" s="148">
        <v>10</v>
      </c>
      <c r="K51" s="149"/>
      <c r="L51" s="17">
        <v>5</v>
      </c>
      <c r="M51" s="43">
        <f t="shared" si="4"/>
        <v>0.5</v>
      </c>
      <c r="N51" s="17">
        <v>5</v>
      </c>
      <c r="O51" s="45">
        <f t="shared" si="7"/>
        <v>0.5</v>
      </c>
      <c r="P51" s="17">
        <v>5</v>
      </c>
      <c r="Q51" s="47">
        <f t="shared" si="2"/>
        <v>0.5</v>
      </c>
      <c r="R51" s="17">
        <v>5</v>
      </c>
      <c r="S51" s="79">
        <f t="shared" si="6"/>
        <v>0.5</v>
      </c>
      <c r="T51" s="2"/>
      <c r="U51" s="1"/>
      <c r="AD51" s="6"/>
      <c r="AE51" s="6"/>
      <c r="AF51" s="6"/>
      <c r="AG51" s="6"/>
    </row>
    <row r="52" spans="2:33" ht="36" x14ac:dyDescent="0.2">
      <c r="B52" s="129"/>
      <c r="C52" s="113"/>
      <c r="D52" s="131"/>
      <c r="E52" s="49" t="s">
        <v>60</v>
      </c>
      <c r="F52" s="89" t="s">
        <v>75</v>
      </c>
      <c r="G52" s="134"/>
      <c r="H52" s="113"/>
      <c r="I52" s="147"/>
      <c r="J52" s="148">
        <v>210</v>
      </c>
      <c r="K52" s="149"/>
      <c r="L52" s="17">
        <v>81</v>
      </c>
      <c r="M52" s="43">
        <f t="shared" si="4"/>
        <v>0.38571428571428573</v>
      </c>
      <c r="N52" s="17">
        <v>131</v>
      </c>
      <c r="O52" s="45">
        <f t="shared" si="7"/>
        <v>0.62380952380952381</v>
      </c>
      <c r="P52" s="17">
        <v>140</v>
      </c>
      <c r="Q52" s="47">
        <f t="shared" si="2"/>
        <v>0.66666666666666663</v>
      </c>
      <c r="R52" s="17">
        <v>193</v>
      </c>
      <c r="S52" s="79">
        <f t="shared" si="6"/>
        <v>0.919047619047619</v>
      </c>
      <c r="T52" s="2"/>
      <c r="U52" s="1"/>
      <c r="AD52" s="6"/>
      <c r="AE52" s="6"/>
      <c r="AF52" s="6"/>
      <c r="AG52" s="6"/>
    </row>
    <row r="53" spans="2:33" ht="65.25" customHeight="1" x14ac:dyDescent="0.2">
      <c r="B53" s="129"/>
      <c r="C53" s="18" t="s">
        <v>57</v>
      </c>
      <c r="D53" s="57" t="s">
        <v>88</v>
      </c>
      <c r="E53" s="49" t="s">
        <v>81</v>
      </c>
      <c r="F53" s="102" t="s">
        <v>89</v>
      </c>
      <c r="G53" s="103"/>
      <c r="H53" s="58" t="s">
        <v>69</v>
      </c>
      <c r="I53" s="34"/>
      <c r="J53" s="65">
        <v>104</v>
      </c>
      <c r="K53" s="65">
        <v>104</v>
      </c>
      <c r="L53" s="17">
        <v>55</v>
      </c>
      <c r="M53" s="43">
        <f t="shared" si="4"/>
        <v>0.52884615384615385</v>
      </c>
      <c r="N53" s="17">
        <v>76</v>
      </c>
      <c r="O53" s="45">
        <f t="shared" si="7"/>
        <v>0.73076923076923073</v>
      </c>
      <c r="P53" s="17">
        <v>92</v>
      </c>
      <c r="Q53" s="47">
        <f t="shared" si="2"/>
        <v>0.88461538461538458</v>
      </c>
      <c r="R53" s="17">
        <v>96</v>
      </c>
      <c r="S53" s="79">
        <f t="shared" si="6"/>
        <v>0.92307692307692313</v>
      </c>
      <c r="T53" s="2"/>
      <c r="U53" s="1"/>
      <c r="AD53" s="6"/>
      <c r="AE53" s="6"/>
      <c r="AF53" s="6"/>
      <c r="AG53" s="6"/>
    </row>
    <row r="54" spans="2:33" ht="81" customHeight="1" thickBot="1" x14ac:dyDescent="0.25">
      <c r="B54" s="130"/>
      <c r="C54" s="75" t="s">
        <v>19</v>
      </c>
      <c r="D54" s="80" t="s">
        <v>84</v>
      </c>
      <c r="E54" s="50" t="s">
        <v>85</v>
      </c>
      <c r="F54" s="175" t="s">
        <v>86</v>
      </c>
      <c r="G54" s="176"/>
      <c r="H54" s="75" t="s">
        <v>87</v>
      </c>
      <c r="I54" s="81"/>
      <c r="J54" s="82">
        <v>5</v>
      </c>
      <c r="K54" s="82">
        <v>5</v>
      </c>
      <c r="L54" s="83">
        <v>2</v>
      </c>
      <c r="M54" s="84">
        <f t="shared" si="4"/>
        <v>0.4</v>
      </c>
      <c r="N54" s="83">
        <v>2</v>
      </c>
      <c r="O54" s="85">
        <f t="shared" si="7"/>
        <v>0.4</v>
      </c>
      <c r="P54" s="83">
        <v>5</v>
      </c>
      <c r="Q54" s="86">
        <f t="shared" si="2"/>
        <v>1</v>
      </c>
      <c r="R54" s="83">
        <v>5</v>
      </c>
      <c r="S54" s="87">
        <f t="shared" si="6"/>
        <v>1</v>
      </c>
      <c r="T54" s="2"/>
      <c r="U54" s="1"/>
      <c r="AD54" s="6"/>
      <c r="AE54" s="6"/>
      <c r="AF54" s="6"/>
      <c r="AG54" s="6"/>
    </row>
    <row r="57" spans="2:33" ht="12.75" x14ac:dyDescent="0.2">
      <c r="B57" s="7"/>
      <c r="C57" s="7"/>
      <c r="D57" s="7"/>
      <c r="E57" s="7"/>
      <c r="F57" s="8"/>
      <c r="G57" s="8"/>
      <c r="H57" s="8"/>
      <c r="I57" s="33"/>
      <c r="J57" s="8"/>
      <c r="K57" s="9"/>
      <c r="L57" s="10"/>
      <c r="M57" s="10"/>
      <c r="N57" s="10"/>
      <c r="O57" s="10"/>
      <c r="P57" s="10"/>
      <c r="Q57" s="10"/>
      <c r="R57" s="10"/>
      <c r="S57" s="10"/>
      <c r="T57" s="4"/>
      <c r="U57" s="5"/>
    </row>
    <row r="58" spans="2:33" s="1" customFormat="1" x14ac:dyDescent="0.2">
      <c r="L58" s="4"/>
      <c r="M58" s="4"/>
      <c r="N58" s="4"/>
      <c r="U58" s="2"/>
    </row>
    <row r="59" spans="2:33" s="1" customFormat="1" ht="15.75" customHeight="1" x14ac:dyDescent="0.2">
      <c r="B59" s="136" t="s">
        <v>125</v>
      </c>
      <c r="C59" s="136"/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54"/>
      <c r="U59" s="54"/>
      <c r="V59" s="54"/>
    </row>
    <row r="60" spans="2:33" s="1" customFormat="1" ht="12.75" thickBot="1" x14ac:dyDescent="0.25">
      <c r="D60" s="11"/>
      <c r="E60" s="12"/>
      <c r="F60" s="12"/>
      <c r="G60" s="12"/>
      <c r="H60" s="12"/>
      <c r="I60" s="12"/>
      <c r="J60" s="12"/>
      <c r="K60" s="13"/>
      <c r="L60" s="13"/>
      <c r="U60" s="2"/>
    </row>
    <row r="61" spans="2:33" ht="24" x14ac:dyDescent="0.2">
      <c r="B61" s="137" t="s">
        <v>0</v>
      </c>
      <c r="C61" s="139" t="s">
        <v>1</v>
      </c>
      <c r="D61" s="139" t="s">
        <v>2</v>
      </c>
      <c r="E61" s="139" t="s">
        <v>126</v>
      </c>
      <c r="F61" s="182" t="s">
        <v>4</v>
      </c>
      <c r="G61" s="183"/>
      <c r="H61" s="184"/>
      <c r="I61" s="139" t="s">
        <v>8</v>
      </c>
      <c r="J61" s="139"/>
      <c r="K61" s="139" t="s">
        <v>182</v>
      </c>
      <c r="L61" s="60" t="s">
        <v>172</v>
      </c>
      <c r="M61" s="169" t="s">
        <v>174</v>
      </c>
      <c r="N61" s="60" t="s">
        <v>173</v>
      </c>
      <c r="O61" s="122" t="s">
        <v>175</v>
      </c>
      <c r="P61" s="60" t="s">
        <v>177</v>
      </c>
      <c r="Q61" s="122" t="s">
        <v>176</v>
      </c>
      <c r="R61" s="60" t="s">
        <v>178</v>
      </c>
      <c r="S61" s="100" t="s">
        <v>179</v>
      </c>
      <c r="AF61" s="6"/>
      <c r="AG61" s="6"/>
    </row>
    <row r="62" spans="2:33" ht="13.5" customHeight="1" thickBot="1" x14ac:dyDescent="0.25">
      <c r="B62" s="138"/>
      <c r="C62" s="140"/>
      <c r="D62" s="140"/>
      <c r="E62" s="140"/>
      <c r="F62" s="185"/>
      <c r="G62" s="186"/>
      <c r="H62" s="187"/>
      <c r="I62" s="140"/>
      <c r="J62" s="140"/>
      <c r="K62" s="140"/>
      <c r="L62" s="42">
        <v>43921</v>
      </c>
      <c r="M62" s="170"/>
      <c r="N62" s="42">
        <v>44012</v>
      </c>
      <c r="O62" s="123"/>
      <c r="P62" s="42">
        <v>44104</v>
      </c>
      <c r="Q62" s="123"/>
      <c r="R62" s="42">
        <v>44196</v>
      </c>
      <c r="S62" s="101"/>
      <c r="AF62" s="6"/>
      <c r="AG62" s="6"/>
    </row>
    <row r="63" spans="2:33" ht="48" customHeight="1" x14ac:dyDescent="0.2">
      <c r="B63" s="154" t="s">
        <v>127</v>
      </c>
      <c r="C63" s="143" t="s">
        <v>128</v>
      </c>
      <c r="D63" s="55" t="s">
        <v>129</v>
      </c>
      <c r="E63" s="55" t="s">
        <v>130</v>
      </c>
      <c r="F63" s="188" t="s">
        <v>131</v>
      </c>
      <c r="G63" s="189"/>
      <c r="H63" s="190"/>
      <c r="I63" s="143" t="s">
        <v>132</v>
      </c>
      <c r="J63" s="143"/>
      <c r="K63" s="39">
        <v>8</v>
      </c>
      <c r="L63" s="40">
        <v>0</v>
      </c>
      <c r="M63" s="63">
        <f t="shared" ref="M63:M70" si="8">+L63/K63</f>
        <v>0</v>
      </c>
      <c r="N63" s="41">
        <v>0</v>
      </c>
      <c r="O63" s="63">
        <f t="shared" ref="O63:O70" si="9">+N63/K63</f>
        <v>0</v>
      </c>
      <c r="P63" s="41">
        <v>0</v>
      </c>
      <c r="Q63" s="88">
        <f>+P63/K63</f>
        <v>0</v>
      </c>
      <c r="R63" s="41">
        <v>9</v>
      </c>
      <c r="S63" s="69">
        <f>+R63/K63</f>
        <v>1.125</v>
      </c>
      <c r="AF63" s="6"/>
      <c r="AG63" s="6"/>
    </row>
    <row r="64" spans="2:33" ht="48" customHeight="1" x14ac:dyDescent="0.2">
      <c r="B64" s="145"/>
      <c r="C64" s="141"/>
      <c r="D64" s="52" t="s">
        <v>133</v>
      </c>
      <c r="E64" s="52" t="s">
        <v>130</v>
      </c>
      <c r="F64" s="191" t="s">
        <v>134</v>
      </c>
      <c r="G64" s="192"/>
      <c r="H64" s="193"/>
      <c r="I64" s="141" t="s">
        <v>132</v>
      </c>
      <c r="J64" s="141"/>
      <c r="K64" s="30">
        <v>3</v>
      </c>
      <c r="L64" s="19">
        <v>0</v>
      </c>
      <c r="M64" s="66">
        <f t="shared" si="8"/>
        <v>0</v>
      </c>
      <c r="N64" s="20">
        <v>0</v>
      </c>
      <c r="O64" s="66">
        <f t="shared" si="9"/>
        <v>0</v>
      </c>
      <c r="P64" s="20">
        <v>0</v>
      </c>
      <c r="Q64" s="74">
        <f t="shared" ref="Q64:Q70" si="10">+P64/K64</f>
        <v>0</v>
      </c>
      <c r="R64" s="20">
        <v>2</v>
      </c>
      <c r="S64" s="70">
        <f>+R64/K64</f>
        <v>0.66666666666666663</v>
      </c>
      <c r="AF64" s="6"/>
      <c r="AG64" s="6"/>
    </row>
    <row r="65" spans="2:33" ht="36" customHeight="1" x14ac:dyDescent="0.2">
      <c r="B65" s="145"/>
      <c r="C65" s="141"/>
      <c r="D65" s="52" t="s">
        <v>135</v>
      </c>
      <c r="E65" s="52" t="s">
        <v>136</v>
      </c>
      <c r="F65" s="191" t="s">
        <v>137</v>
      </c>
      <c r="G65" s="192"/>
      <c r="H65" s="193"/>
      <c r="I65" s="141" t="s">
        <v>132</v>
      </c>
      <c r="J65" s="141"/>
      <c r="K65" s="31">
        <v>1</v>
      </c>
      <c r="L65" s="21">
        <v>1</v>
      </c>
      <c r="M65" s="66">
        <f t="shared" si="8"/>
        <v>1</v>
      </c>
      <c r="N65" s="22">
        <v>1</v>
      </c>
      <c r="O65" s="66">
        <f t="shared" si="9"/>
        <v>1</v>
      </c>
      <c r="P65" s="22">
        <v>1</v>
      </c>
      <c r="Q65" s="74">
        <f t="shared" si="10"/>
        <v>1</v>
      </c>
      <c r="R65" s="22">
        <v>1</v>
      </c>
      <c r="S65" s="70">
        <f>+R65/K65</f>
        <v>1</v>
      </c>
      <c r="AF65" s="6"/>
      <c r="AG65" s="6"/>
    </row>
    <row r="66" spans="2:33" ht="48" customHeight="1" x14ac:dyDescent="0.2">
      <c r="B66" s="56" t="s">
        <v>138</v>
      </c>
      <c r="C66" s="141"/>
      <c r="D66" s="52" t="s">
        <v>139</v>
      </c>
      <c r="E66" s="52" t="s">
        <v>140</v>
      </c>
      <c r="F66" s="191" t="s">
        <v>139</v>
      </c>
      <c r="G66" s="192"/>
      <c r="H66" s="193"/>
      <c r="I66" s="141" t="s">
        <v>141</v>
      </c>
      <c r="J66" s="141"/>
      <c r="K66" s="30">
        <v>16</v>
      </c>
      <c r="L66" s="19">
        <v>0</v>
      </c>
      <c r="M66" s="66">
        <f t="shared" si="8"/>
        <v>0</v>
      </c>
      <c r="N66" s="20">
        <v>0</v>
      </c>
      <c r="O66" s="66">
        <f t="shared" si="9"/>
        <v>0</v>
      </c>
      <c r="P66" s="20">
        <v>2</v>
      </c>
      <c r="Q66" s="74">
        <f t="shared" si="10"/>
        <v>0.125</v>
      </c>
      <c r="R66" s="20">
        <v>16</v>
      </c>
      <c r="S66" s="70">
        <f t="shared" ref="S66:S69" si="11">+R66/K66</f>
        <v>1</v>
      </c>
      <c r="AF66" s="6"/>
      <c r="AG66" s="6"/>
    </row>
    <row r="67" spans="2:33" ht="24" customHeight="1" x14ac:dyDescent="0.2">
      <c r="B67" s="145" t="s">
        <v>142</v>
      </c>
      <c r="C67" s="141"/>
      <c r="D67" s="141" t="s">
        <v>143</v>
      </c>
      <c r="E67" s="52" t="s">
        <v>144</v>
      </c>
      <c r="F67" s="191" t="s">
        <v>145</v>
      </c>
      <c r="G67" s="192"/>
      <c r="H67" s="193"/>
      <c r="I67" s="141" t="s">
        <v>146</v>
      </c>
      <c r="J67" s="141"/>
      <c r="K67" s="30">
        <v>1</v>
      </c>
      <c r="L67" s="19">
        <v>0</v>
      </c>
      <c r="M67" s="66">
        <f t="shared" si="8"/>
        <v>0</v>
      </c>
      <c r="N67" s="20">
        <v>0</v>
      </c>
      <c r="O67" s="66">
        <f t="shared" si="9"/>
        <v>0</v>
      </c>
      <c r="P67" s="20">
        <v>0</v>
      </c>
      <c r="Q67" s="74">
        <f t="shared" si="10"/>
        <v>0</v>
      </c>
      <c r="R67" s="20">
        <v>1</v>
      </c>
      <c r="S67" s="70">
        <f t="shared" si="11"/>
        <v>1</v>
      </c>
      <c r="AF67" s="6"/>
      <c r="AG67" s="6"/>
    </row>
    <row r="68" spans="2:33" ht="24" customHeight="1" x14ac:dyDescent="0.2">
      <c r="B68" s="145"/>
      <c r="C68" s="141"/>
      <c r="D68" s="141"/>
      <c r="E68" s="52" t="s">
        <v>60</v>
      </c>
      <c r="F68" s="191" t="s">
        <v>147</v>
      </c>
      <c r="G68" s="192"/>
      <c r="H68" s="193"/>
      <c r="I68" s="141" t="s">
        <v>146</v>
      </c>
      <c r="J68" s="141"/>
      <c r="K68" s="30">
        <v>1</v>
      </c>
      <c r="L68" s="19">
        <v>0</v>
      </c>
      <c r="M68" s="66">
        <f t="shared" si="8"/>
        <v>0</v>
      </c>
      <c r="N68" s="20">
        <v>0</v>
      </c>
      <c r="O68" s="66">
        <f t="shared" si="9"/>
        <v>0</v>
      </c>
      <c r="P68" s="20">
        <v>0</v>
      </c>
      <c r="Q68" s="74">
        <f t="shared" si="10"/>
        <v>0</v>
      </c>
      <c r="R68" s="20">
        <v>1</v>
      </c>
      <c r="S68" s="70">
        <f t="shared" si="11"/>
        <v>1</v>
      </c>
      <c r="AF68" s="6"/>
      <c r="AG68" s="6"/>
    </row>
    <row r="69" spans="2:33" ht="36" customHeight="1" x14ac:dyDescent="0.2">
      <c r="B69" s="56" t="s">
        <v>148</v>
      </c>
      <c r="C69" s="141"/>
      <c r="D69" s="52" t="s">
        <v>149</v>
      </c>
      <c r="E69" s="52" t="s">
        <v>150</v>
      </c>
      <c r="F69" s="191" t="s">
        <v>151</v>
      </c>
      <c r="G69" s="192"/>
      <c r="H69" s="193"/>
      <c r="I69" s="141" t="s">
        <v>141</v>
      </c>
      <c r="J69" s="141"/>
      <c r="K69" s="30">
        <v>1</v>
      </c>
      <c r="L69" s="19">
        <v>0</v>
      </c>
      <c r="M69" s="66">
        <f t="shared" si="8"/>
        <v>0</v>
      </c>
      <c r="N69" s="20">
        <v>0</v>
      </c>
      <c r="O69" s="66">
        <f t="shared" si="9"/>
        <v>0</v>
      </c>
      <c r="P69" s="20">
        <v>0</v>
      </c>
      <c r="Q69" s="74">
        <f t="shared" si="10"/>
        <v>0</v>
      </c>
      <c r="R69" s="20">
        <v>0</v>
      </c>
      <c r="S69" s="70">
        <f t="shared" si="11"/>
        <v>0</v>
      </c>
      <c r="AF69" s="6"/>
      <c r="AG69" s="6"/>
    </row>
    <row r="70" spans="2:33" ht="60.75" thickBot="1" x14ac:dyDescent="0.25">
      <c r="B70" s="36" t="s">
        <v>152</v>
      </c>
      <c r="C70" s="144"/>
      <c r="D70" s="53" t="s">
        <v>153</v>
      </c>
      <c r="E70" s="53" t="s">
        <v>154</v>
      </c>
      <c r="F70" s="194" t="s">
        <v>155</v>
      </c>
      <c r="G70" s="195"/>
      <c r="H70" s="196"/>
      <c r="I70" s="181" t="s">
        <v>141</v>
      </c>
      <c r="J70" s="181"/>
      <c r="K70" s="32">
        <v>286</v>
      </c>
      <c r="L70" s="37">
        <v>0</v>
      </c>
      <c r="M70" s="67">
        <f t="shared" si="8"/>
        <v>0</v>
      </c>
      <c r="N70" s="38">
        <v>0</v>
      </c>
      <c r="O70" s="68">
        <f t="shared" si="9"/>
        <v>0</v>
      </c>
      <c r="P70" s="38">
        <v>1</v>
      </c>
      <c r="Q70" s="76">
        <f t="shared" si="10"/>
        <v>3.4965034965034965E-3</v>
      </c>
      <c r="R70" s="38">
        <v>231</v>
      </c>
      <c r="S70" s="71">
        <f>+R70/K70</f>
        <v>0.80769230769230771</v>
      </c>
      <c r="AF70" s="6"/>
      <c r="AG70" s="6"/>
    </row>
    <row r="71" spans="2:33" s="1" customFormat="1" x14ac:dyDescent="0.2">
      <c r="C71" s="14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U71" s="2"/>
    </row>
    <row r="72" spans="2:33" s="1" customFormat="1" ht="30" customHeight="1" x14ac:dyDescent="0.2">
      <c r="B72" s="136" t="s">
        <v>156</v>
      </c>
      <c r="C72" s="136"/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6"/>
      <c r="U72" s="16"/>
      <c r="V72" s="16"/>
    </row>
    <row r="73" spans="2:33" s="1" customFormat="1" ht="12.75" customHeight="1" thickBot="1" x14ac:dyDescent="0.25">
      <c r="B73" s="12"/>
      <c r="D73" s="11"/>
      <c r="E73" s="11"/>
      <c r="F73" s="12"/>
      <c r="G73" s="12"/>
      <c r="H73" s="12"/>
      <c r="I73" s="12"/>
      <c r="J73" s="12"/>
      <c r="K73" s="12"/>
      <c r="L73" s="12"/>
      <c r="U73" s="2"/>
    </row>
    <row r="74" spans="2:33" ht="36.75" customHeight="1" x14ac:dyDescent="0.2">
      <c r="B74" s="137" t="s">
        <v>0</v>
      </c>
      <c r="C74" s="139" t="s">
        <v>1</v>
      </c>
      <c r="D74" s="139" t="s">
        <v>2</v>
      </c>
      <c r="E74" s="139" t="s">
        <v>126</v>
      </c>
      <c r="F74" s="139" t="s">
        <v>4</v>
      </c>
      <c r="G74" s="139"/>
      <c r="H74" s="139" t="s">
        <v>8</v>
      </c>
      <c r="I74" s="139" t="s">
        <v>5</v>
      </c>
      <c r="J74" s="139"/>
      <c r="K74" s="139" t="s">
        <v>6</v>
      </c>
      <c r="L74" s="60" t="s">
        <v>172</v>
      </c>
      <c r="M74" s="122" t="s">
        <v>174</v>
      </c>
      <c r="N74" s="60" t="s">
        <v>173</v>
      </c>
      <c r="O74" s="122" t="s">
        <v>175</v>
      </c>
      <c r="P74" s="60" t="s">
        <v>177</v>
      </c>
      <c r="Q74" s="122" t="s">
        <v>176</v>
      </c>
      <c r="R74" s="60" t="s">
        <v>178</v>
      </c>
      <c r="S74" s="100" t="s">
        <v>179</v>
      </c>
    </row>
    <row r="75" spans="2:33" ht="15.75" customHeight="1" thickBot="1" x14ac:dyDescent="0.25">
      <c r="B75" s="138"/>
      <c r="C75" s="140"/>
      <c r="D75" s="140"/>
      <c r="E75" s="140"/>
      <c r="F75" s="140"/>
      <c r="G75" s="140"/>
      <c r="H75" s="140"/>
      <c r="I75" s="140"/>
      <c r="J75" s="140"/>
      <c r="K75" s="140"/>
      <c r="L75" s="42">
        <v>43921</v>
      </c>
      <c r="M75" s="123"/>
      <c r="N75" s="42">
        <v>44012</v>
      </c>
      <c r="O75" s="123"/>
      <c r="P75" s="42">
        <v>44104</v>
      </c>
      <c r="Q75" s="123"/>
      <c r="R75" s="42">
        <v>44196</v>
      </c>
      <c r="S75" s="101"/>
    </row>
    <row r="76" spans="2:33" ht="84" customHeight="1" x14ac:dyDescent="0.2">
      <c r="B76" s="124" t="s">
        <v>157</v>
      </c>
      <c r="C76" s="61" t="s">
        <v>94</v>
      </c>
      <c r="D76" s="61" t="s">
        <v>158</v>
      </c>
      <c r="E76" s="62" t="s">
        <v>60</v>
      </c>
      <c r="F76" s="179" t="s">
        <v>158</v>
      </c>
      <c r="G76" s="180"/>
      <c r="H76" s="48" t="s">
        <v>98</v>
      </c>
      <c r="I76" s="146"/>
      <c r="J76" s="146"/>
      <c r="K76" s="62">
        <v>12</v>
      </c>
      <c r="L76" s="23">
        <v>4</v>
      </c>
      <c r="M76" s="88">
        <f>+L76/K76</f>
        <v>0.33333333333333331</v>
      </c>
      <c r="N76" s="24">
        <v>7</v>
      </c>
      <c r="O76" s="73">
        <f>+N76/K76</f>
        <v>0.58333333333333337</v>
      </c>
      <c r="P76" s="24">
        <v>11</v>
      </c>
      <c r="Q76" s="88">
        <f>+P76/K76</f>
        <v>0.91666666666666663</v>
      </c>
      <c r="R76" s="24">
        <v>18</v>
      </c>
      <c r="S76" s="69">
        <f>+R76/K76</f>
        <v>1.5</v>
      </c>
    </row>
    <row r="77" spans="2:33" ht="35.25" customHeight="1" x14ac:dyDescent="0.2">
      <c r="B77" s="125"/>
      <c r="C77" s="135" t="s">
        <v>19</v>
      </c>
      <c r="D77" s="135" t="s">
        <v>159</v>
      </c>
      <c r="E77" s="142" t="s">
        <v>60</v>
      </c>
      <c r="F77" s="113" t="s">
        <v>159</v>
      </c>
      <c r="G77" s="113"/>
      <c r="H77" s="49" t="s">
        <v>161</v>
      </c>
      <c r="I77" s="142" t="s">
        <v>160</v>
      </c>
      <c r="J77" s="142"/>
      <c r="K77" s="51">
        <v>1</v>
      </c>
      <c r="L77" s="25">
        <v>0</v>
      </c>
      <c r="M77" s="74">
        <f t="shared" ref="M77:M78" si="12">+L77/K77</f>
        <v>0</v>
      </c>
      <c r="N77" s="25">
        <v>0</v>
      </c>
      <c r="O77" s="46">
        <f>+N77/K77</f>
        <v>0</v>
      </c>
      <c r="P77" s="25">
        <v>0</v>
      </c>
      <c r="Q77" s="74">
        <f t="shared" ref="Q77:Q78" si="13">+P77/K77</f>
        <v>0</v>
      </c>
      <c r="R77" s="25">
        <v>6</v>
      </c>
      <c r="S77" s="70">
        <f>+R77/K77</f>
        <v>6</v>
      </c>
    </row>
    <row r="78" spans="2:33" ht="42.75" customHeight="1" x14ac:dyDescent="0.2">
      <c r="B78" s="125"/>
      <c r="C78" s="135"/>
      <c r="D78" s="135"/>
      <c r="E78" s="142"/>
      <c r="F78" s="113"/>
      <c r="G78" s="113"/>
      <c r="H78" s="49" t="s">
        <v>163</v>
      </c>
      <c r="I78" s="142" t="s">
        <v>162</v>
      </c>
      <c r="J78" s="142"/>
      <c r="K78" s="51">
        <v>1</v>
      </c>
      <c r="L78" s="25">
        <v>0</v>
      </c>
      <c r="M78" s="74">
        <f t="shared" si="12"/>
        <v>0</v>
      </c>
      <c r="N78" s="25">
        <v>0</v>
      </c>
      <c r="O78" s="46">
        <f>+N78/K78</f>
        <v>0</v>
      </c>
      <c r="P78" s="25">
        <v>0</v>
      </c>
      <c r="Q78" s="74">
        <f t="shared" si="13"/>
        <v>0</v>
      </c>
      <c r="R78" s="25">
        <v>0</v>
      </c>
      <c r="S78" s="70">
        <f>+R78/K78</f>
        <v>0</v>
      </c>
    </row>
    <row r="79" spans="2:33" ht="72" customHeight="1" thickBot="1" x14ac:dyDescent="0.25">
      <c r="B79" s="126"/>
      <c r="C79" s="75" t="s">
        <v>164</v>
      </c>
      <c r="D79" s="75" t="s">
        <v>165</v>
      </c>
      <c r="E79" s="32" t="s">
        <v>60</v>
      </c>
      <c r="F79" s="175" t="s">
        <v>165</v>
      </c>
      <c r="G79" s="176"/>
      <c r="H79" s="50" t="s">
        <v>166</v>
      </c>
      <c r="I79" s="178"/>
      <c r="J79" s="178"/>
      <c r="K79" s="32">
        <v>2</v>
      </c>
      <c r="L79" s="26">
        <v>0</v>
      </c>
      <c r="M79" s="72">
        <f>+L79/K79</f>
        <v>0</v>
      </c>
      <c r="N79" s="26">
        <v>0</v>
      </c>
      <c r="O79" s="72">
        <f>+N79/K79</f>
        <v>0</v>
      </c>
      <c r="P79" s="26">
        <v>0</v>
      </c>
      <c r="Q79" s="72">
        <f>+P79/K79</f>
        <v>0</v>
      </c>
      <c r="R79" s="26">
        <v>0</v>
      </c>
      <c r="S79" s="71">
        <f>+R79/K79</f>
        <v>0</v>
      </c>
    </row>
    <row r="80" spans="2:33" s="1" customFormat="1" x14ac:dyDescent="0.2">
      <c r="M80" s="15"/>
      <c r="N80" s="15"/>
      <c r="O80" s="15"/>
      <c r="P80" s="15"/>
      <c r="Q80" s="15"/>
      <c r="R80" s="15"/>
      <c r="S80" s="15"/>
      <c r="U80" s="2"/>
    </row>
    <row r="81" spans="13:21" s="1" customFormat="1" x14ac:dyDescent="0.2">
      <c r="M81" s="15"/>
      <c r="N81" s="15"/>
      <c r="O81" s="15"/>
      <c r="P81" s="15"/>
      <c r="Q81" s="15"/>
      <c r="R81" s="15"/>
      <c r="S81" s="15"/>
      <c r="U81" s="2"/>
    </row>
  </sheetData>
  <mergeCells count="178">
    <mergeCell ref="O9:O10"/>
    <mergeCell ref="P9:P10"/>
    <mergeCell ref="Q9:Q10"/>
    <mergeCell ref="R9:R10"/>
    <mergeCell ref="S9:S10"/>
    <mergeCell ref="I9:I10"/>
    <mergeCell ref="S13:S14"/>
    <mergeCell ref="J49:K49"/>
    <mergeCell ref="J50:K50"/>
    <mergeCell ref="J48:K48"/>
    <mergeCell ref="I13:I14"/>
    <mergeCell ref="J13:K14"/>
    <mergeCell ref="L13:L14"/>
    <mergeCell ref="M13:M14"/>
    <mergeCell ref="N13:N14"/>
    <mergeCell ref="O13:O14"/>
    <mergeCell ref="P13:P14"/>
    <mergeCell ref="Q13:Q14"/>
    <mergeCell ref="R13:R14"/>
    <mergeCell ref="P27:P29"/>
    <mergeCell ref="Q27:Q29"/>
    <mergeCell ref="Q74:Q75"/>
    <mergeCell ref="M74:M75"/>
    <mergeCell ref="O74:O75"/>
    <mergeCell ref="I70:J70"/>
    <mergeCell ref="F61:H62"/>
    <mergeCell ref="F63:H63"/>
    <mergeCell ref="I66:J66"/>
    <mergeCell ref="I67:J67"/>
    <mergeCell ref="M61:M62"/>
    <mergeCell ref="K61:K62"/>
    <mergeCell ref="I63:J63"/>
    <mergeCell ref="F64:H64"/>
    <mergeCell ref="F65:H65"/>
    <mergeCell ref="F66:H66"/>
    <mergeCell ref="F67:H67"/>
    <mergeCell ref="F68:H68"/>
    <mergeCell ref="F69:H69"/>
    <mergeCell ref="F70:H70"/>
    <mergeCell ref="I79:J79"/>
    <mergeCell ref="K74:K75"/>
    <mergeCell ref="F76:G76"/>
    <mergeCell ref="F77:G78"/>
    <mergeCell ref="F79:G79"/>
    <mergeCell ref="I74:J75"/>
    <mergeCell ref="I77:J77"/>
    <mergeCell ref="I78:J78"/>
    <mergeCell ref="H74:H75"/>
    <mergeCell ref="F74:G75"/>
    <mergeCell ref="B2:S2"/>
    <mergeCell ref="B3:S3"/>
    <mergeCell ref="B5:S5"/>
    <mergeCell ref="B59:S59"/>
    <mergeCell ref="G41:G42"/>
    <mergeCell ref="O61:O62"/>
    <mergeCell ref="M7:M8"/>
    <mergeCell ref="B7:B8"/>
    <mergeCell ref="C7:C8"/>
    <mergeCell ref="D7:D8"/>
    <mergeCell ref="E7:E8"/>
    <mergeCell ref="I7:I8"/>
    <mergeCell ref="C9:C12"/>
    <mergeCell ref="Q7:Q8"/>
    <mergeCell ref="F54:G54"/>
    <mergeCell ref="N27:N29"/>
    <mergeCell ref="E27:E30"/>
    <mergeCell ref="F27:F30"/>
    <mergeCell ref="L27:L29"/>
    <mergeCell ref="E61:E62"/>
    <mergeCell ref="Q61:Q62"/>
    <mergeCell ref="K7:K8"/>
    <mergeCell ref="D9:D10"/>
    <mergeCell ref="E9:E10"/>
    <mergeCell ref="E11:E12"/>
    <mergeCell ref="D45:D46"/>
    <mergeCell ref="G45:G46"/>
    <mergeCell ref="K26:K29"/>
    <mergeCell ref="D41:D42"/>
    <mergeCell ref="H7:H8"/>
    <mergeCell ref="J7:J8"/>
    <mergeCell ref="E13:E14"/>
    <mergeCell ref="F7:G8"/>
    <mergeCell ref="F11:G12"/>
    <mergeCell ref="F13:G14"/>
    <mergeCell ref="F15:G15"/>
    <mergeCell ref="F16:G16"/>
    <mergeCell ref="F17:G17"/>
    <mergeCell ref="F18:G18"/>
    <mergeCell ref="F19:G19"/>
    <mergeCell ref="F20:G20"/>
    <mergeCell ref="F21:G21"/>
    <mergeCell ref="F22:G22"/>
    <mergeCell ref="F9:G10"/>
    <mergeCell ref="I11:I12"/>
    <mergeCell ref="J9:K10"/>
    <mergeCell ref="B16:B19"/>
    <mergeCell ref="C16:C19"/>
    <mergeCell ref="B9:B12"/>
    <mergeCell ref="D61:D62"/>
    <mergeCell ref="B63:B65"/>
    <mergeCell ref="B13:B15"/>
    <mergeCell ref="C13:C15"/>
    <mergeCell ref="D13:D14"/>
    <mergeCell ref="C48:C52"/>
    <mergeCell ref="C20:C21"/>
    <mergeCell ref="D49:D52"/>
    <mergeCell ref="D25:D31"/>
    <mergeCell ref="C39:C42"/>
    <mergeCell ref="C45:C46"/>
    <mergeCell ref="D11:D12"/>
    <mergeCell ref="D77:D78"/>
    <mergeCell ref="E77:E78"/>
    <mergeCell ref="I65:J65"/>
    <mergeCell ref="C63:C70"/>
    <mergeCell ref="B67:B68"/>
    <mergeCell ref="B61:B62"/>
    <mergeCell ref="C61:C62"/>
    <mergeCell ref="G49:G52"/>
    <mergeCell ref="D74:D75"/>
    <mergeCell ref="E74:E75"/>
    <mergeCell ref="I68:J68"/>
    <mergeCell ref="I69:J69"/>
    <mergeCell ref="D67:D68"/>
    <mergeCell ref="I61:J62"/>
    <mergeCell ref="I76:J76"/>
    <mergeCell ref="F53:G53"/>
    <mergeCell ref="H49:H52"/>
    <mergeCell ref="I49:I52"/>
    <mergeCell ref="J51:K51"/>
    <mergeCell ref="J52:K52"/>
    <mergeCell ref="S7:S8"/>
    <mergeCell ref="R27:R29"/>
    <mergeCell ref="S27:S29"/>
    <mergeCell ref="O7:O8"/>
    <mergeCell ref="B76:B79"/>
    <mergeCell ref="M27:M29"/>
    <mergeCell ref="O27:O29"/>
    <mergeCell ref="J27:J29"/>
    <mergeCell ref="B20:B54"/>
    <mergeCell ref="D36:D38"/>
    <mergeCell ref="G36:G38"/>
    <mergeCell ref="C37:C38"/>
    <mergeCell ref="D39:D40"/>
    <mergeCell ref="G39:G40"/>
    <mergeCell ref="C25:C31"/>
    <mergeCell ref="G25:G31"/>
    <mergeCell ref="H27:H30"/>
    <mergeCell ref="C32:C34"/>
    <mergeCell ref="C77:C78"/>
    <mergeCell ref="B72:S72"/>
    <mergeCell ref="B74:B75"/>
    <mergeCell ref="C74:C75"/>
    <mergeCell ref="S74:S75"/>
    <mergeCell ref="I64:J64"/>
    <mergeCell ref="V9:V10"/>
    <mergeCell ref="V11:V12"/>
    <mergeCell ref="U9:U10"/>
    <mergeCell ref="U11:U12"/>
    <mergeCell ref="S61:S62"/>
    <mergeCell ref="F23:G23"/>
    <mergeCell ref="F24:G24"/>
    <mergeCell ref="F32:G32"/>
    <mergeCell ref="F33:G33"/>
    <mergeCell ref="F34:G34"/>
    <mergeCell ref="F35:G35"/>
    <mergeCell ref="J11:K12"/>
    <mergeCell ref="L11:L12"/>
    <mergeCell ref="M11:M12"/>
    <mergeCell ref="N11:N12"/>
    <mergeCell ref="H9:H12"/>
    <mergeCell ref="O11:O12"/>
    <mergeCell ref="P11:P12"/>
    <mergeCell ref="Q11:Q12"/>
    <mergeCell ref="R11:R12"/>
    <mergeCell ref="S11:S12"/>
    <mergeCell ref="L9:L10"/>
    <mergeCell ref="M9:M10"/>
    <mergeCell ref="N9:N10"/>
  </mergeCells>
  <conditionalFormatting sqref="V57:V58 V60">
    <cfRule type="dataBar" priority="3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{897BE222-7573-4DFD-858B-6837E278760E}</x14:id>
        </ext>
      </extLst>
    </cfRule>
  </conditionalFormatting>
  <conditionalFormatting sqref="M45:M46">
    <cfRule type="dataBar" priority="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{8B5F01D5-B0C7-4E74-A61F-AD61E88BB975}</x14:id>
        </ext>
      </extLst>
    </cfRule>
  </conditionalFormatting>
  <conditionalFormatting sqref="O45:O46">
    <cfRule type="dataBar" priority="2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{5DB9D9D2-26E9-42CB-902C-400A83B6BAC0}</x14:id>
        </ext>
      </extLst>
    </cfRule>
  </conditionalFormatting>
  <conditionalFormatting sqref="O76:O79">
    <cfRule type="dataBar" priority="2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{2B812B49-6F9C-4E6F-A641-E8B866AE265C}</x14:id>
        </ext>
      </extLst>
    </cfRule>
  </conditionalFormatting>
  <conditionalFormatting sqref="O63:O70 M63:M70">
    <cfRule type="dataBar" priority="5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{92F94263-C207-4849-A341-3D95E9E66EDD}</x14:id>
        </ext>
      </extLst>
    </cfRule>
  </conditionalFormatting>
  <conditionalFormatting sqref="Q63:Q70">
    <cfRule type="dataBar" priority="2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{7C2162AB-697E-4DAC-805D-96D6AD66D285}</x14:id>
        </ext>
      </extLst>
    </cfRule>
  </conditionalFormatting>
  <conditionalFormatting sqref="S63:S70">
    <cfRule type="dataBar" priority="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{2D505F83-BD06-4BDD-BCC2-2770EAEB9CBA}</x14:id>
        </ext>
      </extLst>
    </cfRule>
  </conditionalFormatting>
  <conditionalFormatting sqref="S76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{56FB7C22-DBF0-4689-AF60-1AD29A145170}</x14:id>
        </ext>
      </extLst>
    </cfRule>
  </conditionalFormatting>
  <conditionalFormatting sqref="S77">
    <cfRule type="dataBar" priority="1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{CC5BB25B-B1F8-42F0-BD5E-3CA4D0A88547}</x14:id>
        </ext>
      </extLst>
    </cfRule>
  </conditionalFormatting>
  <conditionalFormatting sqref="S79">
    <cfRule type="dataBar" priority="1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{7D09D109-1E57-42D7-BA9F-0541F1D8BC78}</x14:id>
        </ext>
      </extLst>
    </cfRule>
  </conditionalFormatting>
  <conditionalFormatting sqref="Q76:Q78">
    <cfRule type="dataBar" priority="1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{B6E6733B-8BA8-43FC-91D9-0633E1F1CFE7}</x14:id>
        </ext>
      </extLst>
    </cfRule>
  </conditionalFormatting>
  <conditionalFormatting sqref="M76:M78">
    <cfRule type="dataBar" priority="1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{56BA8313-F201-4579-BC5D-2C12235112D7}</x14:id>
        </ext>
      </extLst>
    </cfRule>
  </conditionalFormatting>
  <conditionalFormatting sqref="M79">
    <cfRule type="dataBar" priority="1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{746D9931-5D6E-4110-A2A2-7A42FC38F149}</x14:id>
        </ext>
      </extLst>
    </cfRule>
  </conditionalFormatting>
  <conditionalFormatting sqref="Q79">
    <cfRule type="dataBar" priority="1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{1CD3444C-686C-4C54-BC98-D79F5B03DACF}</x14:id>
        </ext>
      </extLst>
    </cfRule>
  </conditionalFormatting>
  <conditionalFormatting sqref="S78">
    <cfRule type="dataBar" priority="1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{3304AD04-B03C-43A5-9E5F-99B14CC97E6C}</x14:id>
        </ext>
      </extLst>
    </cfRule>
  </conditionalFormatting>
  <conditionalFormatting sqref="S76:S79">
    <cfRule type="dataBar" priority="1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{D3E1D453-3354-4270-B036-A2D257627951}</x14:id>
        </ext>
      </extLst>
    </cfRule>
  </conditionalFormatting>
  <conditionalFormatting sqref="Q76:Q79">
    <cfRule type="dataBar" priority="1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{3F2F0299-3399-4029-856F-707639115EC3}</x14:id>
        </ext>
      </extLst>
    </cfRule>
  </conditionalFormatting>
  <conditionalFormatting sqref="M76:M79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{73DBC515-D130-4109-A12A-8499EE10649C}</x14:id>
        </ext>
      </extLst>
    </cfRule>
  </conditionalFormatting>
  <conditionalFormatting sqref="M9">
    <cfRule type="dataBar" priority="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{4C133DDF-339C-44E1-80A3-6AC8E393B751}</x14:id>
        </ext>
      </extLst>
    </cfRule>
  </conditionalFormatting>
  <conditionalFormatting sqref="O9"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{45C2B774-639D-43F1-84DD-3415A66307B3}</x14:id>
        </ext>
      </extLst>
    </cfRule>
  </conditionalFormatting>
  <conditionalFormatting sqref="Q9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{3CD054C6-53AC-4691-AC76-F8D7FC34DAF0}</x14:id>
        </ext>
      </extLst>
    </cfRule>
  </conditionalFormatting>
  <conditionalFormatting sqref="S9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{37D10688-BEFA-45B0-8B59-82173615F68B}</x14:id>
        </ext>
      </extLst>
    </cfRule>
  </conditionalFormatting>
  <conditionalFormatting sqref="M13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{755CE3CF-A0AC-492F-ABC3-9B32DC837223}</x14:id>
        </ext>
      </extLst>
    </cfRule>
  </conditionalFormatting>
  <conditionalFormatting sqref="O13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{F1D18198-00F4-438B-8412-CC1FA3D30D5D}</x14:id>
        </ext>
      </extLst>
    </cfRule>
  </conditionalFormatting>
  <conditionalFormatting sqref="Q13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{D37B94C8-07F9-4504-AB5F-49B0C23E235A}</x14:id>
        </ext>
      </extLst>
    </cfRule>
  </conditionalFormatting>
  <conditionalFormatting sqref="S13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{74A9C8E0-092B-4A10-9078-C9AC16281AA2}</x14:id>
        </ext>
      </extLst>
    </cfRule>
  </conditionalFormatting>
  <conditionalFormatting sqref="M47:M54 M11 M15:M44">
    <cfRule type="dataBar" priority="5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{8C1DDDF7-8B87-4410-AF7B-3289A1B26905}</x14:id>
        </ext>
      </extLst>
    </cfRule>
  </conditionalFormatting>
  <conditionalFormatting sqref="O47:O54 O11 O15:O44">
    <cfRule type="dataBar" priority="6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{510A3996-7B52-4471-9692-3AB47135B46D}</x14:id>
        </ext>
      </extLst>
    </cfRule>
  </conditionalFormatting>
  <conditionalFormatting sqref="Q30:Q54 Q11 Q15:Q27">
    <cfRule type="dataBar" priority="6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{AC7703DA-7C90-4E46-ABC7-8EE5C563C317}</x14:id>
        </ext>
      </extLst>
    </cfRule>
  </conditionalFormatting>
  <conditionalFormatting sqref="S30:S54 S11 S15:S27">
    <cfRule type="dataBar" priority="7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{7532A0D4-B320-4274-867F-BC42ACE2F380}</x14:id>
        </ext>
      </extLst>
    </cfRule>
  </conditionalFormatting>
  <pageMargins left="0.23622047244094491" right="0.23622047244094491" top="0.74803149606299213" bottom="0.74803149606299213" header="0.31496062992125984" footer="0.31496062992125984"/>
  <pageSetup orientation="landscape" r:id="rId1"/>
  <ignoredErrors>
    <ignoredError sqref="M10:S10 M9 O9 Q9 S9" evalError="1"/>
    <ignoredError sqref="O48 Q48 S48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97BE222-7573-4DFD-858B-6837E278760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V57:V58 V60</xm:sqref>
        </x14:conditionalFormatting>
        <x14:conditionalFormatting xmlns:xm="http://schemas.microsoft.com/office/excel/2006/main">
          <x14:cfRule type="dataBar" id="{8B5F01D5-B0C7-4E74-A61F-AD61E88BB97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M45:M46</xm:sqref>
        </x14:conditionalFormatting>
        <x14:conditionalFormatting xmlns:xm="http://schemas.microsoft.com/office/excel/2006/main">
          <x14:cfRule type="dataBar" id="{5DB9D9D2-26E9-42CB-902C-400A83B6BAC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O45:O46</xm:sqref>
        </x14:conditionalFormatting>
        <x14:conditionalFormatting xmlns:xm="http://schemas.microsoft.com/office/excel/2006/main">
          <x14:cfRule type="dataBar" id="{2B812B49-6F9C-4E6F-A641-E8B866AE265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O76:O79</xm:sqref>
        </x14:conditionalFormatting>
        <x14:conditionalFormatting xmlns:xm="http://schemas.microsoft.com/office/excel/2006/main">
          <x14:cfRule type="dataBar" id="{92F94263-C207-4849-A341-3D95E9E66ED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O63:O70 M63:M70</xm:sqref>
        </x14:conditionalFormatting>
        <x14:conditionalFormatting xmlns:xm="http://schemas.microsoft.com/office/excel/2006/main">
          <x14:cfRule type="dataBar" id="{7C2162AB-697E-4DAC-805D-96D6AD66D28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Q63:Q70</xm:sqref>
        </x14:conditionalFormatting>
        <x14:conditionalFormatting xmlns:xm="http://schemas.microsoft.com/office/excel/2006/main">
          <x14:cfRule type="dataBar" id="{2D505F83-BD06-4BDD-BCC2-2770EAEB9CB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S63:S70</xm:sqref>
        </x14:conditionalFormatting>
        <x14:conditionalFormatting xmlns:xm="http://schemas.microsoft.com/office/excel/2006/main">
          <x14:cfRule type="dataBar" id="{56FB7C22-DBF0-4689-AF60-1AD29A14517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S76</xm:sqref>
        </x14:conditionalFormatting>
        <x14:conditionalFormatting xmlns:xm="http://schemas.microsoft.com/office/excel/2006/main">
          <x14:cfRule type="dataBar" id="{CC5BB25B-B1F8-42F0-BD5E-3CA4D0A8854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S77</xm:sqref>
        </x14:conditionalFormatting>
        <x14:conditionalFormatting xmlns:xm="http://schemas.microsoft.com/office/excel/2006/main">
          <x14:cfRule type="dataBar" id="{7D09D109-1E57-42D7-BA9F-0541F1D8BC7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S79</xm:sqref>
        </x14:conditionalFormatting>
        <x14:conditionalFormatting xmlns:xm="http://schemas.microsoft.com/office/excel/2006/main">
          <x14:cfRule type="dataBar" id="{B6E6733B-8BA8-43FC-91D9-0633E1F1CFE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Q76:Q78</xm:sqref>
        </x14:conditionalFormatting>
        <x14:conditionalFormatting xmlns:xm="http://schemas.microsoft.com/office/excel/2006/main">
          <x14:cfRule type="dataBar" id="{56BA8313-F201-4579-BC5D-2C12235112D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M76:M78</xm:sqref>
        </x14:conditionalFormatting>
        <x14:conditionalFormatting xmlns:xm="http://schemas.microsoft.com/office/excel/2006/main">
          <x14:cfRule type="dataBar" id="{746D9931-5D6E-4110-A2A2-7A42FC38F14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M79</xm:sqref>
        </x14:conditionalFormatting>
        <x14:conditionalFormatting xmlns:xm="http://schemas.microsoft.com/office/excel/2006/main">
          <x14:cfRule type="dataBar" id="{1CD3444C-686C-4C54-BC98-D79F5B03DAC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Q79</xm:sqref>
        </x14:conditionalFormatting>
        <x14:conditionalFormatting xmlns:xm="http://schemas.microsoft.com/office/excel/2006/main">
          <x14:cfRule type="dataBar" id="{3304AD04-B03C-43A5-9E5F-99B14CC97E6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S78</xm:sqref>
        </x14:conditionalFormatting>
        <x14:conditionalFormatting xmlns:xm="http://schemas.microsoft.com/office/excel/2006/main">
          <x14:cfRule type="dataBar" id="{D3E1D453-3354-4270-B036-A2D25762795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S76:S79</xm:sqref>
        </x14:conditionalFormatting>
        <x14:conditionalFormatting xmlns:xm="http://schemas.microsoft.com/office/excel/2006/main">
          <x14:cfRule type="dataBar" id="{3F2F0299-3399-4029-856F-707639115EC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Q76:Q79</xm:sqref>
        </x14:conditionalFormatting>
        <x14:conditionalFormatting xmlns:xm="http://schemas.microsoft.com/office/excel/2006/main">
          <x14:cfRule type="dataBar" id="{73DBC515-D130-4109-A12A-8499EE10649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M76:M79</xm:sqref>
        </x14:conditionalFormatting>
        <x14:conditionalFormatting xmlns:xm="http://schemas.microsoft.com/office/excel/2006/main">
          <x14:cfRule type="dataBar" id="{4C133DDF-339C-44E1-80A3-6AC8E393B75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M9</xm:sqref>
        </x14:conditionalFormatting>
        <x14:conditionalFormatting xmlns:xm="http://schemas.microsoft.com/office/excel/2006/main">
          <x14:cfRule type="dataBar" id="{45C2B774-639D-43F1-84DD-3415A66307B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O9</xm:sqref>
        </x14:conditionalFormatting>
        <x14:conditionalFormatting xmlns:xm="http://schemas.microsoft.com/office/excel/2006/main">
          <x14:cfRule type="dataBar" id="{3CD054C6-53AC-4691-AC76-F8D7FC34DAF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Q9</xm:sqref>
        </x14:conditionalFormatting>
        <x14:conditionalFormatting xmlns:xm="http://schemas.microsoft.com/office/excel/2006/main">
          <x14:cfRule type="dataBar" id="{37D10688-BEFA-45B0-8B59-82173615F68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S9</xm:sqref>
        </x14:conditionalFormatting>
        <x14:conditionalFormatting xmlns:xm="http://schemas.microsoft.com/office/excel/2006/main">
          <x14:cfRule type="dataBar" id="{755CE3CF-A0AC-492F-ABC3-9B32DC83722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M13</xm:sqref>
        </x14:conditionalFormatting>
        <x14:conditionalFormatting xmlns:xm="http://schemas.microsoft.com/office/excel/2006/main">
          <x14:cfRule type="dataBar" id="{F1D18198-00F4-438B-8412-CC1FA3D30D5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O13</xm:sqref>
        </x14:conditionalFormatting>
        <x14:conditionalFormatting xmlns:xm="http://schemas.microsoft.com/office/excel/2006/main">
          <x14:cfRule type="dataBar" id="{D37B94C8-07F9-4504-AB5F-49B0C23E235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Q13</xm:sqref>
        </x14:conditionalFormatting>
        <x14:conditionalFormatting xmlns:xm="http://schemas.microsoft.com/office/excel/2006/main">
          <x14:cfRule type="dataBar" id="{74A9C8E0-092B-4A10-9078-C9AC16281AA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S13</xm:sqref>
        </x14:conditionalFormatting>
        <x14:conditionalFormatting xmlns:xm="http://schemas.microsoft.com/office/excel/2006/main">
          <x14:cfRule type="dataBar" id="{8C1DDDF7-8B87-4410-AF7B-3289A1B2690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M47:M54 M11 M15:M44</xm:sqref>
        </x14:conditionalFormatting>
        <x14:conditionalFormatting xmlns:xm="http://schemas.microsoft.com/office/excel/2006/main">
          <x14:cfRule type="dataBar" id="{510A3996-7B52-4471-9692-3AB47135B46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O47:O54 O11 O15:O44</xm:sqref>
        </x14:conditionalFormatting>
        <x14:conditionalFormatting xmlns:xm="http://schemas.microsoft.com/office/excel/2006/main">
          <x14:cfRule type="dataBar" id="{AC7703DA-7C90-4E46-ABC7-8EE5C563C31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Q30:Q54 Q11 Q15:Q27</xm:sqref>
        </x14:conditionalFormatting>
        <x14:conditionalFormatting xmlns:xm="http://schemas.microsoft.com/office/excel/2006/main">
          <x14:cfRule type="dataBar" id="{7532A0D4-B320-4274-867F-BC42ACE2F38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S30:S54 S11 S15:S27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46"/>
  <sheetViews>
    <sheetView workbookViewId="0">
      <selection activeCell="J16" sqref="J16"/>
    </sheetView>
  </sheetViews>
  <sheetFormatPr baseColWidth="10" defaultRowHeight="15" x14ac:dyDescent="0.25"/>
  <cols>
    <col min="2" max="2" width="25.5703125" customWidth="1"/>
    <col min="3" max="4" width="11.7109375" customWidth="1"/>
    <col min="7" max="7" width="12.7109375" customWidth="1"/>
    <col min="9" max="9" width="11.85546875" bestFit="1" customWidth="1"/>
  </cols>
  <sheetData>
    <row r="2" spans="2:12" ht="38.25" x14ac:dyDescent="0.25">
      <c r="B2" s="97" t="s">
        <v>236</v>
      </c>
      <c r="C2" s="96" t="s">
        <v>202</v>
      </c>
      <c r="D2" s="96" t="s">
        <v>201</v>
      </c>
      <c r="E2" s="96" t="s">
        <v>200</v>
      </c>
      <c r="F2" s="96" t="s">
        <v>199</v>
      </c>
      <c r="G2" s="96" t="s">
        <v>198</v>
      </c>
      <c r="H2" s="96" t="s">
        <v>197</v>
      </c>
    </row>
    <row r="3" spans="2:12" x14ac:dyDescent="0.25">
      <c r="B3" s="95" t="s">
        <v>235</v>
      </c>
      <c r="C3" s="94">
        <v>0.99361702127659579</v>
      </c>
      <c r="D3" s="94">
        <v>0.95066666666666666</v>
      </c>
      <c r="E3" s="94">
        <v>0.9799107142857143</v>
      </c>
      <c r="F3" s="94">
        <f t="shared" ref="F3:F34" si="0">AVERAGE(C3:E3)</f>
        <v>0.97473146740965888</v>
      </c>
      <c r="G3" s="94">
        <v>0.86329999999999996</v>
      </c>
      <c r="H3" s="94">
        <f t="shared" ref="H3:H34" si="1">(F3*0.5)+(G3*0.5)</f>
        <v>0.91901573370482947</v>
      </c>
    </row>
    <row r="4" spans="2:12" x14ac:dyDescent="0.25">
      <c r="B4" s="95" t="s">
        <v>234</v>
      </c>
      <c r="C4" s="94">
        <v>0.92965616045845267</v>
      </c>
      <c r="D4" s="94">
        <v>0.96715374841168988</v>
      </c>
      <c r="E4" s="94">
        <v>0.97215285660234585</v>
      </c>
      <c r="F4" s="94">
        <f t="shared" si="0"/>
        <v>0.95632092182416273</v>
      </c>
      <c r="G4" s="94">
        <v>0.82030000000000003</v>
      </c>
      <c r="H4" s="94">
        <f t="shared" si="1"/>
        <v>0.88831046091208132</v>
      </c>
    </row>
    <row r="5" spans="2:12" x14ac:dyDescent="0.25">
      <c r="B5" s="95" t="s">
        <v>233</v>
      </c>
      <c r="C5" s="94">
        <v>0.99691516709511574</v>
      </c>
      <c r="D5" s="94">
        <v>0.9518211920529801</v>
      </c>
      <c r="E5" s="94">
        <v>0.82743295019157082</v>
      </c>
      <c r="F5" s="94">
        <f t="shared" si="0"/>
        <v>0.92538976977988885</v>
      </c>
      <c r="G5" s="94">
        <v>0.77329999999999999</v>
      </c>
      <c r="H5" s="94">
        <f t="shared" si="1"/>
        <v>0.84934488488994442</v>
      </c>
    </row>
    <row r="6" spans="2:12" x14ac:dyDescent="0.25">
      <c r="B6" s="95" t="s">
        <v>232</v>
      </c>
      <c r="C6" s="94">
        <v>0.97978723404255308</v>
      </c>
      <c r="D6" s="94">
        <v>0.97082228116710878</v>
      </c>
      <c r="E6" s="94">
        <v>0.92913385826771655</v>
      </c>
      <c r="F6" s="94">
        <f t="shared" si="0"/>
        <v>0.95991445782579277</v>
      </c>
      <c r="G6" s="94">
        <v>0.86</v>
      </c>
      <c r="H6" s="94">
        <f t="shared" si="1"/>
        <v>0.90995722891289632</v>
      </c>
    </row>
    <row r="7" spans="2:12" x14ac:dyDescent="0.25">
      <c r="B7" s="95" t="s">
        <v>231</v>
      </c>
      <c r="C7" s="94">
        <v>0.93836858006042301</v>
      </c>
      <c r="D7" s="94">
        <v>0.94249999999999989</v>
      </c>
      <c r="E7" s="94">
        <v>0.91419141914191415</v>
      </c>
      <c r="F7" s="94">
        <f t="shared" si="0"/>
        <v>0.93168666640077902</v>
      </c>
      <c r="G7" s="94">
        <v>0.78</v>
      </c>
      <c r="H7" s="94">
        <f t="shared" si="1"/>
        <v>0.85584333320038952</v>
      </c>
    </row>
    <row r="8" spans="2:12" x14ac:dyDescent="0.25">
      <c r="B8" s="95" t="s">
        <v>230</v>
      </c>
      <c r="C8" s="94">
        <v>1</v>
      </c>
      <c r="D8" s="94">
        <v>1</v>
      </c>
      <c r="E8" s="94">
        <v>0.99892720306513405</v>
      </c>
      <c r="F8" s="94">
        <f t="shared" si="0"/>
        <v>0.99964240102171142</v>
      </c>
      <c r="G8" s="94">
        <v>0.91</v>
      </c>
      <c r="H8" s="94">
        <f t="shared" si="1"/>
        <v>0.95482120051085573</v>
      </c>
    </row>
    <row r="9" spans="2:12" x14ac:dyDescent="0.25">
      <c r="B9" s="95" t="s">
        <v>229</v>
      </c>
      <c r="C9" s="94">
        <v>0.99175257731958766</v>
      </c>
      <c r="D9" s="94">
        <v>0.96484304932735421</v>
      </c>
      <c r="E9" s="94">
        <v>0.88065173116089612</v>
      </c>
      <c r="F9" s="94">
        <f t="shared" si="0"/>
        <v>0.9457491192692794</v>
      </c>
      <c r="G9" s="94">
        <v>0.88</v>
      </c>
      <c r="H9" s="94">
        <f t="shared" si="1"/>
        <v>0.9128745596346397</v>
      </c>
    </row>
    <row r="10" spans="2:12" x14ac:dyDescent="0.25">
      <c r="B10" s="95" t="s">
        <v>228</v>
      </c>
      <c r="C10" s="94">
        <v>0.99509202453987722</v>
      </c>
      <c r="D10" s="94">
        <v>0.99728506787330318</v>
      </c>
      <c r="E10" s="94">
        <v>0.99761904761904763</v>
      </c>
      <c r="F10" s="94">
        <f t="shared" si="0"/>
        <v>0.99666538001074267</v>
      </c>
      <c r="G10" s="94">
        <v>0.85</v>
      </c>
      <c r="H10" s="94">
        <f t="shared" si="1"/>
        <v>0.92333269000537133</v>
      </c>
    </row>
    <row r="11" spans="2:12" x14ac:dyDescent="0.25">
      <c r="B11" s="95" t="s">
        <v>227</v>
      </c>
      <c r="C11" s="94">
        <v>0.96970740103270214</v>
      </c>
      <c r="D11" s="94">
        <v>0.99827255278310945</v>
      </c>
      <c r="E11" s="94">
        <v>0.9844537815126051</v>
      </c>
      <c r="F11" s="94">
        <f t="shared" si="0"/>
        <v>0.98414457844280567</v>
      </c>
      <c r="G11" s="94">
        <v>0.85</v>
      </c>
      <c r="H11" s="94">
        <f t="shared" si="1"/>
        <v>0.91707228922140283</v>
      </c>
    </row>
    <row r="12" spans="2:12" x14ac:dyDescent="0.25">
      <c r="B12" s="95" t="s">
        <v>226</v>
      </c>
      <c r="C12" s="94">
        <v>0.96548856548856543</v>
      </c>
      <c r="D12" s="94">
        <v>1</v>
      </c>
      <c r="E12" s="94">
        <v>0.8844114528101803</v>
      </c>
      <c r="F12" s="94">
        <f t="shared" si="0"/>
        <v>0.94996667276624847</v>
      </c>
      <c r="G12" s="94">
        <v>0.84</v>
      </c>
      <c r="H12" s="94">
        <f t="shared" si="1"/>
        <v>0.89498333638312422</v>
      </c>
    </row>
    <row r="13" spans="2:12" x14ac:dyDescent="0.25">
      <c r="B13" s="95" t="s">
        <v>225</v>
      </c>
      <c r="C13" s="94">
        <v>0.99228070175438599</v>
      </c>
      <c r="D13" s="94">
        <v>0.99948717948717947</v>
      </c>
      <c r="E13" s="94">
        <v>1</v>
      </c>
      <c r="F13" s="94">
        <f t="shared" si="0"/>
        <v>0.99725596041385511</v>
      </c>
      <c r="G13" s="94">
        <v>0.82</v>
      </c>
      <c r="H13" s="94">
        <f t="shared" si="1"/>
        <v>0.90862798020692748</v>
      </c>
    </row>
    <row r="14" spans="2:12" x14ac:dyDescent="0.25">
      <c r="B14" s="95" t="s">
        <v>224</v>
      </c>
      <c r="C14" s="94">
        <v>0.7142857142857143</v>
      </c>
      <c r="D14" s="94">
        <v>0.92873949579831938</v>
      </c>
      <c r="E14" s="94">
        <v>0.83079710144927543</v>
      </c>
      <c r="F14" s="94">
        <f t="shared" si="0"/>
        <v>0.82460743717776974</v>
      </c>
      <c r="G14" s="94">
        <v>0.84</v>
      </c>
      <c r="H14" s="94">
        <f t="shared" si="1"/>
        <v>0.83230371858888486</v>
      </c>
      <c r="L14" s="94"/>
    </row>
    <row r="15" spans="2:12" x14ac:dyDescent="0.25">
      <c r="B15" s="95" t="s">
        <v>223</v>
      </c>
      <c r="C15" s="94">
        <v>0.97532535137948984</v>
      </c>
      <c r="D15" s="94">
        <v>0.96315007429420507</v>
      </c>
      <c r="E15" s="94">
        <v>0.86301050175029181</v>
      </c>
      <c r="F15" s="94">
        <f t="shared" si="0"/>
        <v>0.93382864247466235</v>
      </c>
      <c r="G15" s="94">
        <v>0.83</v>
      </c>
      <c r="H15" s="94">
        <f t="shared" si="1"/>
        <v>0.88191432123733116</v>
      </c>
    </row>
    <row r="16" spans="2:12" x14ac:dyDescent="0.25">
      <c r="B16" s="95" t="s">
        <v>222</v>
      </c>
      <c r="C16" s="94">
        <v>0.98245614035087714</v>
      </c>
      <c r="D16" s="94">
        <v>0.99885321100917435</v>
      </c>
      <c r="E16" s="94">
        <v>0.95736607142857133</v>
      </c>
      <c r="F16" s="94">
        <f t="shared" si="0"/>
        <v>0.97955847426287423</v>
      </c>
      <c r="G16" s="94">
        <v>0.89</v>
      </c>
      <c r="H16" s="94">
        <f t="shared" si="1"/>
        <v>0.93477923713143718</v>
      </c>
    </row>
    <row r="17" spans="2:8" x14ac:dyDescent="0.25">
      <c r="B17" s="95" t="s">
        <v>221</v>
      </c>
      <c r="C17" s="94">
        <v>0.98441558441558441</v>
      </c>
      <c r="D17" s="94">
        <v>0.99459459459459465</v>
      </c>
      <c r="E17" s="94">
        <v>0.84220183486238531</v>
      </c>
      <c r="F17" s="94">
        <f t="shared" si="0"/>
        <v>0.94040400462418816</v>
      </c>
      <c r="G17" s="94">
        <v>0.86</v>
      </c>
      <c r="H17" s="94">
        <f t="shared" si="1"/>
        <v>0.90020200231209402</v>
      </c>
    </row>
    <row r="18" spans="2:8" x14ac:dyDescent="0.25">
      <c r="B18" s="95" t="s">
        <v>220</v>
      </c>
      <c r="C18" s="94">
        <v>0.9386861313868613</v>
      </c>
      <c r="D18" s="94">
        <v>0.99807073954983916</v>
      </c>
      <c r="E18" s="94">
        <v>0.98487972508591071</v>
      </c>
      <c r="F18" s="94">
        <f t="shared" si="0"/>
        <v>0.97387886534087043</v>
      </c>
      <c r="G18" s="94">
        <v>0.88</v>
      </c>
      <c r="H18" s="94">
        <f t="shared" si="1"/>
        <v>0.92693943267043521</v>
      </c>
    </row>
    <row r="19" spans="2:8" x14ac:dyDescent="0.25">
      <c r="B19" s="95" t="s">
        <v>219</v>
      </c>
      <c r="C19" s="94">
        <v>0.97218543046357619</v>
      </c>
      <c r="D19" s="94">
        <v>1</v>
      </c>
      <c r="E19" s="94">
        <v>0.99732142857142858</v>
      </c>
      <c r="F19" s="94">
        <f t="shared" si="0"/>
        <v>0.989835619678335</v>
      </c>
      <c r="G19" s="94">
        <v>0.84</v>
      </c>
      <c r="H19" s="94">
        <f t="shared" si="1"/>
        <v>0.91491780983916748</v>
      </c>
    </row>
    <row r="20" spans="2:8" x14ac:dyDescent="0.25">
      <c r="B20" s="95" t="s">
        <v>218</v>
      </c>
      <c r="C20" s="94">
        <v>0.91885441527446299</v>
      </c>
      <c r="D20" s="94">
        <v>0.91012658227848109</v>
      </c>
      <c r="E20" s="94">
        <v>0.69529243937232521</v>
      </c>
      <c r="F20" s="94">
        <f t="shared" si="0"/>
        <v>0.84142447897508976</v>
      </c>
      <c r="G20" s="94">
        <v>0.63</v>
      </c>
      <c r="H20" s="94">
        <f t="shared" si="1"/>
        <v>0.73571223948754483</v>
      </c>
    </row>
    <row r="21" spans="2:8" x14ac:dyDescent="0.25">
      <c r="B21" s="95" t="s">
        <v>217</v>
      </c>
      <c r="C21" s="94">
        <v>0.9126338329764454</v>
      </c>
      <c r="D21" s="94">
        <v>0.97542706964520365</v>
      </c>
      <c r="E21" s="94">
        <v>0.88777103209019947</v>
      </c>
      <c r="F21" s="94">
        <f t="shared" si="0"/>
        <v>0.92527731157061621</v>
      </c>
      <c r="G21" s="94">
        <v>0.73</v>
      </c>
      <c r="H21" s="94">
        <f t="shared" si="1"/>
        <v>0.82763865578530815</v>
      </c>
    </row>
    <row r="22" spans="2:8" x14ac:dyDescent="0.25">
      <c r="B22" s="95" t="s">
        <v>216</v>
      </c>
      <c r="C22" s="94">
        <v>0.99414634146341474</v>
      </c>
      <c r="D22" s="94">
        <v>0.92266047950502705</v>
      </c>
      <c r="E22" s="94">
        <v>0.95677083333333324</v>
      </c>
      <c r="F22" s="94">
        <f t="shared" si="0"/>
        <v>0.95785921810059171</v>
      </c>
      <c r="G22" s="94">
        <v>0.82</v>
      </c>
      <c r="H22" s="94">
        <f t="shared" si="1"/>
        <v>0.88892960905029583</v>
      </c>
    </row>
    <row r="23" spans="2:8" x14ac:dyDescent="0.25">
      <c r="B23" s="95" t="s">
        <v>215</v>
      </c>
      <c r="C23" s="94">
        <v>0.79622641509433956</v>
      </c>
      <c r="D23" s="94">
        <v>0.96888595912986153</v>
      </c>
      <c r="E23" s="94">
        <v>0.78393351800554012</v>
      </c>
      <c r="F23" s="94">
        <f t="shared" si="0"/>
        <v>0.84968196407658036</v>
      </c>
      <c r="G23" s="94">
        <v>0.87</v>
      </c>
      <c r="H23" s="94">
        <f t="shared" si="1"/>
        <v>0.85984098203829018</v>
      </c>
    </row>
    <row r="24" spans="2:8" x14ac:dyDescent="0.25">
      <c r="B24" s="95" t="s">
        <v>214</v>
      </c>
      <c r="C24" s="94">
        <v>0.98628389154704943</v>
      </c>
      <c r="D24" s="94">
        <v>0.98863049095607236</v>
      </c>
      <c r="E24" s="94">
        <v>0.99803921568627441</v>
      </c>
      <c r="F24" s="94">
        <f t="shared" si="0"/>
        <v>0.99098453272979869</v>
      </c>
      <c r="G24" s="94">
        <v>0.81</v>
      </c>
      <c r="H24" s="94">
        <f t="shared" si="1"/>
        <v>0.90049226636489932</v>
      </c>
    </row>
    <row r="25" spans="2:8" x14ac:dyDescent="0.25">
      <c r="B25" s="95" t="s">
        <v>213</v>
      </c>
      <c r="C25" s="94">
        <v>1</v>
      </c>
      <c r="D25" s="94">
        <v>1</v>
      </c>
      <c r="E25" s="94">
        <v>1</v>
      </c>
      <c r="F25" s="94">
        <f t="shared" si="0"/>
        <v>1</v>
      </c>
      <c r="G25" s="94">
        <v>0.8</v>
      </c>
      <c r="H25" s="94">
        <f t="shared" si="1"/>
        <v>0.9</v>
      </c>
    </row>
    <row r="26" spans="2:8" x14ac:dyDescent="0.25">
      <c r="B26" s="95" t="s">
        <v>212</v>
      </c>
      <c r="C26" s="94">
        <v>0.96913580246913578</v>
      </c>
      <c r="D26" s="94">
        <v>0.98954501452081323</v>
      </c>
      <c r="E26" s="94">
        <v>0.99933774834437095</v>
      </c>
      <c r="F26" s="94">
        <f t="shared" si="0"/>
        <v>0.98600618844477328</v>
      </c>
      <c r="G26" s="94">
        <v>0.84</v>
      </c>
      <c r="H26" s="94">
        <f t="shared" si="1"/>
        <v>0.91300309422238657</v>
      </c>
    </row>
    <row r="27" spans="2:8" x14ac:dyDescent="0.25">
      <c r="B27" s="95" t="s">
        <v>211</v>
      </c>
      <c r="C27" s="94">
        <v>0.98750000000000004</v>
      </c>
      <c r="D27" s="94">
        <v>0.95128939828080228</v>
      </c>
      <c r="E27" s="94">
        <v>0.98282548476454301</v>
      </c>
      <c r="F27" s="94">
        <f t="shared" si="0"/>
        <v>0.9738716276817817</v>
      </c>
      <c r="G27" s="94">
        <v>0.87</v>
      </c>
      <c r="H27" s="94">
        <f t="shared" si="1"/>
        <v>0.92193581384089085</v>
      </c>
    </row>
    <row r="28" spans="2:8" x14ac:dyDescent="0.25">
      <c r="B28" s="95" t="s">
        <v>210</v>
      </c>
      <c r="C28" s="94">
        <v>0.99671179883945837</v>
      </c>
      <c r="D28" s="94">
        <v>1</v>
      </c>
      <c r="E28" s="94">
        <v>0.99884678747940681</v>
      </c>
      <c r="F28" s="94">
        <f t="shared" si="0"/>
        <v>0.99851952877295513</v>
      </c>
      <c r="G28" s="94">
        <v>0.89</v>
      </c>
      <c r="H28" s="94">
        <f t="shared" si="1"/>
        <v>0.94425976438647763</v>
      </c>
    </row>
    <row r="29" spans="2:8" x14ac:dyDescent="0.25">
      <c r="B29" s="95" t="s">
        <v>209</v>
      </c>
      <c r="C29" s="94">
        <v>0.99910447761194021</v>
      </c>
      <c r="D29" s="94">
        <v>1</v>
      </c>
      <c r="E29" s="94">
        <v>0.99049919484702098</v>
      </c>
      <c r="F29" s="94">
        <f t="shared" si="0"/>
        <v>0.99653455748632036</v>
      </c>
      <c r="G29" s="94">
        <v>0.86</v>
      </c>
      <c r="H29" s="94">
        <f t="shared" si="1"/>
        <v>0.92826727874316017</v>
      </c>
    </row>
    <row r="30" spans="2:8" x14ac:dyDescent="0.25">
      <c r="B30" s="95" t="s">
        <v>208</v>
      </c>
      <c r="C30" s="94">
        <v>0.88947368421052619</v>
      </c>
      <c r="D30" s="94">
        <v>0.72000000000000008</v>
      </c>
      <c r="E30" s="94">
        <v>0.33777777777777779</v>
      </c>
      <c r="F30" s="94">
        <f t="shared" si="0"/>
        <v>0.64908382066276804</v>
      </c>
      <c r="G30" s="94">
        <v>0.13</v>
      </c>
      <c r="H30" s="94">
        <f t="shared" si="1"/>
        <v>0.38954191033138402</v>
      </c>
    </row>
    <row r="31" spans="2:8" x14ac:dyDescent="0.25">
      <c r="B31" s="95" t="s">
        <v>207</v>
      </c>
      <c r="C31" s="94">
        <v>0.97699757869249393</v>
      </c>
      <c r="D31" s="94">
        <v>0.99172154280338665</v>
      </c>
      <c r="E31" s="94">
        <v>0.99327731092436966</v>
      </c>
      <c r="F31" s="94">
        <f t="shared" si="0"/>
        <v>0.98733214414008341</v>
      </c>
      <c r="G31" s="94">
        <v>0.79</v>
      </c>
      <c r="H31" s="94">
        <f t="shared" si="1"/>
        <v>0.88866607207004167</v>
      </c>
    </row>
    <row r="32" spans="2:8" x14ac:dyDescent="0.25">
      <c r="B32" s="95" t="s">
        <v>206</v>
      </c>
      <c r="C32" s="94">
        <v>0.98928571428571421</v>
      </c>
      <c r="D32" s="94">
        <v>0.99894736842105269</v>
      </c>
      <c r="E32" s="94">
        <v>0.97641025641025647</v>
      </c>
      <c r="F32" s="94">
        <f t="shared" si="0"/>
        <v>0.98821444637234113</v>
      </c>
      <c r="G32" s="94">
        <v>0.79</v>
      </c>
      <c r="H32" s="94">
        <f t="shared" si="1"/>
        <v>0.88910722318617053</v>
      </c>
    </row>
    <row r="33" spans="2:8" x14ac:dyDescent="0.25">
      <c r="B33" s="95" t="s">
        <v>205</v>
      </c>
      <c r="C33" s="94">
        <v>0.99568788501026695</v>
      </c>
      <c r="D33" s="94">
        <v>0.99901173563928358</v>
      </c>
      <c r="E33" s="94">
        <v>0.99600840336134455</v>
      </c>
      <c r="F33" s="94">
        <f t="shared" si="0"/>
        <v>0.99690267467029836</v>
      </c>
      <c r="G33" s="94">
        <v>0.83</v>
      </c>
      <c r="H33" s="94">
        <f t="shared" si="1"/>
        <v>0.91345133733514916</v>
      </c>
    </row>
    <row r="34" spans="2:8" x14ac:dyDescent="0.25">
      <c r="B34" s="95" t="s">
        <v>204</v>
      </c>
      <c r="C34" s="94">
        <v>0.99636363636363634</v>
      </c>
      <c r="D34" s="94">
        <v>0.96353591160221008</v>
      </c>
      <c r="E34" s="94">
        <v>0.79009287925696592</v>
      </c>
      <c r="F34" s="94">
        <f t="shared" si="0"/>
        <v>0.91666414240760419</v>
      </c>
      <c r="G34" s="94">
        <v>0.84</v>
      </c>
      <c r="H34" s="94">
        <f t="shared" si="1"/>
        <v>0.87833207120380208</v>
      </c>
    </row>
    <row r="35" spans="2:8" ht="7.5" customHeight="1" x14ac:dyDescent="0.25">
      <c r="B35" s="95"/>
      <c r="C35" s="94"/>
      <c r="D35" s="94"/>
      <c r="E35" s="94"/>
      <c r="F35" s="94"/>
      <c r="G35" s="94"/>
      <c r="H35" s="94"/>
    </row>
    <row r="36" spans="2:8" ht="38.25" x14ac:dyDescent="0.25">
      <c r="B36" s="95" t="s">
        <v>203</v>
      </c>
      <c r="C36" s="96" t="s">
        <v>202</v>
      </c>
      <c r="D36" s="96" t="s">
        <v>201</v>
      </c>
      <c r="E36" s="96" t="s">
        <v>200</v>
      </c>
      <c r="F36" s="96" t="s">
        <v>199</v>
      </c>
      <c r="G36" s="96" t="s">
        <v>198</v>
      </c>
      <c r="H36" s="96" t="s">
        <v>197</v>
      </c>
    </row>
    <row r="37" spans="2:8" x14ac:dyDescent="0.25">
      <c r="B37" s="95" t="s">
        <v>196</v>
      </c>
      <c r="C37" s="94">
        <v>0.79428571428571426</v>
      </c>
      <c r="D37" s="94">
        <v>0.68913043478260871</v>
      </c>
      <c r="E37" s="94">
        <v>0.88928571428571423</v>
      </c>
      <c r="F37" s="94">
        <f t="shared" ref="F37:F46" si="2">AVERAGE(C37:E37)</f>
        <v>0.7909006211180124</v>
      </c>
      <c r="G37" s="94">
        <v>1</v>
      </c>
      <c r="H37" s="94">
        <f>(F37*0.5)+(G37*0.5)</f>
        <v>0.89545031055900615</v>
      </c>
    </row>
    <row r="38" spans="2:8" x14ac:dyDescent="0.25">
      <c r="B38" s="95" t="s">
        <v>195</v>
      </c>
      <c r="C38" s="94">
        <v>0.86330935251798557</v>
      </c>
      <c r="D38" s="94">
        <v>0.99608695652173906</v>
      </c>
      <c r="E38" s="94">
        <v>0.91510204081632651</v>
      </c>
      <c r="F38" s="94">
        <f t="shared" si="2"/>
        <v>0.92483278328535035</v>
      </c>
      <c r="G38" s="94" t="s">
        <v>194</v>
      </c>
      <c r="H38" s="94">
        <v>0.92479999999999996</v>
      </c>
    </row>
    <row r="39" spans="2:8" x14ac:dyDescent="0.25">
      <c r="B39" s="95" t="s">
        <v>193</v>
      </c>
      <c r="C39" s="94">
        <v>0.86808510638297864</v>
      </c>
      <c r="D39" s="94">
        <v>0.72043010752688175</v>
      </c>
      <c r="E39" s="94">
        <v>0.9</v>
      </c>
      <c r="F39" s="94">
        <f t="shared" si="2"/>
        <v>0.82950507130328688</v>
      </c>
      <c r="G39" s="94">
        <v>1</v>
      </c>
      <c r="H39" s="94">
        <f t="shared" ref="H39:H46" si="3">(F39*0.5)+(G39*0.5)</f>
        <v>0.91475253565164349</v>
      </c>
    </row>
    <row r="40" spans="2:8" x14ac:dyDescent="0.25">
      <c r="B40" s="95" t="s">
        <v>192</v>
      </c>
      <c r="C40" s="94">
        <v>0.66250000000000009</v>
      </c>
      <c r="D40" s="94">
        <v>0.8</v>
      </c>
      <c r="E40" s="94">
        <v>0</v>
      </c>
      <c r="F40" s="94">
        <f t="shared" si="2"/>
        <v>0.48750000000000004</v>
      </c>
      <c r="G40" s="94">
        <v>0.67859999999999998</v>
      </c>
      <c r="H40" s="94">
        <f t="shared" si="3"/>
        <v>0.58305000000000007</v>
      </c>
    </row>
    <row r="41" spans="2:8" x14ac:dyDescent="0.25">
      <c r="B41" s="95" t="s">
        <v>191</v>
      </c>
      <c r="C41" s="94">
        <v>0.93738848337388481</v>
      </c>
      <c r="D41" s="94">
        <v>0.94264859228362874</v>
      </c>
      <c r="E41" s="94">
        <v>0.92279377064653145</v>
      </c>
      <c r="F41" s="94">
        <f t="shared" si="2"/>
        <v>0.93427694876801493</v>
      </c>
      <c r="G41" s="94">
        <v>0.85</v>
      </c>
      <c r="H41" s="94">
        <f t="shared" si="3"/>
        <v>0.89213847438400751</v>
      </c>
    </row>
    <row r="42" spans="2:8" x14ac:dyDescent="0.25">
      <c r="B42" s="95" t="s">
        <v>190</v>
      </c>
      <c r="C42" s="94">
        <v>0.96341189674523009</v>
      </c>
      <c r="D42" s="94">
        <v>0.94681764935572055</v>
      </c>
      <c r="E42" s="94">
        <v>0.92749603803486524</v>
      </c>
      <c r="F42" s="94">
        <f t="shared" si="2"/>
        <v>0.94590852804527203</v>
      </c>
      <c r="G42" s="94">
        <v>0.55189999999999995</v>
      </c>
      <c r="H42" s="94">
        <f t="shared" si="3"/>
        <v>0.74890426402263599</v>
      </c>
    </row>
    <row r="43" spans="2:8" x14ac:dyDescent="0.25">
      <c r="B43" s="95" t="s">
        <v>189</v>
      </c>
      <c r="C43" s="94">
        <v>0.9459203036053131</v>
      </c>
      <c r="D43" s="94">
        <v>0.95874906924795222</v>
      </c>
      <c r="E43" s="94">
        <v>0.94168466522678185</v>
      </c>
      <c r="F43" s="94">
        <f t="shared" si="2"/>
        <v>0.94878467936001576</v>
      </c>
      <c r="G43" s="94">
        <v>0.67579999999999996</v>
      </c>
      <c r="H43" s="94">
        <f t="shared" si="3"/>
        <v>0.81229233968000791</v>
      </c>
    </row>
    <row r="44" spans="2:8" x14ac:dyDescent="0.25">
      <c r="B44" s="95" t="s">
        <v>188</v>
      </c>
      <c r="C44" s="94">
        <v>0.91219512195121943</v>
      </c>
      <c r="D44" s="94">
        <v>0.93194444444444446</v>
      </c>
      <c r="E44" s="94">
        <v>0.85106132075471708</v>
      </c>
      <c r="F44" s="94">
        <f t="shared" si="2"/>
        <v>0.8984002957167937</v>
      </c>
      <c r="G44" s="94">
        <v>1</v>
      </c>
      <c r="H44" s="94">
        <f t="shared" si="3"/>
        <v>0.9492001478583969</v>
      </c>
    </row>
    <row r="45" spans="2:8" x14ac:dyDescent="0.25">
      <c r="B45" s="95" t="s">
        <v>187</v>
      </c>
      <c r="C45" s="94">
        <v>0.9367977528089888</v>
      </c>
      <c r="D45" s="94">
        <v>0.93226452905811619</v>
      </c>
      <c r="E45" s="94">
        <v>0.81357552581261949</v>
      </c>
      <c r="F45" s="94">
        <f t="shared" si="2"/>
        <v>0.8942126025599082</v>
      </c>
      <c r="G45" s="94">
        <v>0.64790000000000003</v>
      </c>
      <c r="H45" s="94">
        <f t="shared" si="3"/>
        <v>0.77105630127995406</v>
      </c>
    </row>
    <row r="46" spans="2:8" x14ac:dyDescent="0.25">
      <c r="B46" s="95" t="s">
        <v>186</v>
      </c>
      <c r="C46" s="94">
        <v>0.98048780487804876</v>
      </c>
      <c r="D46" s="94">
        <v>0.99338235294117638</v>
      </c>
      <c r="E46" s="94">
        <v>0.90671378091872801</v>
      </c>
      <c r="F46" s="94">
        <f t="shared" si="2"/>
        <v>0.96019464624598427</v>
      </c>
      <c r="G46" s="94">
        <v>0.97940000000000005</v>
      </c>
      <c r="H46" s="94">
        <f t="shared" si="3"/>
        <v>0.96979732312299216</v>
      </c>
    </row>
  </sheetData>
  <conditionalFormatting sqref="H3:H35">
    <cfRule type="colorScale" priority="2">
      <colorScale>
        <cfvo type="percent" val="45"/>
        <cfvo type="percent" val="95"/>
        <cfvo type="percent" val="100"/>
        <color rgb="FFF8696B"/>
        <color rgb="FFFFEB84"/>
        <color rgb="FF63BE7B"/>
      </colorScale>
    </cfRule>
  </conditionalFormatting>
  <conditionalFormatting sqref="H37:H46">
    <cfRule type="colorScale" priority="1">
      <colorScale>
        <cfvo type="percent" val="45"/>
        <cfvo type="percent" val="95"/>
        <cfvo type="percent" val="100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 DE ACCION2020</vt:lpstr>
      <vt:lpstr>Evaluación_dependencias 2020</vt:lpstr>
      <vt:lpstr>'PLAN DE ACCION2020'!Títulos_a_imprimir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 Velasco OAP</dc:creator>
  <cp:lastModifiedBy>PC</cp:lastModifiedBy>
  <cp:lastPrinted>2019-08-22T14:18:25Z</cp:lastPrinted>
  <dcterms:created xsi:type="dcterms:W3CDTF">2019-08-22T13:47:11Z</dcterms:created>
  <dcterms:modified xsi:type="dcterms:W3CDTF">2021-01-29T13:17:07Z</dcterms:modified>
</cp:coreProperties>
</file>