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Apolo\oti\Cumplimiento\OTI\2018\SEGURIDAD\PLAN DE TRATAMIENTO DE RIESGOS-2018\"/>
    </mc:Choice>
  </mc:AlternateContent>
  <bookViews>
    <workbookView xWindow="0" yWindow="0" windowWidth="20490" windowHeight="7755" firstSheet="4" activeTab="7"/>
  </bookViews>
  <sheets>
    <sheet name="Data" sheetId="1" state="hidden" r:id="rId1"/>
    <sheet name="Indice" sheetId="2" r:id="rId2"/>
    <sheet name="Hoja3" sheetId="3" state="hidden" r:id="rId3"/>
    <sheet name="Matriz Act Valorados" sheetId="4" r:id="rId4"/>
    <sheet name="Seleccion de Esc" sheetId="5" r:id="rId5"/>
    <sheet name="Matriz esc Riesgos" sheetId="6" r:id="rId6"/>
    <sheet name="Mapas de Riesgos" sheetId="7" r:id="rId7"/>
    <sheet name="Plan TTo Riesgo" sheetId="8" r:id="rId8"/>
    <sheet name="Criticidad" sheetId="9" r:id="rId9"/>
    <sheet name="Escenario valoracion" sheetId="10" r:id="rId10"/>
    <sheet name="Probabilidad" sheetId="11" r:id="rId11"/>
    <sheet name="Impacto" sheetId="12" r:id="rId12"/>
    <sheet name="Riesgo" sheetId="13" r:id="rId13"/>
    <sheet name="Variables TTO" sheetId="14" r:id="rId14"/>
    <sheet name="Servidores" sheetId="15" r:id="rId15"/>
    <sheet name="Aplicaciones " sheetId="16" r:id="rId16"/>
    <sheet name="Bases de datos" sheetId="17" r:id="rId17"/>
    <sheet name="Segmentos de red" sheetId="18" r:id="rId18"/>
  </sheets>
  <externalReferences>
    <externalReference r:id="rId19"/>
    <externalReference r:id="rId20"/>
    <externalReference r:id="rId21"/>
  </externalReferences>
  <definedNames>
    <definedName name="_xlnm._FilterDatabase" localSheetId="0" hidden="1">Data!$A$1:$X$26</definedName>
    <definedName name="_xlnm._FilterDatabase" localSheetId="3" hidden="1">'Matriz Act Valorados'!$A$2:$J$62</definedName>
    <definedName name="_xlnm._FilterDatabase" localSheetId="5" hidden="1">'Matriz esc Riesgos'!$A$3:$BJ$27</definedName>
    <definedName name="_xlnm._FilterDatabase" localSheetId="7" hidden="1">'Plan TTo Riesgo'!$A$2:$S$36</definedName>
    <definedName name="Controles_ISO" localSheetId="7">#REF!</definedName>
    <definedName name="Controles_ISO" localSheetId="12">#REF!</definedName>
    <definedName name="Controles_ISO">#REF!</definedName>
    <definedName name="list" localSheetId="7">#REF!</definedName>
    <definedName name="list" localSheetId="12">#REF!</definedName>
    <definedName name="list">#REF!</definedName>
    <definedName name="maturity" localSheetId="7">#REF!</definedName>
    <definedName name="maturity" localSheetId="12">#REF!</definedName>
    <definedName name="maturity">#REF!</definedName>
    <definedName name="Policies" localSheetId="7">#REF!</definedName>
    <definedName name="Policies" localSheetId="12">#REF!</definedName>
    <definedName name="Policies">#REF!</definedName>
    <definedName name="Procedure" localSheetId="7">#REF!</definedName>
    <definedName name="Procedure" localSheetId="12">#REF!</definedName>
    <definedName name="Procedure">#REF!</definedName>
    <definedName name="ratings" localSheetId="7">#REF!</definedName>
    <definedName name="ratings" localSheetId="12">#REF!</definedName>
    <definedName name="ratings">#REF!</definedName>
    <definedName name="Staff" localSheetId="7">#REF!</definedName>
    <definedName name="Staff" localSheetId="12">#REF!</definedName>
    <definedName name="Staff">#REF!</definedName>
    <definedName name="Z_B6B5AA58_2879_4CE0_82D8_E4907E34AAD5_.wvu.Cols" localSheetId="15" hidden="1">'Aplicaciones '!$F:$XFD</definedName>
    <definedName name="Z_B6B5AA58_2879_4CE0_82D8_E4907E34AAD5_.wvu.Cols" localSheetId="16" hidden="1">'Bases de datos'!$G:$XFD</definedName>
    <definedName name="Z_B6B5AA58_2879_4CE0_82D8_E4907E34AAD5_.wvu.Cols" localSheetId="8" hidden="1">Criticidad!$E:$XFD</definedName>
    <definedName name="Z_B6B5AA58_2879_4CE0_82D8_E4907E34AAD5_.wvu.Cols" localSheetId="9" hidden="1">'Escenario valoracion'!$H:$XFD</definedName>
    <definedName name="Z_B6B5AA58_2879_4CE0_82D8_E4907E34AAD5_.wvu.Cols" localSheetId="11" hidden="1">Impacto!$E:$XFD</definedName>
    <definedName name="Z_B6B5AA58_2879_4CE0_82D8_E4907E34AAD5_.wvu.Cols" localSheetId="1" hidden="1">Indice!$E:$XFD</definedName>
    <definedName name="Z_B6B5AA58_2879_4CE0_82D8_E4907E34AAD5_.wvu.Cols" localSheetId="6" hidden="1">'Mapas de Riesgos'!$V:$XFD</definedName>
    <definedName name="Z_B6B5AA58_2879_4CE0_82D8_E4907E34AAD5_.wvu.Cols" localSheetId="3" hidden="1">'Matriz Act Valorados'!$L:$XFD</definedName>
    <definedName name="Z_B6B5AA58_2879_4CE0_82D8_E4907E34AAD5_.wvu.Cols" localSheetId="5" hidden="1">'Matriz esc Riesgos'!$D:$D,'Matriz esc Riesgos'!$Q:$Q,'Matriz esc Riesgos'!$X:$X,'Matriz esc Riesgos'!$Z:$Z,'Matriz esc Riesgos'!$AF:$AF,'Matriz esc Riesgos'!$AH:$AH,'Matriz esc Riesgos'!$BB:$BB,'Matriz esc Riesgos'!$BD:$BD,'Matriz esc Riesgos'!$BF:$BF,'Matriz esc Riesgos'!$BH:$BH,'Matriz esc Riesgos'!$BK:$XFD</definedName>
    <definedName name="Z_B6B5AA58_2879_4CE0_82D8_E4907E34AAD5_.wvu.Cols" localSheetId="7" hidden="1">'Plan TTo Riesgo'!$E:$E,'Plan TTo Riesgo'!$G:$G,'Plan TTo Riesgo'!$I:$I,'Plan TTo Riesgo'!$K:$K</definedName>
    <definedName name="Z_B6B5AA58_2879_4CE0_82D8_E4907E34AAD5_.wvu.Cols" localSheetId="10" hidden="1">Probabilidad!$E:$XFD</definedName>
    <definedName name="Z_B6B5AA58_2879_4CE0_82D8_E4907E34AAD5_.wvu.Cols" localSheetId="12" hidden="1">Riesgo!$H:$XFD</definedName>
    <definedName name="Z_B6B5AA58_2879_4CE0_82D8_E4907E34AAD5_.wvu.Cols" localSheetId="17" hidden="1">'Segmentos de red'!$G:$XFD</definedName>
    <definedName name="Z_B6B5AA58_2879_4CE0_82D8_E4907E34AAD5_.wvu.Cols" localSheetId="4" hidden="1">'Seleccion de Esc'!$N:$XFD</definedName>
    <definedName name="Z_B6B5AA58_2879_4CE0_82D8_E4907E34AAD5_.wvu.Cols" localSheetId="14" hidden="1">Servidores!$J:$XFD</definedName>
    <definedName name="Z_B6B5AA58_2879_4CE0_82D8_E4907E34AAD5_.wvu.Cols" localSheetId="13" hidden="1">'Variables TTO'!$F:$XFD</definedName>
    <definedName name="Z_B6B5AA58_2879_4CE0_82D8_E4907E34AAD5_.wvu.FilterData" localSheetId="0" hidden="1">Data!$A$1:$X$26</definedName>
    <definedName name="Z_B6B5AA58_2879_4CE0_82D8_E4907E34AAD5_.wvu.FilterData" localSheetId="3" hidden="1">'Matriz Act Valorados'!$A$2:$J$62</definedName>
    <definedName name="Z_B6B5AA58_2879_4CE0_82D8_E4907E34AAD5_.wvu.FilterData" localSheetId="5" hidden="1">'Matriz esc Riesgos'!$A$3:$BJ$27</definedName>
    <definedName name="Z_B6B5AA58_2879_4CE0_82D8_E4907E34AAD5_.wvu.FilterData" localSheetId="7" hidden="1">'Plan TTo Riesgo'!$A$2:$BK$36</definedName>
    <definedName name="Z_B6B5AA58_2879_4CE0_82D8_E4907E34AAD5_.wvu.Rows" localSheetId="1" hidden="1">Indice!$25:$1048576,Indice!$22:$24</definedName>
    <definedName name="Z_B6B5AA58_2879_4CE0_82D8_E4907E34AAD5_.wvu.Rows" localSheetId="6" hidden="1">'Mapas de Riesgos'!$19:$1048576</definedName>
    <definedName name="Z_CC4FCCA1_7D8A_4EBB_946C_3F9978EE905A_.wvu.FilterData" localSheetId="7" hidden="1">'Plan TTo Riesgo'!$A$2:$BK$36</definedName>
    <definedName name="Z_DC2AB405_1810_4240_AF32_88CB2A69BA43_.wvu.Cols" localSheetId="15" hidden="1">'Aplicaciones '!$F:$XFD</definedName>
    <definedName name="Z_DC2AB405_1810_4240_AF32_88CB2A69BA43_.wvu.Cols" localSheetId="16" hidden="1">'Bases de datos'!$G:$XFD</definedName>
    <definedName name="Z_DC2AB405_1810_4240_AF32_88CB2A69BA43_.wvu.Cols" localSheetId="8" hidden="1">Criticidad!$E:$XFD</definedName>
    <definedName name="Z_DC2AB405_1810_4240_AF32_88CB2A69BA43_.wvu.Cols" localSheetId="9" hidden="1">'Escenario valoracion'!$H:$XFD</definedName>
    <definedName name="Z_DC2AB405_1810_4240_AF32_88CB2A69BA43_.wvu.Cols" localSheetId="11" hidden="1">Impacto!$E:$XFD</definedName>
    <definedName name="Z_DC2AB405_1810_4240_AF32_88CB2A69BA43_.wvu.Cols" localSheetId="1" hidden="1">Indice!$E:$XFD</definedName>
    <definedName name="Z_DC2AB405_1810_4240_AF32_88CB2A69BA43_.wvu.Cols" localSheetId="6" hidden="1">'Mapas de Riesgos'!$V:$XFD</definedName>
    <definedName name="Z_DC2AB405_1810_4240_AF32_88CB2A69BA43_.wvu.Cols" localSheetId="3" hidden="1">'Matriz Act Valorados'!$L:$XFD</definedName>
    <definedName name="Z_DC2AB405_1810_4240_AF32_88CB2A69BA43_.wvu.Cols" localSheetId="5" hidden="1">'Matriz esc Riesgos'!$D:$D,'Matriz esc Riesgos'!$Q:$Q,'Matriz esc Riesgos'!$X:$X,'Matriz esc Riesgos'!$Z:$Z,'Matriz esc Riesgos'!$AF:$AF,'Matriz esc Riesgos'!$AH:$AH,'Matriz esc Riesgos'!$BB:$BB,'Matriz esc Riesgos'!$BD:$BD,'Matriz esc Riesgos'!$BF:$BF,'Matriz esc Riesgos'!$BH:$BH,'Matriz esc Riesgos'!$BK:$XFD</definedName>
    <definedName name="Z_DC2AB405_1810_4240_AF32_88CB2A69BA43_.wvu.Cols" localSheetId="7" hidden="1">'Plan TTo Riesgo'!$E:$E,'Plan TTo Riesgo'!$G:$G,'Plan TTo Riesgo'!$I:$I,'Plan TTo Riesgo'!$K:$K</definedName>
    <definedName name="Z_DC2AB405_1810_4240_AF32_88CB2A69BA43_.wvu.Cols" localSheetId="10" hidden="1">Probabilidad!$E:$XFD</definedName>
    <definedName name="Z_DC2AB405_1810_4240_AF32_88CB2A69BA43_.wvu.Cols" localSheetId="12" hidden="1">Riesgo!$H:$XFD</definedName>
    <definedName name="Z_DC2AB405_1810_4240_AF32_88CB2A69BA43_.wvu.Cols" localSheetId="17" hidden="1">'Segmentos de red'!$G:$XFD</definedName>
    <definedName name="Z_DC2AB405_1810_4240_AF32_88CB2A69BA43_.wvu.Cols" localSheetId="4" hidden="1">'Seleccion de Esc'!$N:$XFD</definedName>
    <definedName name="Z_DC2AB405_1810_4240_AF32_88CB2A69BA43_.wvu.Cols" localSheetId="14" hidden="1">Servidores!$J:$XFD</definedName>
    <definedName name="Z_DC2AB405_1810_4240_AF32_88CB2A69BA43_.wvu.Cols" localSheetId="13" hidden="1">'Variables TTO'!$F:$XFD</definedName>
    <definedName name="Z_DC2AB405_1810_4240_AF32_88CB2A69BA43_.wvu.FilterData" localSheetId="0" hidden="1">Data!$A$1:$X$26</definedName>
    <definedName name="Z_DC2AB405_1810_4240_AF32_88CB2A69BA43_.wvu.FilterData" localSheetId="3" hidden="1">'Matriz Act Valorados'!$A$2:$J$62</definedName>
    <definedName name="Z_DC2AB405_1810_4240_AF32_88CB2A69BA43_.wvu.FilterData" localSheetId="5" hidden="1">'Matriz esc Riesgos'!$A$3:$BJ$27</definedName>
    <definedName name="Z_DC2AB405_1810_4240_AF32_88CB2A69BA43_.wvu.FilterData" localSheetId="7" hidden="1">'Plan TTo Riesgo'!$A$2:$BK$36</definedName>
    <definedName name="Z_DC2AB405_1810_4240_AF32_88CB2A69BA43_.wvu.Rows" localSheetId="1" hidden="1">Indice!$25:$1048576,Indice!$22:$24</definedName>
    <definedName name="Z_DC2AB405_1810_4240_AF32_88CB2A69BA43_.wvu.Rows" localSheetId="6" hidden="1">'Mapas de Riesgos'!$19:$1048576</definedName>
  </definedNames>
  <calcPr calcId="152511"/>
  <customWorkbookViews>
    <customWorkbookView name="Rosa Lucia Ortega Muleth - Vista personalizada" guid="{B6B5AA58-2879-4CE0-82D8-E4907E34AAD5}" mergeInterval="0" changesSavedWin="1" personalView="1" maximized="1" xWindow="-8" yWindow="-8" windowWidth="1936" windowHeight="1056" activeSheetId="8"/>
    <customWorkbookView name="David Yacel Espinosa Vanegas - Vista personalizada" guid="{DC2AB405-1810-4240-AF32-88CB2A69BA43}" mergeInterval="0" personalView="1" maximized="1" xWindow="-8" yWindow="-8" windowWidth="1936" windowHeight="1056" activeSheetId="8"/>
  </customWorkbookViews>
  <pivotCaches>
    <pivotCache cacheId="1" r:id="rId2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7" i="6" l="1"/>
  <c r="AL27" i="6"/>
  <c r="AM27" i="6"/>
  <c r="AN27" i="6"/>
  <c r="AO27" i="6"/>
  <c r="AP27" i="6"/>
  <c r="AQ27" i="6"/>
  <c r="AR27" i="6"/>
  <c r="AS27" i="6"/>
  <c r="AT27" i="6"/>
  <c r="AU27" i="6"/>
  <c r="AV27" i="6"/>
  <c r="AW27" i="6"/>
  <c r="AJ27" i="6"/>
  <c r="M4" i="6"/>
  <c r="I4" i="4" l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30" i="4"/>
  <c r="I31" i="4"/>
  <c r="I32" i="4"/>
  <c r="I33" i="4"/>
  <c r="I34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30" i="4"/>
  <c r="F31" i="4"/>
  <c r="F32" i="4"/>
  <c r="F33" i="4"/>
  <c r="F34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3" i="4"/>
  <c r="J27" i="4" l="1"/>
  <c r="J23" i="4"/>
  <c r="J19" i="4"/>
  <c r="J15" i="4"/>
  <c r="J11" i="4"/>
  <c r="J7" i="4"/>
  <c r="J6" i="4"/>
  <c r="J26" i="4"/>
  <c r="J22" i="4"/>
  <c r="J18" i="4"/>
  <c r="J14" i="4"/>
  <c r="J10" i="4"/>
  <c r="J3" i="4"/>
  <c r="J59" i="4"/>
  <c r="J55" i="4"/>
  <c r="J51" i="4"/>
  <c r="J47" i="4"/>
  <c r="J43" i="4"/>
  <c r="J39" i="4"/>
  <c r="J34" i="4"/>
  <c r="J30" i="4"/>
  <c r="J25" i="4"/>
  <c r="J21" i="4"/>
  <c r="J17" i="4"/>
  <c r="J13" i="4"/>
  <c r="J9" i="4"/>
  <c r="J5" i="4"/>
  <c r="J62" i="4"/>
  <c r="J58" i="4"/>
  <c r="J54" i="4"/>
  <c r="J50" i="4"/>
  <c r="J28" i="4"/>
  <c r="J24" i="4"/>
  <c r="J20" i="4"/>
  <c r="J16" i="4"/>
  <c r="J12" i="4"/>
  <c r="J8" i="4"/>
  <c r="J4" i="4"/>
  <c r="J46" i="4"/>
  <c r="J42" i="4"/>
  <c r="J38" i="4"/>
  <c r="J31" i="4"/>
  <c r="J61" i="4"/>
  <c r="J53" i="4"/>
  <c r="J45" i="4"/>
  <c r="J41" i="4"/>
  <c r="J37" i="4"/>
  <c r="J32" i="4"/>
  <c r="J33" i="4"/>
  <c r="J57" i="4"/>
  <c r="J49" i="4"/>
  <c r="J60" i="4"/>
  <c r="J56" i="4"/>
  <c r="J52" i="4"/>
  <c r="J48" i="4"/>
  <c r="J44" i="4"/>
  <c r="J40" i="4"/>
  <c r="J36" i="4"/>
  <c r="M8" i="6"/>
  <c r="D4" i="6"/>
  <c r="M10" i="6"/>
  <c r="D10" i="6"/>
  <c r="M20" i="6"/>
  <c r="D20" i="6"/>
  <c r="M24" i="6"/>
  <c r="D24" i="6"/>
  <c r="M25" i="6"/>
  <c r="D25" i="6"/>
  <c r="M21" i="6"/>
  <c r="D21" i="6"/>
  <c r="M26" i="6"/>
  <c r="D26" i="6"/>
  <c r="M18" i="6"/>
  <c r="D18" i="6"/>
  <c r="M19" i="6"/>
  <c r="D19" i="6"/>
  <c r="M9" i="6"/>
  <c r="D9" i="6"/>
  <c r="M13" i="6"/>
  <c r="D13" i="6"/>
  <c r="M22" i="6"/>
  <c r="D22" i="6"/>
  <c r="M23" i="6"/>
  <c r="D23" i="6"/>
  <c r="M14" i="6"/>
  <c r="D14" i="6"/>
  <c r="M15" i="6"/>
  <c r="D15" i="6"/>
  <c r="M11" i="6"/>
  <c r="D11" i="6"/>
  <c r="M16" i="6"/>
  <c r="D16" i="6"/>
  <c r="M17" i="6"/>
  <c r="D17" i="6"/>
  <c r="D8" i="6"/>
  <c r="M12" i="6"/>
  <c r="D12" i="6"/>
  <c r="M5" i="6"/>
  <c r="D5" i="6"/>
  <c r="M6" i="6"/>
  <c r="D6" i="6"/>
  <c r="M7" i="6"/>
  <c r="D7" i="6"/>
  <c r="BH5" i="6"/>
  <c r="BH6" i="6"/>
  <c r="BH7" i="6"/>
  <c r="BH8" i="6"/>
  <c r="BH12" i="6"/>
  <c r="BH14" i="6"/>
  <c r="BH15" i="6"/>
  <c r="BH11" i="6"/>
  <c r="BH16" i="6"/>
  <c r="BH17" i="6"/>
  <c r="BH18" i="6"/>
  <c r="BH19" i="6"/>
  <c r="BH9" i="6"/>
  <c r="BH13" i="6"/>
  <c r="BH22" i="6"/>
  <c r="BH23" i="6"/>
  <c r="BH24" i="6"/>
  <c r="BH25" i="6"/>
  <c r="BH21" i="6"/>
  <c r="BH26" i="6"/>
  <c r="BH10" i="6"/>
  <c r="BH20" i="6"/>
  <c r="BF5" i="6"/>
  <c r="BF6" i="6"/>
  <c r="BF7" i="6"/>
  <c r="BF8" i="6"/>
  <c r="BF12" i="6"/>
  <c r="BF14" i="6"/>
  <c r="BF15" i="6"/>
  <c r="BF11" i="6"/>
  <c r="BF16" i="6"/>
  <c r="BF17" i="6"/>
  <c r="BF18" i="6"/>
  <c r="BF19" i="6"/>
  <c r="BF9" i="6"/>
  <c r="BF13" i="6"/>
  <c r="BF22" i="6"/>
  <c r="BF23" i="6"/>
  <c r="BF24" i="6"/>
  <c r="BF25" i="6"/>
  <c r="BF21" i="6"/>
  <c r="BF26" i="6"/>
  <c r="BF10" i="6"/>
  <c r="BF20" i="6"/>
  <c r="BD5" i="6"/>
  <c r="BD6" i="6"/>
  <c r="BD7" i="6"/>
  <c r="BD8" i="6"/>
  <c r="BD12" i="6"/>
  <c r="BD14" i="6"/>
  <c r="BD15" i="6"/>
  <c r="BD11" i="6"/>
  <c r="BD16" i="6"/>
  <c r="BD17" i="6"/>
  <c r="BD18" i="6"/>
  <c r="BD19" i="6"/>
  <c r="BD9" i="6"/>
  <c r="BD13" i="6"/>
  <c r="BD22" i="6"/>
  <c r="BD23" i="6"/>
  <c r="BD24" i="6"/>
  <c r="BD25" i="6"/>
  <c r="BD21" i="6"/>
  <c r="BD26" i="6"/>
  <c r="BD10" i="6"/>
  <c r="BD20" i="6"/>
  <c r="C2" i="1"/>
  <c r="C7" i="1"/>
  <c r="C12" i="1"/>
  <c r="C3" i="1"/>
  <c r="C4" i="1"/>
  <c r="C5" i="1"/>
  <c r="C6" i="1"/>
  <c r="C8" i="1"/>
  <c r="C9" i="1"/>
  <c r="C10" i="1"/>
  <c r="C11" i="1"/>
  <c r="C13" i="1"/>
  <c r="C14" i="1"/>
  <c r="C15" i="1"/>
  <c r="C16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E3" i="8"/>
  <c r="L3" i="8" s="1"/>
  <c r="E21" i="8"/>
  <c r="E29" i="8"/>
  <c r="L29" i="8" s="1"/>
  <c r="E36" i="8"/>
  <c r="E35" i="8"/>
  <c r="L35" i="8" s="1"/>
  <c r="E28" i="8"/>
  <c r="E25" i="8"/>
  <c r="L25" i="8" s="1"/>
  <c r="E8" i="8"/>
  <c r="E10" i="8"/>
  <c r="L10" i="8" s="1"/>
  <c r="E27" i="8"/>
  <c r="E7" i="8"/>
  <c r="L7" i="8" s="1"/>
  <c r="E18" i="8"/>
  <c r="E17" i="8"/>
  <c r="L17" i="8" s="1"/>
  <c r="E30" i="8"/>
  <c r="E15" i="8"/>
  <c r="L15" i="8" s="1"/>
  <c r="E23" i="8"/>
  <c r="E13" i="8"/>
  <c r="L13" i="8" s="1"/>
  <c r="E22" i="8"/>
  <c r="E33" i="8"/>
  <c r="L33" i="8" s="1"/>
  <c r="E6" i="8"/>
  <c r="E11" i="8"/>
  <c r="L11" i="8" s="1"/>
  <c r="E19" i="8"/>
  <c r="E5" i="8"/>
  <c r="L5" i="8" s="1"/>
  <c r="Q16" i="7"/>
  <c r="J16" i="7"/>
  <c r="C16" i="7"/>
  <c r="BD4" i="6"/>
  <c r="BF4" i="6"/>
  <c r="BH4" i="6"/>
  <c r="L19" i="8" l="1"/>
  <c r="L6" i="8"/>
  <c r="L22" i="8"/>
  <c r="L23" i="8"/>
  <c r="L30" i="8"/>
  <c r="L18" i="8"/>
  <c r="L27" i="8"/>
  <c r="L8" i="8"/>
  <c r="L28" i="8"/>
  <c r="L36" i="8"/>
  <c r="L21" i="8"/>
  <c r="N4" i="6"/>
  <c r="P4" i="6" s="1"/>
  <c r="X4" i="6" s="1"/>
  <c r="Y4" i="6" s="1"/>
  <c r="AF4" i="6" s="1"/>
  <c r="N17" i="6"/>
  <c r="P17" i="6" s="1"/>
  <c r="Q17" i="6" s="1"/>
  <c r="R17" i="6" s="1"/>
  <c r="N11" i="6"/>
  <c r="P11" i="6" s="1"/>
  <c r="Q11" i="6" s="1"/>
  <c r="R11" i="6" s="1"/>
  <c r="N14" i="6"/>
  <c r="P14" i="6" s="1"/>
  <c r="Q14" i="6" s="1"/>
  <c r="R14" i="6" s="1"/>
  <c r="N22" i="6"/>
  <c r="P22" i="6" s="1"/>
  <c r="Q22" i="6" s="1"/>
  <c r="R22" i="6" s="1"/>
  <c r="N9" i="6"/>
  <c r="P9" i="6" s="1"/>
  <c r="Q9" i="6" s="1"/>
  <c r="R9" i="6" s="1"/>
  <c r="N18" i="6"/>
  <c r="P18" i="6" s="1"/>
  <c r="X18" i="6" s="1"/>
  <c r="Y18" i="6" s="1"/>
  <c r="Z18" i="6" s="1"/>
  <c r="AA18" i="6" s="1"/>
  <c r="N21" i="6"/>
  <c r="P21" i="6" s="1"/>
  <c r="X21" i="6" s="1"/>
  <c r="Y21" i="6" s="1"/>
  <c r="N24" i="6"/>
  <c r="P24" i="6" s="1"/>
  <c r="Q24" i="6" s="1"/>
  <c r="R24" i="6" s="1"/>
  <c r="N10" i="6"/>
  <c r="P10" i="6" s="1"/>
  <c r="Q10" i="6" s="1"/>
  <c r="R10" i="6" s="1"/>
  <c r="N7" i="6"/>
  <c r="P7" i="6" s="1"/>
  <c r="X7" i="6" s="1"/>
  <c r="Y7" i="6" s="1"/>
  <c r="N5" i="6"/>
  <c r="P5" i="6" s="1"/>
  <c r="X5" i="6" s="1"/>
  <c r="Y5" i="6" s="1"/>
  <c r="N6" i="6"/>
  <c r="P6" i="6" s="1"/>
  <c r="X6" i="6" s="1"/>
  <c r="Y6" i="6" s="1"/>
  <c r="N12" i="6"/>
  <c r="P12" i="6" s="1"/>
  <c r="X12" i="6" s="1"/>
  <c r="Y12" i="6" s="1"/>
  <c r="N16" i="6"/>
  <c r="P16" i="6" s="1"/>
  <c r="X16" i="6" s="1"/>
  <c r="Y16" i="6" s="1"/>
  <c r="N15" i="6"/>
  <c r="N23" i="6"/>
  <c r="P23" i="6" s="1"/>
  <c r="Q23" i="6" s="1"/>
  <c r="R23" i="6" s="1"/>
  <c r="N13" i="6"/>
  <c r="N19" i="6"/>
  <c r="P19" i="6" s="1"/>
  <c r="Q19" i="6" s="1"/>
  <c r="R19" i="6" s="1"/>
  <c r="N26" i="6"/>
  <c r="P26" i="6" s="1"/>
  <c r="N25" i="6"/>
  <c r="P25" i="6" s="1"/>
  <c r="Q25" i="6" s="1"/>
  <c r="R25" i="6" s="1"/>
  <c r="N20" i="6"/>
  <c r="P20" i="6" s="1"/>
  <c r="Q20" i="6" s="1"/>
  <c r="R20" i="6" s="1"/>
  <c r="N8" i="6"/>
  <c r="P8" i="6" s="1"/>
  <c r="X8" i="6" s="1"/>
  <c r="Y8" i="6" s="1"/>
  <c r="X10" i="6" l="1"/>
  <c r="Y10" i="6" s="1"/>
  <c r="AF10" i="6" s="1"/>
  <c r="AG10" i="6" s="1"/>
  <c r="AH10" i="6" s="1"/>
  <c r="AI10" i="6" s="1"/>
  <c r="X17" i="6"/>
  <c r="Y17" i="6" s="1"/>
  <c r="X26" i="6"/>
  <c r="Y26" i="6" s="1"/>
  <c r="AF26" i="6" s="1"/>
  <c r="AG26" i="6" s="1"/>
  <c r="AH26" i="6" s="1"/>
  <c r="AI26" i="6" s="1"/>
  <c r="AY26" i="6" s="1"/>
  <c r="Q26" i="6"/>
  <c r="R26" i="6" s="1"/>
  <c r="AG4" i="6"/>
  <c r="AH4" i="6" s="1"/>
  <c r="AI4" i="6" s="1"/>
  <c r="Q4" i="6"/>
  <c r="R4" i="6" s="1"/>
  <c r="Q12" i="6"/>
  <c r="R12" i="6" s="1"/>
  <c r="X11" i="6"/>
  <c r="Y11" i="6" s="1"/>
  <c r="AF11" i="6" s="1"/>
  <c r="AG11" i="6" s="1"/>
  <c r="AH11" i="6" s="1"/>
  <c r="AI11" i="6" s="1"/>
  <c r="BA11" i="6" s="1"/>
  <c r="BB11" i="6" s="1"/>
  <c r="BI11" i="6" s="1"/>
  <c r="Q6" i="6"/>
  <c r="R6" i="6" s="1"/>
  <c r="Q21" i="6"/>
  <c r="R21" i="6" s="1"/>
  <c r="Q7" i="6"/>
  <c r="R7" i="6" s="1"/>
  <c r="Q18" i="6"/>
  <c r="R18" i="6" s="1"/>
  <c r="Q5" i="6"/>
  <c r="R5" i="6" s="1"/>
  <c r="X23" i="6"/>
  <c r="Y23" i="6" s="1"/>
  <c r="AF23" i="6" s="1"/>
  <c r="AG23" i="6" s="1"/>
  <c r="AH23" i="6" s="1"/>
  <c r="AI23" i="6" s="1"/>
  <c r="Z26" i="6"/>
  <c r="AA26" i="6" s="1"/>
  <c r="Q16" i="6"/>
  <c r="R16" i="6" s="1"/>
  <c r="X19" i="6"/>
  <c r="Y19" i="6" s="1"/>
  <c r="Z19" i="6" s="1"/>
  <c r="AA19" i="6" s="1"/>
  <c r="Q8" i="6"/>
  <c r="R8" i="6" s="1"/>
  <c r="X24" i="6"/>
  <c r="Y24" i="6" s="1"/>
  <c r="Z24" i="6" s="1"/>
  <c r="AA24" i="6" s="1"/>
  <c r="P13" i="6"/>
  <c r="X13" i="6" s="1"/>
  <c r="Y13" i="6" s="1"/>
  <c r="P15" i="6"/>
  <c r="Q15" i="6" s="1"/>
  <c r="R15" i="6" s="1"/>
  <c r="X20" i="6"/>
  <c r="Y20" i="6" s="1"/>
  <c r="AF20" i="6" s="1"/>
  <c r="AG20" i="6" s="1"/>
  <c r="AH20" i="6" s="1"/>
  <c r="AI20" i="6" s="1"/>
  <c r="X22" i="6"/>
  <c r="Y22" i="6" s="1"/>
  <c r="AF22" i="6" s="1"/>
  <c r="AG22" i="6" s="1"/>
  <c r="AH22" i="6" s="1"/>
  <c r="AI22" i="6" s="1"/>
  <c r="AF18" i="6"/>
  <c r="AG18" i="6" s="1"/>
  <c r="AH18" i="6" s="1"/>
  <c r="AI18" i="6" s="1"/>
  <c r="AY18" i="6" s="1"/>
  <c r="X14" i="6"/>
  <c r="Y14" i="6" s="1"/>
  <c r="Z14" i="6" s="1"/>
  <c r="AA14" i="6" s="1"/>
  <c r="X25" i="6"/>
  <c r="Y25" i="6" s="1"/>
  <c r="Z25" i="6" s="1"/>
  <c r="AA25" i="6" s="1"/>
  <c r="X9" i="6"/>
  <c r="Y9" i="6" s="1"/>
  <c r="Z9" i="6" s="1"/>
  <c r="AA9" i="6" s="1"/>
  <c r="Z5" i="6"/>
  <c r="AA5" i="6" s="1"/>
  <c r="AF5" i="6"/>
  <c r="AG5" i="6" s="1"/>
  <c r="AH5" i="6" s="1"/>
  <c r="AI5" i="6" s="1"/>
  <c r="Z21" i="6"/>
  <c r="AA21" i="6" s="1"/>
  <c r="AF21" i="6"/>
  <c r="AG21" i="6" s="1"/>
  <c r="AH21" i="6" s="1"/>
  <c r="AI21" i="6" s="1"/>
  <c r="Z8" i="6"/>
  <c r="AA8" i="6" s="1"/>
  <c r="AF8" i="6"/>
  <c r="AG8" i="6" s="1"/>
  <c r="AH8" i="6" s="1"/>
  <c r="AI8" i="6" s="1"/>
  <c r="AF17" i="6"/>
  <c r="AG17" i="6" s="1"/>
  <c r="AH17" i="6" s="1"/>
  <c r="AI17" i="6" s="1"/>
  <c r="Z17" i="6"/>
  <c r="AA17" i="6" s="1"/>
  <c r="AF16" i="6"/>
  <c r="AG16" i="6" s="1"/>
  <c r="AH16" i="6" s="1"/>
  <c r="AI16" i="6" s="1"/>
  <c r="Z16" i="6"/>
  <c r="AA16" i="6" s="1"/>
  <c r="AF7" i="6"/>
  <c r="AG7" i="6" s="1"/>
  <c r="AH7" i="6" s="1"/>
  <c r="AI7" i="6" s="1"/>
  <c r="Z7" i="6"/>
  <c r="AA7" i="6" s="1"/>
  <c r="AF6" i="6"/>
  <c r="AG6" i="6" s="1"/>
  <c r="AH6" i="6" s="1"/>
  <c r="AI6" i="6" s="1"/>
  <c r="Z6" i="6"/>
  <c r="AA6" i="6" s="1"/>
  <c r="Z12" i="6"/>
  <c r="AA12" i="6" s="1"/>
  <c r="AF12" i="6"/>
  <c r="AG12" i="6" s="1"/>
  <c r="AH12" i="6" s="1"/>
  <c r="AI12" i="6" s="1"/>
  <c r="Z10" i="6" l="1"/>
  <c r="AA10" i="6" s="1"/>
  <c r="Z4" i="6"/>
  <c r="AA4" i="6" s="1"/>
  <c r="AY11" i="6"/>
  <c r="Z23" i="6"/>
  <c r="AA23" i="6" s="1"/>
  <c r="AF19" i="6"/>
  <c r="AG19" i="6" s="1"/>
  <c r="AH19" i="6" s="1"/>
  <c r="AI19" i="6" s="1"/>
  <c r="BA19" i="6" s="1"/>
  <c r="BB19" i="6" s="1"/>
  <c r="BI19" i="6" s="1"/>
  <c r="Z11" i="6"/>
  <c r="AA11" i="6" s="1"/>
  <c r="BA26" i="6"/>
  <c r="BB26" i="6" s="1"/>
  <c r="BI26" i="6" s="1"/>
  <c r="Z22" i="6"/>
  <c r="AA22" i="6" s="1"/>
  <c r="Q13" i="6"/>
  <c r="R13" i="6" s="1"/>
  <c r="X15" i="6"/>
  <c r="Y15" i="6" s="1"/>
  <c r="Z15" i="6" s="1"/>
  <c r="AA15" i="6" s="1"/>
  <c r="AF24" i="6"/>
  <c r="AG24" i="6" s="1"/>
  <c r="AH24" i="6" s="1"/>
  <c r="AI24" i="6" s="1"/>
  <c r="AY24" i="6" s="1"/>
  <c r="Z13" i="6"/>
  <c r="AA13" i="6" s="1"/>
  <c r="AF13" i="6"/>
  <c r="AG13" i="6" s="1"/>
  <c r="AH13" i="6" s="1"/>
  <c r="AI13" i="6" s="1"/>
  <c r="AY13" i="6" s="1"/>
  <c r="Z20" i="6"/>
  <c r="AA20" i="6" s="1"/>
  <c r="AF25" i="6"/>
  <c r="AG25" i="6" s="1"/>
  <c r="AH25" i="6" s="1"/>
  <c r="AI25" i="6" s="1"/>
  <c r="BA25" i="6" s="1"/>
  <c r="BB25" i="6" s="1"/>
  <c r="BI25" i="6" s="1"/>
  <c r="AF9" i="6"/>
  <c r="AG9" i="6" s="1"/>
  <c r="AH9" i="6" s="1"/>
  <c r="AI9" i="6" s="1"/>
  <c r="AY9" i="6" s="1"/>
  <c r="BA18" i="6"/>
  <c r="BB18" i="6" s="1"/>
  <c r="BI18" i="6" s="1"/>
  <c r="AF14" i="6"/>
  <c r="AG14" i="6" s="1"/>
  <c r="AH14" i="6" s="1"/>
  <c r="AI14" i="6" s="1"/>
  <c r="BA14" i="6" s="1"/>
  <c r="BB14" i="6" s="1"/>
  <c r="BI14" i="6" s="1"/>
  <c r="AY10" i="6"/>
  <c r="BA10" i="6"/>
  <c r="BB10" i="6" s="1"/>
  <c r="BI10" i="6" s="1"/>
  <c r="AY8" i="6"/>
  <c r="BA8" i="6"/>
  <c r="BB8" i="6" s="1"/>
  <c r="BI8" i="6" s="1"/>
  <c r="AY5" i="6"/>
  <c r="BA5" i="6"/>
  <c r="BB5" i="6" s="1"/>
  <c r="BI5" i="6" s="1"/>
  <c r="AY20" i="6"/>
  <c r="BA20" i="6"/>
  <c r="BB20" i="6" s="1"/>
  <c r="BI20" i="6" s="1"/>
  <c r="AY23" i="6"/>
  <c r="BA23" i="6"/>
  <c r="BB23" i="6" s="1"/>
  <c r="BI23" i="6" s="1"/>
  <c r="AY6" i="6"/>
  <c r="BA6" i="6"/>
  <c r="BB6" i="6" s="1"/>
  <c r="BI6" i="6" s="1"/>
  <c r="AY16" i="6"/>
  <c r="BA16" i="6"/>
  <c r="BB16" i="6" s="1"/>
  <c r="BI16" i="6" s="1"/>
  <c r="AY4" i="6"/>
  <c r="BA4" i="6"/>
  <c r="BB4" i="6" s="1"/>
  <c r="BI4" i="6" s="1"/>
  <c r="AY12" i="6"/>
  <c r="BA12" i="6"/>
  <c r="BB12" i="6" s="1"/>
  <c r="BI12" i="6" s="1"/>
  <c r="AY21" i="6"/>
  <c r="BA21" i="6"/>
  <c r="BB21" i="6" s="1"/>
  <c r="BI21" i="6" s="1"/>
  <c r="AY7" i="6"/>
  <c r="BA7" i="6"/>
  <c r="BB7" i="6" s="1"/>
  <c r="BI7" i="6" s="1"/>
  <c r="AY17" i="6"/>
  <c r="BA17" i="6"/>
  <c r="BB17" i="6" s="1"/>
  <c r="BI17" i="6" s="1"/>
  <c r="AY22" i="6"/>
  <c r="BA22" i="6"/>
  <c r="BB22" i="6" s="1"/>
  <c r="BI22" i="6" s="1"/>
  <c r="AY19" i="6" l="1"/>
  <c r="AF15" i="6"/>
  <c r="AG15" i="6" s="1"/>
  <c r="AH15" i="6" s="1"/>
  <c r="AI15" i="6" s="1"/>
  <c r="AY15" i="6" s="1"/>
  <c r="BA24" i="6"/>
  <c r="BB24" i="6" s="1"/>
  <c r="BI24" i="6" s="1"/>
  <c r="BA13" i="6"/>
  <c r="BB13" i="6" s="1"/>
  <c r="BI13" i="6" s="1"/>
  <c r="AY25" i="6"/>
  <c r="BA9" i="6"/>
  <c r="BB9" i="6" s="1"/>
  <c r="BI9" i="6" s="1"/>
  <c r="AY14" i="6"/>
  <c r="BA15" i="6" l="1"/>
  <c r="BB15" i="6" s="1"/>
  <c r="BI15" i="6" s="1"/>
</calcChain>
</file>

<file path=xl/comments1.xml><?xml version="1.0" encoding="utf-8"?>
<comments xmlns="http://schemas.openxmlformats.org/spreadsheetml/2006/main">
  <authors>
    <author>User</author>
  </authors>
  <commentList>
    <comment ref="Q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CD, DVD, USB, discos duros extraíbles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Celulares, portátiles y tabletas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oficinas que conservan la documentación todavía en trámite y aquella otra que, aun después de finalizado el procedimiento administrativo, está sometida a continua utilización y consulta administrativa por las mismas oficinas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Celulares, portátiles y tabletas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CD, DVD, USB, discos duros extraíbles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Word, Excel, power point, pdf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APOLO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Desde Internet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accede desde seccionales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Solo acceso de oficinas nacionales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unidad que administra, custodia y conserva los documentos en cualquier soporte con valor administrativo, legal, permanente e histórico que son transferidos por las diferentes oficinas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oficinas que conservan la documentación todavía en trámite y aquella otra que, aun después de finalizado el procedimiento administrativo, está sometida a continua utilización y consulta administrativa por las mismas oficinas</t>
        </r>
      </text>
    </comment>
  </commentList>
</comments>
</file>

<file path=xl/comments3.xml><?xml version="1.0" encoding="utf-8"?>
<comments xmlns="http://schemas.openxmlformats.org/spreadsheetml/2006/main">
  <authors>
    <author>Usuario de Microsoft Office</author>
  </authors>
  <commentList>
    <comment ref="Y3" authorId="0" shapeId="0">
      <text>
        <r>
          <rPr>
            <b/>
            <sz val="10"/>
            <color indexed="81"/>
            <rFont val="Calibri"/>
            <family val="2"/>
          </rPr>
          <t>Usuario de Microsoft Office:</t>
        </r>
        <r>
          <rPr>
            <sz val="10"/>
            <color indexed="81"/>
            <rFont val="Calibri"/>
            <family val="2"/>
          </rPr>
          <t xml:space="preserve">
SI la efectividad es alta entonces bajar un nivel el impacto</t>
        </r>
      </text>
    </comment>
    <comment ref="AG3" authorId="0" shapeId="0">
      <text>
        <r>
          <rPr>
            <b/>
            <sz val="10"/>
            <color indexed="81"/>
            <rFont val="Calibri"/>
            <family val="2"/>
          </rPr>
          <t>Usuario de Microsoft Office:</t>
        </r>
        <r>
          <rPr>
            <sz val="10"/>
            <color indexed="81"/>
            <rFont val="Calibri"/>
            <family val="2"/>
          </rPr>
          <t xml:space="preserve">
SI la efectividad es alta entonces bajar un nivel el impacto</t>
        </r>
      </text>
    </comment>
  </commentList>
</comments>
</file>

<file path=xl/sharedStrings.xml><?xml version="1.0" encoding="utf-8"?>
<sst xmlns="http://schemas.openxmlformats.org/spreadsheetml/2006/main" count="2300" uniqueCount="772">
  <si>
    <t>Servidor</t>
  </si>
  <si>
    <t>Aplicación</t>
  </si>
  <si>
    <t>Ofimática</t>
  </si>
  <si>
    <t>Base de datos</t>
  </si>
  <si>
    <t>Sistema operativo</t>
  </si>
  <si>
    <t>Red Pública</t>
  </si>
  <si>
    <t>WAN Privada</t>
  </si>
  <si>
    <t>LAN</t>
  </si>
  <si>
    <t>Archivo central</t>
  </si>
  <si>
    <t>Sitio externo</t>
  </si>
  <si>
    <t xml:space="preserve">Políticas </t>
  </si>
  <si>
    <t>Procedimientos</t>
  </si>
  <si>
    <t>Archivo de gestión</t>
  </si>
  <si>
    <t>Dispositivo Móvil</t>
  </si>
  <si>
    <t>Vulnerabilidades</t>
  </si>
  <si>
    <t>Presencia de material inflamable en el Datacenter</t>
  </si>
  <si>
    <t>No respaldo de información digital importante</t>
  </si>
  <si>
    <t>Escritorio no limpio</t>
  </si>
  <si>
    <t>No respaldo de información física importante</t>
  </si>
  <si>
    <t>No se escolta personal externo o visitantes</t>
  </si>
  <si>
    <t>No se cuenta con un sistema de Logs (registro) centralizado</t>
  </si>
  <si>
    <t>No se cuenta con políticas y procedimientos de desarrollo seguro</t>
  </si>
  <si>
    <t>No se realiza gestión de la capacidad en la red</t>
  </si>
  <si>
    <t>No registro de logs de los dispositivos de red</t>
  </si>
  <si>
    <t xml:space="preserve">Uso incorrecto de software </t>
  </si>
  <si>
    <t>Ausencia de auditorias formales y regulares</t>
  </si>
  <si>
    <t>Falta de procedimientos formales para el análisis de vulnerabilidades</t>
  </si>
  <si>
    <t>Falta de políticas y procedimientos para el uso de dispositivos móviles</t>
  </si>
  <si>
    <t>Ausencia de procedimientos para la gestión de incidentes de seguridad</t>
  </si>
  <si>
    <t>Ausencia de políticas para el uso de criptografía</t>
  </si>
  <si>
    <t>Ausencia de políticas y procedimientos para la gestión del cambio</t>
  </si>
  <si>
    <t>Ausencia de políticas y procedimientos para los datos de prueba</t>
  </si>
  <si>
    <t>Uso inseguro de tecnologías de almacenamiento en la nube</t>
  </si>
  <si>
    <t>Ausencia de políticas y procedimientos para el uso de dispositivo personales</t>
  </si>
  <si>
    <t>Ausencia de servidor centralizado de archivos seguro</t>
  </si>
  <si>
    <t>Ausencia de políticas y procedimientos para el trabajo remoto</t>
  </si>
  <si>
    <t>Ausencia de políticas y procedimientos para el cifrado del disco duro de PC´s</t>
  </si>
  <si>
    <t>Ausencia de políticas y procedimientos para acceso móvil al correo electrónico</t>
  </si>
  <si>
    <t>Amenazas</t>
  </si>
  <si>
    <t>Clasificación de Riesgo</t>
  </si>
  <si>
    <t>Origen</t>
  </si>
  <si>
    <t>Operativo</t>
  </si>
  <si>
    <t>Interno</t>
  </si>
  <si>
    <t>Externo</t>
  </si>
  <si>
    <t>Multas</t>
  </si>
  <si>
    <t>Ubicación no segura del archivo físico</t>
  </si>
  <si>
    <t>Datacenter</t>
  </si>
  <si>
    <t>Ausencia de control formal sobre condiciones ambientales en archivo</t>
  </si>
  <si>
    <t>Ausencia de procedimientos para TI</t>
  </si>
  <si>
    <t>Ausencia de estándares de configuración para TI</t>
  </si>
  <si>
    <t>Pérdida de información</t>
  </si>
  <si>
    <t>Robo de información</t>
  </si>
  <si>
    <t>Ausencia de control formal sobre condiciones ambientales en Datacenter</t>
  </si>
  <si>
    <t>Fuego</t>
  </si>
  <si>
    <t>Indisponibilidad de TI</t>
  </si>
  <si>
    <t>Robo de equipos con información</t>
  </si>
  <si>
    <t>Indisponibilidad de la red</t>
  </si>
  <si>
    <t>Indisponibilidad del PC´s</t>
  </si>
  <si>
    <t>Modificación de la información</t>
  </si>
  <si>
    <t>Divulgación de la información</t>
  </si>
  <si>
    <t>Copia fraudulenta de información</t>
  </si>
  <si>
    <t>Daño físico</t>
  </si>
  <si>
    <t>Pérdida de servicios esenciales</t>
  </si>
  <si>
    <t>Abuso de derechos</t>
  </si>
  <si>
    <t>Error en uso</t>
  </si>
  <si>
    <t>Escucha fraudulenta</t>
  </si>
  <si>
    <t>Robo del medio o documentos</t>
  </si>
  <si>
    <t>Ubicación no segura del Datacenter</t>
  </si>
  <si>
    <t>Configuración insegura de la Base de datos</t>
  </si>
  <si>
    <t xml:space="preserve">Configuración insegura de dispositivos móviles </t>
  </si>
  <si>
    <t>Uso de dispositivos móviles inseguros en el trabajo</t>
  </si>
  <si>
    <t xml:space="preserve">Ausencia de manual para asignar roles y responsabilidades </t>
  </si>
  <si>
    <t>Política para el uso de controles criptográficos</t>
  </si>
  <si>
    <t>Criticidad cuantitativa</t>
  </si>
  <si>
    <t>Criticidad cualitativa</t>
  </si>
  <si>
    <t>HARDWARE</t>
  </si>
  <si>
    <t>Computador de escritorio</t>
  </si>
  <si>
    <t>SOFTWARE</t>
  </si>
  <si>
    <t>E-MAIL</t>
  </si>
  <si>
    <t>REDES</t>
  </si>
  <si>
    <t>SITIO</t>
  </si>
  <si>
    <t>Oficinas Nacionales</t>
  </si>
  <si>
    <t>PERSONAL</t>
  </si>
  <si>
    <t>Personal Interno</t>
  </si>
  <si>
    <t>Personal Externo</t>
  </si>
  <si>
    <t>PROCEDIMENTAL Y ESTRUCTURAL</t>
  </si>
  <si>
    <t>Tipo de Soporte</t>
  </si>
  <si>
    <t>Subtipo de Soporte</t>
  </si>
  <si>
    <t>Uso de portátiles sin la protección adecuada fuera de las instalaciones</t>
  </si>
  <si>
    <t>MATRIZ DE RIESGOS</t>
  </si>
  <si>
    <t>Calificación del Riesgo</t>
  </si>
  <si>
    <t>Virus</t>
  </si>
  <si>
    <t>Indisponibilidad de la base de datos</t>
  </si>
  <si>
    <t xml:space="preserve">Ausencia de supervisión de la red WAN privada </t>
  </si>
  <si>
    <t>Impacto</t>
  </si>
  <si>
    <t>Factor del riesgo</t>
  </si>
  <si>
    <t>Procesos</t>
  </si>
  <si>
    <t>Humano</t>
  </si>
  <si>
    <t>Tecnología</t>
  </si>
  <si>
    <t>Infraestructura</t>
  </si>
  <si>
    <t>Probabilidad</t>
  </si>
  <si>
    <t>Riesgo</t>
  </si>
  <si>
    <t>Tipo de control</t>
  </si>
  <si>
    <t>Administrativo</t>
  </si>
  <si>
    <t>Físico</t>
  </si>
  <si>
    <t>Tecnológico</t>
  </si>
  <si>
    <t>Responsable del control</t>
  </si>
  <si>
    <t>Efectividad del control</t>
  </si>
  <si>
    <t xml:space="preserve">Alta </t>
  </si>
  <si>
    <t xml:space="preserve">Media </t>
  </si>
  <si>
    <t>Baja</t>
  </si>
  <si>
    <t>Complejidad</t>
  </si>
  <si>
    <t>Probable</t>
  </si>
  <si>
    <t>Posible</t>
  </si>
  <si>
    <t>Raro</t>
  </si>
  <si>
    <t>Improbable</t>
  </si>
  <si>
    <t>Mayor</t>
  </si>
  <si>
    <t>Moderado</t>
  </si>
  <si>
    <t>Menor</t>
  </si>
  <si>
    <t>Insignificante</t>
  </si>
  <si>
    <t>Pérdida de credibilidad</t>
  </si>
  <si>
    <t>Pérdida financiera</t>
  </si>
  <si>
    <t>Pérdida de Información</t>
  </si>
  <si>
    <t>Calificación para el escenario</t>
  </si>
  <si>
    <t>1: Horas.</t>
  </si>
  <si>
    <t>1: Menor a 100 MB.</t>
  </si>
  <si>
    <t>2: Días.</t>
  </si>
  <si>
    <t>2: Entre 100 MB y 1000 MB.</t>
  </si>
  <si>
    <t>3: Semanas.</t>
  </si>
  <si>
    <t>ESCALA</t>
  </si>
  <si>
    <t>Medición</t>
  </si>
  <si>
    <t>Criterios de Medición de la Probabilidad</t>
  </si>
  <si>
    <t xml:space="preserve"> - Casi con certeza se espera la ocurrencia del evento.</t>
  </si>
  <si>
    <t xml:space="preserve"> - Por lo menos mensual o con mayor frecuencia</t>
  </si>
  <si>
    <t xml:space="preserve"> - Ocurrirá en la mayoría de las circunstancias.</t>
  </si>
  <si>
    <t>PROBABLE</t>
  </si>
  <si>
    <t xml:space="preserve"> - Significativa probabilidad de ocurrencia.</t>
  </si>
  <si>
    <t xml:space="preserve"> - Anualmente.</t>
  </si>
  <si>
    <t xml:space="preserve"> - Probablemente ocurra en cualquier momento.</t>
  </si>
  <si>
    <t>POSIBLE</t>
  </si>
  <si>
    <t xml:space="preserve"> - Mediana probabilidad de ocurrencia.</t>
  </si>
  <si>
    <t xml:space="preserve"> - Una vez cada 3 años.</t>
  </si>
  <si>
    <t>RARO</t>
  </si>
  <si>
    <t xml:space="preserve"> - Baja probabilidad de ocurrencia</t>
  </si>
  <si>
    <t>IMPROBABLE</t>
  </si>
  <si>
    <t xml:space="preserve"> - Muy baja probabilidad de ocurrencia</t>
  </si>
  <si>
    <t xml:space="preserve"> - Insignificante - puede ocurrir sólo en circunstancias excepcionales</t>
  </si>
  <si>
    <t>CRITERIOS DE IMPACTO</t>
  </si>
  <si>
    <t>Riesgos Extremos</t>
  </si>
  <si>
    <t>Riesgos Altos</t>
  </si>
  <si>
    <t>Riesgos Moderados</t>
  </si>
  <si>
    <t>Riesgos Bajos</t>
  </si>
  <si>
    <t>TOTAL RIESGOS</t>
  </si>
  <si>
    <t>VALORACION</t>
  </si>
  <si>
    <t>Financiero</t>
  </si>
  <si>
    <t>Legal</t>
  </si>
  <si>
    <t>Afectación operativa</t>
  </si>
  <si>
    <t>Calificación</t>
  </si>
  <si>
    <t>Estratégico</t>
  </si>
  <si>
    <t>Factor de Riesgo</t>
  </si>
  <si>
    <t>Afectación Operativa</t>
  </si>
  <si>
    <t>IM</t>
  </si>
  <si>
    <t>RG</t>
  </si>
  <si>
    <t>Alto</t>
  </si>
  <si>
    <t>Extremo</t>
  </si>
  <si>
    <t>Bajo</t>
  </si>
  <si>
    <t>Concatenar</t>
  </si>
  <si>
    <t>RI</t>
  </si>
  <si>
    <t>RA</t>
  </si>
  <si>
    <t>Etiquetas de fila</t>
  </si>
  <si>
    <t>(en blanco)</t>
  </si>
  <si>
    <t>Total general</t>
  </si>
  <si>
    <t>Cuenta de Número de activos A y MA</t>
  </si>
  <si>
    <t>Indisponibilidad general</t>
  </si>
  <si>
    <t>No.</t>
  </si>
  <si>
    <t>VALORACIÓN DEL ESCENARIO DEL RIESGO</t>
  </si>
  <si>
    <t>RIESGO INHERENTE</t>
  </si>
  <si>
    <t>RIESGO ACTUAL</t>
  </si>
  <si>
    <t>RIESGO RESIDUAL</t>
  </si>
  <si>
    <t>EVALUACION DE CONTROLES RECOMENDADOS</t>
  </si>
  <si>
    <t>Controles Existentes</t>
  </si>
  <si>
    <t>No aplica</t>
  </si>
  <si>
    <t>ID</t>
  </si>
  <si>
    <t>VALOR</t>
  </si>
  <si>
    <t>NIVEL</t>
  </si>
  <si>
    <t>CRITERIOS</t>
  </si>
  <si>
    <t>MUY ALTO</t>
  </si>
  <si>
    <t>ALTO</t>
  </si>
  <si>
    <t>MEDIO</t>
  </si>
  <si>
    <t>BAJO</t>
  </si>
  <si>
    <t>MUY BAJO</t>
  </si>
  <si>
    <t>CRITICIDAD CUALITATIVA</t>
  </si>
  <si>
    <t>CRITICIDAD CUANTITATIVA</t>
  </si>
  <si>
    <t>Mayor o igual a 0 activos</t>
  </si>
  <si>
    <t>Daño físico en documentos</t>
  </si>
  <si>
    <t>Ausencia de personal</t>
  </si>
  <si>
    <t>Escenarios de Riesgos</t>
  </si>
  <si>
    <t>Ausencia de respaldo para archivos en PC</t>
  </si>
  <si>
    <t>Ausencia de estándares de configuración en la Base de datos</t>
  </si>
  <si>
    <t>Ausencia de estándares de configuración</t>
  </si>
  <si>
    <t xml:space="preserve">Falla de potencia </t>
  </si>
  <si>
    <t>Ausencia de planta generadora alterna</t>
  </si>
  <si>
    <t xml:space="preserve">Indisponibilidad general de la sede </t>
  </si>
  <si>
    <t>Ausencia de sensibilización en el uso correcto de los procedimientos</t>
  </si>
  <si>
    <t>Fallas en la operación</t>
  </si>
  <si>
    <t>Uso no autorizado de equipos</t>
  </si>
  <si>
    <t>Robo de medios</t>
  </si>
  <si>
    <t>Robo de equipos</t>
  </si>
  <si>
    <t>Falla de la aplicaciones críticas</t>
  </si>
  <si>
    <t>Insuficientes controles de acceso y de ubicación de la sede principal</t>
  </si>
  <si>
    <t>Tiempo estimado de la implementación</t>
  </si>
  <si>
    <t>Observaciones sobre el escenario de riesgo</t>
  </si>
  <si>
    <t>Costo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</si>
  <si>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</si>
  <si>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</si>
  <si>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</si>
  <si>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</si>
  <si>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</si>
  <si>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</si>
  <si>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</si>
  <si>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</si>
  <si>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</si>
  <si>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</si>
  <si>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</si>
  <si>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</si>
  <si>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</si>
  <si>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</si>
  <si>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 xml:space="preserve">Sedes en otras ciudades </t>
  </si>
  <si>
    <t>Controles de acceso físico a las sedes</t>
  </si>
  <si>
    <t>Entrenamiento en los diferentes sistemas</t>
  </si>
  <si>
    <t>DOMINIOS y CONTROLES ISO 27001:2013 RELACIONADOS CON EL RIESGO</t>
  </si>
  <si>
    <t>VARIABLES PARA EL TRATAMIENTO DEL RIESGO</t>
  </si>
  <si>
    <t>x</t>
  </si>
  <si>
    <t>1: Menos de 2 multas</t>
  </si>
  <si>
    <t>2: Multas entre 3 y 5</t>
  </si>
  <si>
    <t>3. Multas entre 6 y 7</t>
  </si>
  <si>
    <t>4. Multas entre 7 y 9</t>
  </si>
  <si>
    <t>1: Afectación zona de ubicación</t>
  </si>
  <si>
    <t xml:space="preserve">2: Afectación de zonas aledañas </t>
  </si>
  <si>
    <t>3. Afectación ciudad</t>
  </si>
  <si>
    <t>4. Afectación departamental</t>
  </si>
  <si>
    <t>4. Meses</t>
  </si>
  <si>
    <t>5. Años</t>
  </si>
  <si>
    <t>1: Menor a 1.000 U$ día.</t>
  </si>
  <si>
    <t>2: Entre 1.000 y 10.000 U$ día.</t>
  </si>
  <si>
    <t>3: Entre 10.000 y 100.000 U$ día.</t>
  </si>
  <si>
    <t>4: Entre 100.000 y 500.000 U$ día.</t>
  </si>
  <si>
    <t>5: Mayor a 500.000 U$ día.</t>
  </si>
  <si>
    <t>3: Entre 1000 MB y 10000 MB.</t>
  </si>
  <si>
    <t>4: Entre 10000 MB y 100000 MB.</t>
  </si>
  <si>
    <t>5: Mayor a 100000 MB.</t>
  </si>
  <si>
    <t xml:space="preserve">Hardware: servidores </t>
  </si>
  <si>
    <t>Nombre</t>
  </si>
  <si>
    <t xml:space="preserve">Tipo de Servidor </t>
  </si>
  <si>
    <t xml:space="preserve">Sistema Operativo </t>
  </si>
  <si>
    <t>Versión Sistema Operativo</t>
  </si>
  <si>
    <t xml:space="preserve">Direccionamiento IP </t>
  </si>
  <si>
    <t>Funcionalidad</t>
  </si>
  <si>
    <t>Bog-dc-02</t>
  </si>
  <si>
    <t xml:space="preserve">Virtual </t>
  </si>
  <si>
    <t>Windows</t>
  </si>
  <si>
    <t>Windows 2012 server R2</t>
  </si>
  <si>
    <t>192.168.0.3</t>
  </si>
  <si>
    <t>Controlador de dominio</t>
  </si>
  <si>
    <t>BOG-WEB-02</t>
  </si>
  <si>
    <t xml:space="preserve">Windows 2003 server </t>
  </si>
  <si>
    <t>192.168.0.5</t>
  </si>
  <si>
    <t>Servidor Web</t>
  </si>
  <si>
    <t>BOG-WEB-01</t>
  </si>
  <si>
    <t xml:space="preserve">Windows 2008 server </t>
  </si>
  <si>
    <t>192.168.0.11</t>
  </si>
  <si>
    <t>BOG-DC-01</t>
  </si>
  <si>
    <t>192.168.0.13</t>
  </si>
  <si>
    <t>APOLO</t>
  </si>
  <si>
    <t>Fisico</t>
  </si>
  <si>
    <t>192.168.0.14</t>
  </si>
  <si>
    <t>File Server</t>
  </si>
  <si>
    <t>Monitoreo Vmware</t>
  </si>
  <si>
    <t>192.168.0.15</t>
  </si>
  <si>
    <t xml:space="preserve">Gestion de Monitoreo </t>
  </si>
  <si>
    <t>BOG-HELP-02</t>
  </si>
  <si>
    <t>192.168.0.16</t>
  </si>
  <si>
    <t xml:space="preserve">Aplicaciones mesa de ayuda /Web/cliente servidor </t>
  </si>
  <si>
    <t>BOG-HELP-01</t>
  </si>
  <si>
    <t>192.168.0.17</t>
  </si>
  <si>
    <t>MARTE</t>
  </si>
  <si>
    <t xml:space="preserve">Windows 2000 server </t>
  </si>
  <si>
    <t>192.168.0.18</t>
  </si>
  <si>
    <t xml:space="preserve">Aplicaciones facturacion/cliente servidor </t>
  </si>
  <si>
    <t>BOG-BCK-01</t>
  </si>
  <si>
    <t>192.168.0.20</t>
  </si>
  <si>
    <t>Aplicaciones dataprotector</t>
  </si>
  <si>
    <t>BOG-FENICA-01</t>
  </si>
  <si>
    <t>192.168.0.21</t>
  </si>
  <si>
    <t xml:space="preserve">Aplicaciones /cliente servidor </t>
  </si>
  <si>
    <t>BOG-WEB-05</t>
  </si>
  <si>
    <t>192.168.0.22</t>
  </si>
  <si>
    <t>ABACOX</t>
  </si>
  <si>
    <t>192.168.0.25</t>
  </si>
  <si>
    <t>BOG-BD-01</t>
  </si>
  <si>
    <t>192.168.0.27</t>
  </si>
  <si>
    <t>Servidor Base de Datos</t>
  </si>
  <si>
    <t>BOG-SIS-01</t>
  </si>
  <si>
    <t>192.168.0.29</t>
  </si>
  <si>
    <t>BOG-BD-06</t>
  </si>
  <si>
    <t>192.168.0.47</t>
  </si>
  <si>
    <t>BOG-EPO-02</t>
  </si>
  <si>
    <t>192.168.0.48</t>
  </si>
  <si>
    <t xml:space="preserve">Aplicación mcafee  </t>
  </si>
  <si>
    <t>BOG-WEB-03T</t>
  </si>
  <si>
    <t>192.168.0.61</t>
  </si>
  <si>
    <t>BOG-WEB-06</t>
  </si>
  <si>
    <t>192.168.0.62</t>
  </si>
  <si>
    <t>BOG-WEB-12</t>
  </si>
  <si>
    <t>192.168.0.63</t>
  </si>
  <si>
    <t>BOG-WEB-15</t>
  </si>
  <si>
    <t>192.168.0.64</t>
  </si>
  <si>
    <t>BOG-WEB-14</t>
  </si>
  <si>
    <t>192.168.0.65</t>
  </si>
  <si>
    <t>BOG-EPO-1</t>
  </si>
  <si>
    <t>192.168.0.69</t>
  </si>
  <si>
    <t>BOG-VCENTER-1</t>
  </si>
  <si>
    <t>192.168.0.71</t>
  </si>
  <si>
    <t>Aplicación Vmware</t>
  </si>
  <si>
    <t>BOG-WEB-16</t>
  </si>
  <si>
    <t>192.168.0.72</t>
  </si>
  <si>
    <t>BOG-WEB-17</t>
  </si>
  <si>
    <t>192.168.0.73</t>
  </si>
  <si>
    <t>BOG-SYNC-01</t>
  </si>
  <si>
    <t>192.168.0.74</t>
  </si>
  <si>
    <t>Aplicación Office 365</t>
  </si>
  <si>
    <t>BOG-HYB-01</t>
  </si>
  <si>
    <t>192.168.0.75</t>
  </si>
  <si>
    <t>BOG-IMPR-01</t>
  </si>
  <si>
    <t>192.168.0.78</t>
  </si>
  <si>
    <t xml:space="preserve">Aplicación de Impresión </t>
  </si>
  <si>
    <t>bog-bd-01-zf</t>
  </si>
  <si>
    <t>192.168.0.81</t>
  </si>
  <si>
    <t>bog-web-3 (SISPAP y SNRI)</t>
  </si>
  <si>
    <t>192.168.0.83</t>
  </si>
  <si>
    <t>MADR-WEB-01</t>
  </si>
  <si>
    <t>192.168.0.101</t>
  </si>
  <si>
    <t>MADR-APP-01</t>
  </si>
  <si>
    <t>192.168.0.102</t>
  </si>
  <si>
    <t>MADR-BD-01</t>
  </si>
  <si>
    <t>192.168.0.103</t>
  </si>
  <si>
    <t>BOG-BD-1</t>
  </si>
  <si>
    <t>192.168.0.106</t>
  </si>
  <si>
    <t>192.168.0.114</t>
  </si>
  <si>
    <t>BOG-DES-01</t>
  </si>
  <si>
    <t>192.168.0.126</t>
  </si>
  <si>
    <t>BOG-WEB-09</t>
  </si>
  <si>
    <t>192.168.5.4</t>
  </si>
  <si>
    <t>BOG-WEB-08</t>
  </si>
  <si>
    <t>192.168.5.5</t>
  </si>
  <si>
    <t>BOG-WEB-10</t>
  </si>
  <si>
    <t>192.168.5.6</t>
  </si>
  <si>
    <t>BOG-WEB-11</t>
  </si>
  <si>
    <t>192.168.5.7</t>
  </si>
  <si>
    <t>BOG-FAX-01</t>
  </si>
  <si>
    <t>192.168.5.8</t>
  </si>
  <si>
    <t>BOG-BCK-02</t>
  </si>
  <si>
    <t>192.168.5.9</t>
  </si>
  <si>
    <t xml:space="preserve">Aplicación Backup usuario final </t>
  </si>
  <si>
    <t>Atlantico-dc-01</t>
  </si>
  <si>
    <t>192.168.26.10</t>
  </si>
  <si>
    <t>Controlador de dominio secundario</t>
  </si>
  <si>
    <t>Bucaramanga-dc-01</t>
  </si>
  <si>
    <t>192.168.28.10</t>
  </si>
  <si>
    <t>Caldas-dc-01</t>
  </si>
  <si>
    <t>192.168.29.10</t>
  </si>
  <si>
    <t>Cali-dc-01</t>
  </si>
  <si>
    <t>192.168.24.10</t>
  </si>
  <si>
    <t>Caqueta-dc-01</t>
  </si>
  <si>
    <t>192.168.52.10</t>
  </si>
  <si>
    <t>Cesar-dc-01</t>
  </si>
  <si>
    <t>192.168.33.10</t>
  </si>
  <si>
    <t>Cordoba-dc-01</t>
  </si>
  <si>
    <t>192.168.31.10</t>
  </si>
  <si>
    <t>Cucuta-dc-01</t>
  </si>
  <si>
    <t>192.168.25.10</t>
  </si>
  <si>
    <t>Guajira-dc-01</t>
  </si>
  <si>
    <t>192.168.45.10</t>
  </si>
  <si>
    <t>Huila-dc-01</t>
  </si>
  <si>
    <t>192.168.46.10</t>
  </si>
  <si>
    <t>Ibague-dc-01</t>
  </si>
  <si>
    <t>192.168.40.10</t>
  </si>
  <si>
    <t>Lndv-dc-01</t>
  </si>
  <si>
    <t>192.168.37.10</t>
  </si>
  <si>
    <t>Sucre-dc-01</t>
  </si>
  <si>
    <t>192.168.32.10</t>
  </si>
  <si>
    <t>Pereira-dc-01</t>
  </si>
  <si>
    <t>192.168.41.10</t>
  </si>
  <si>
    <t>Node1</t>
  </si>
  <si>
    <t>linux</t>
  </si>
  <si>
    <t xml:space="preserve">Linux redhat 6.5 </t>
  </si>
  <si>
    <t>192.168.5.20</t>
  </si>
  <si>
    <t>Cluster Nodo 1 (oracle )</t>
  </si>
  <si>
    <t>Node2</t>
  </si>
  <si>
    <t>192.168.5.21</t>
  </si>
  <si>
    <t>Cluster Nodo 2 (oracle )</t>
  </si>
  <si>
    <t>Bog-db-02</t>
  </si>
  <si>
    <t>192.168.0.80</t>
  </si>
  <si>
    <t>Servidor de base de datos (oracle )</t>
  </si>
  <si>
    <t>Bog-web-04</t>
  </si>
  <si>
    <t xml:space="preserve">Linux debian 6 </t>
  </si>
  <si>
    <t>192.168.0.4</t>
  </si>
  <si>
    <t>Servidor de Aplicaciones (SIGMA)</t>
  </si>
  <si>
    <t>Bog-db-05</t>
  </si>
  <si>
    <t xml:space="preserve">Linux Oracle </t>
  </si>
  <si>
    <t>192.168.0.60</t>
  </si>
  <si>
    <t>Servidor de Base de datos Pruebas (oracle )</t>
  </si>
  <si>
    <t>Linux debian 8</t>
  </si>
  <si>
    <t>192.168.0.67</t>
  </si>
  <si>
    <t>Servidor de Aplicaciones (Sisfito, Siscop)</t>
  </si>
  <si>
    <t>Bog-web-07</t>
  </si>
  <si>
    <t>192.168.0.9</t>
  </si>
  <si>
    <t>Servidor de Aplicaciones Pruebas (Sigma, sisfito, siscop)</t>
  </si>
  <si>
    <t>Bog-db-03</t>
  </si>
  <si>
    <t>192.168.0.2</t>
  </si>
  <si>
    <t>Servidor de Base de datos Maria DB</t>
  </si>
  <si>
    <t>Bog-icanube-01</t>
  </si>
  <si>
    <t>192.168.5.3</t>
  </si>
  <si>
    <t>Servidor de Base de aplicaciones Icanube</t>
  </si>
  <si>
    <t>Bog-dspace</t>
  </si>
  <si>
    <t>192.168.0.77</t>
  </si>
  <si>
    <t>Servidor de Base de aplicaciones sipco - dspace</t>
  </si>
  <si>
    <t>AMENAZAS A ESTOS ACTIVOS</t>
  </si>
  <si>
    <t xml:space="preserve"> - Una vez cada 5 años</t>
  </si>
  <si>
    <t xml:space="preserve"> - En 10 años o más</t>
  </si>
  <si>
    <t>Aceptabilidad del riesgo</t>
  </si>
  <si>
    <t>Opciones</t>
  </si>
  <si>
    <t>Aceptabilidad</t>
  </si>
  <si>
    <t>Inaceptable</t>
  </si>
  <si>
    <t>Aceptable</t>
  </si>
  <si>
    <t>Asumir</t>
  </si>
  <si>
    <t>Evitar</t>
  </si>
  <si>
    <t>Transferir</t>
  </si>
  <si>
    <t>Mitigar</t>
  </si>
  <si>
    <t>Nivel</t>
  </si>
  <si>
    <t>Implementación</t>
  </si>
  <si>
    <t>Otros</t>
  </si>
  <si>
    <t>Valor</t>
  </si>
  <si>
    <t xml:space="preserve">Aplicaciones </t>
  </si>
  <si>
    <t>Arquitectura</t>
  </si>
  <si>
    <t xml:space="preserve"> Intranet </t>
  </si>
  <si>
    <t>Web</t>
  </si>
  <si>
    <t xml:space="preserve"> Portal </t>
  </si>
  <si>
    <t xml:space="preserve"> Siscop</t>
  </si>
  <si>
    <t xml:space="preserve"> Sisfito</t>
  </si>
  <si>
    <t xml:space="preserve"> Sigma</t>
  </si>
  <si>
    <t xml:space="preserve"> Sispap</t>
  </si>
  <si>
    <t xml:space="preserve"> Snri</t>
  </si>
  <si>
    <t xml:space="preserve"> Embalajes </t>
  </si>
  <si>
    <t xml:space="preserve"> Forestales</t>
  </si>
  <si>
    <t xml:space="preserve"> Sineco</t>
  </si>
  <si>
    <t xml:space="preserve"> Siembra (semillas)</t>
  </si>
  <si>
    <t xml:space="preserve"> Sislab </t>
  </si>
  <si>
    <t xml:space="preserve">Web /cliente Servidor </t>
  </si>
  <si>
    <t xml:space="preserve"> Docmanager </t>
  </si>
  <si>
    <t xml:space="preserve"> SPS</t>
  </si>
  <si>
    <t xml:space="preserve"> Tramites</t>
  </si>
  <si>
    <t xml:space="preserve"> Sciaf </t>
  </si>
  <si>
    <t xml:space="preserve"> Sisad</t>
  </si>
  <si>
    <t xml:space="preserve"> Sinad</t>
  </si>
  <si>
    <t xml:space="preserve"> Cms</t>
  </si>
  <si>
    <t xml:space="preserve"> Nomina</t>
  </si>
  <si>
    <t xml:space="preserve"> Admisibilidad</t>
  </si>
  <si>
    <t xml:space="preserve">Discovery </t>
  </si>
  <si>
    <t xml:space="preserve">Cliente servidor </t>
  </si>
  <si>
    <t xml:space="preserve">Correo </t>
  </si>
  <si>
    <t xml:space="preserve">Servidor </t>
  </si>
  <si>
    <t xml:space="preserve">Descripcion </t>
  </si>
  <si>
    <t xml:space="preserve">Motor de base de datos </t>
  </si>
  <si>
    <t>Bog-sis-01</t>
  </si>
  <si>
    <t xml:space="preserve">Admisibilidad </t>
  </si>
  <si>
    <t>SQL server 2008 R2</t>
  </si>
  <si>
    <t xml:space="preserve">Analisis de riesgos </t>
  </si>
  <si>
    <t>Dbsisad</t>
  </si>
  <si>
    <t>Bog-Epo-1</t>
  </si>
  <si>
    <t>Eqcas</t>
  </si>
  <si>
    <t>FincasLibres</t>
  </si>
  <si>
    <t>Novasoft5</t>
  </si>
  <si>
    <t xml:space="preserve">Planeacion </t>
  </si>
  <si>
    <t>SemillaSiembra</t>
  </si>
  <si>
    <t>SPS</t>
  </si>
  <si>
    <t xml:space="preserve">TalentoHumano </t>
  </si>
  <si>
    <t>Bog-Bd-01</t>
  </si>
  <si>
    <t xml:space="preserve">SQL server 2008 </t>
  </si>
  <si>
    <t>IcaCMS55</t>
  </si>
  <si>
    <t>QyR</t>
  </si>
  <si>
    <t>Bog-Bd-01-zf</t>
  </si>
  <si>
    <t>Blog</t>
  </si>
  <si>
    <t>Docmanager</t>
  </si>
  <si>
    <t xml:space="preserve">DocmanagerSwift </t>
  </si>
  <si>
    <t>Financiera</t>
  </si>
  <si>
    <t>Nomina</t>
  </si>
  <si>
    <t xml:space="preserve">Sistemas </t>
  </si>
  <si>
    <t>Bog-Bd-1</t>
  </si>
  <si>
    <t>SQL server 2012</t>
  </si>
  <si>
    <t>Admisibilidad1</t>
  </si>
  <si>
    <t>Cms_tmp</t>
  </si>
  <si>
    <t>Bog-bd-06</t>
  </si>
  <si>
    <t>Novasoft4</t>
  </si>
  <si>
    <t>bog-db-03</t>
  </si>
  <si>
    <t>bienestar</t>
  </si>
  <si>
    <t>MariaDb 10</t>
  </si>
  <si>
    <t>c1sisfito</t>
  </si>
  <si>
    <t>c4pecuarios</t>
  </si>
  <si>
    <t xml:space="preserve">c5frutales </t>
  </si>
  <si>
    <t>c7bienestar</t>
  </si>
  <si>
    <t xml:space="preserve">cilindro   </t>
  </si>
  <si>
    <t>consultas-certificaciones</t>
  </si>
  <si>
    <t>consultas-dian</t>
  </si>
  <si>
    <t>contratos</t>
  </si>
  <si>
    <t>contratos-yii-prod</t>
  </si>
  <si>
    <t xml:space="preserve">frutales   </t>
  </si>
  <si>
    <t xml:space="preserve">guiasfrutafresca </t>
  </si>
  <si>
    <t>insumos  </t>
  </si>
  <si>
    <t xml:space="preserve">mantis     </t>
  </si>
  <si>
    <t>olimpiadas-prod          </t>
  </si>
  <si>
    <t>pecuarios</t>
  </si>
  <si>
    <t>registroarrocero  </t>
  </si>
  <si>
    <t xml:space="preserve">registroarrocero2         </t>
  </si>
  <si>
    <t>Bog-db-2</t>
  </si>
  <si>
    <t xml:space="preserve">Misional </t>
  </si>
  <si>
    <t>Oracle 11G</t>
  </si>
  <si>
    <t>Bog-Scan</t>
  </si>
  <si>
    <t xml:space="preserve">sigep </t>
  </si>
  <si>
    <t>bpm</t>
  </si>
  <si>
    <t>labs</t>
  </si>
  <si>
    <t>Bases de Datos</t>
  </si>
  <si>
    <t>Red LAN</t>
  </si>
  <si>
    <t>IMPACTO</t>
  </si>
  <si>
    <t>PROBABILIDAD</t>
  </si>
  <si>
    <t>CRITICIDAD</t>
  </si>
  <si>
    <r>
      <t xml:space="preserve">La pérdida de Integridad, Disponibilidad y Confidencialidad del activo, </t>
    </r>
    <r>
      <rPr>
        <sz val="11"/>
        <color rgb="FF000000"/>
        <rFont val="Calibri"/>
        <family val="2"/>
        <scheme val="minor"/>
      </rPr>
      <t>impacta negativamente tanto las finanzas y la reputación de la entidad.</t>
    </r>
  </si>
  <si>
    <r>
      <t xml:space="preserve">La pérdida de Integridad, Disponibilidad y Confidencialidad del activo, </t>
    </r>
    <r>
      <rPr>
        <sz val="11"/>
        <color rgb="FF000000"/>
        <rFont val="Calibri"/>
        <family val="2"/>
        <scheme val="minor"/>
      </rPr>
      <t>impacta negativamente la reputación de la entidad.</t>
    </r>
  </si>
  <si>
    <r>
      <t xml:space="preserve">La pérdida de Integridad, Disponibilidad y Confidencialidad del activo,  </t>
    </r>
    <r>
      <rPr>
        <sz val="11"/>
        <color rgb="FF000000"/>
        <rFont val="Calibri"/>
        <family val="2"/>
        <scheme val="minor"/>
      </rPr>
      <t>impacta negativamente las finanzas de la entidad.</t>
    </r>
  </si>
  <si>
    <r>
      <t xml:space="preserve">La pérdida de Integridad, Disponibilidad y Confidencialidad del activo,  </t>
    </r>
    <r>
      <rPr>
        <sz val="11"/>
        <color rgb="FF000000"/>
        <rFont val="Calibri"/>
        <family val="2"/>
        <scheme val="minor"/>
      </rPr>
      <t>impacta negativamente a nivel operacional la entidad.</t>
    </r>
  </si>
  <si>
    <r>
      <t xml:space="preserve">La pérdida de Integridad, Disponibilidad y Confidencialidad del activo, </t>
    </r>
    <r>
      <rPr>
        <sz val="11"/>
        <color rgb="FF000000"/>
        <rFont val="Calibri"/>
        <family val="2"/>
        <scheme val="minor"/>
      </rPr>
      <t>no genera impacto alguno para la entidad.</t>
    </r>
  </si>
  <si>
    <t xml:space="preserve">AMENAZAS SOBRE APLICACIONES </t>
  </si>
  <si>
    <t xml:space="preserve">Indisponibilidad de la red </t>
  </si>
  <si>
    <t xml:space="preserve">AMENAZAS SOBRE LA RED </t>
  </si>
  <si>
    <t>VALORACIÓN DE ESCENARIOS DE RIESGO</t>
  </si>
  <si>
    <t>Número de activos Alto y Muy Alto</t>
  </si>
  <si>
    <t>MAPAS DE RIESGOS</t>
  </si>
  <si>
    <t>INDICE</t>
  </si>
  <si>
    <t>SELECCIÓN ESCENARIOS DE RIESGO</t>
  </si>
  <si>
    <t xml:space="preserve">Equipo </t>
  </si>
  <si>
    <t xml:space="preserve">IP </t>
  </si>
  <si>
    <t>Switch</t>
  </si>
  <si>
    <t>Switch Stack Cisco Piso 3 Norte</t>
  </si>
  <si>
    <t>192.168.4.3</t>
  </si>
  <si>
    <t>Switch Stack Piso 5</t>
  </si>
  <si>
    <t>192.168.4.17</t>
  </si>
  <si>
    <t>Switch HP Piso 3 DC</t>
  </si>
  <si>
    <t>192.168.4.20</t>
  </si>
  <si>
    <t>Switch Avaya Piso 1</t>
  </si>
  <si>
    <t>192.168.4.8</t>
  </si>
  <si>
    <t>Switch Cisco Piso 1</t>
  </si>
  <si>
    <t>192.168.4.7</t>
  </si>
  <si>
    <t>Switch Cisco Piso 2N</t>
  </si>
  <si>
    <t>192.168.4.9</t>
  </si>
  <si>
    <t>192.168.4.5</t>
  </si>
  <si>
    <t>Switch Cisco Piso 2S</t>
  </si>
  <si>
    <t>192.168.4.10</t>
  </si>
  <si>
    <t>Switch Avaya Piso 3</t>
  </si>
  <si>
    <t>192.168.4.4</t>
  </si>
  <si>
    <t>Switch Cisco Piso 3</t>
  </si>
  <si>
    <t>Switch Core</t>
  </si>
  <si>
    <t>192.168.4.1</t>
  </si>
  <si>
    <t>Switch Servidores</t>
  </si>
  <si>
    <t>192.168.4.2</t>
  </si>
  <si>
    <t>Switch HP Piso 3</t>
  </si>
  <si>
    <t>Switch HP Piso 3S</t>
  </si>
  <si>
    <t>192.168.4.21</t>
  </si>
  <si>
    <t>Switch Cisco Piso 4</t>
  </si>
  <si>
    <t>192.168.4.11</t>
  </si>
  <si>
    <t>192.168.4.12</t>
  </si>
  <si>
    <t>192.168.4.13</t>
  </si>
  <si>
    <t>192.168.4.14</t>
  </si>
  <si>
    <t>192.168.4.15</t>
  </si>
  <si>
    <t>Switch Cisco Piso 5</t>
  </si>
  <si>
    <t>Prioridad</t>
  </si>
  <si>
    <t>Valoración para la Implementación</t>
  </si>
  <si>
    <t>Orden de Implementación</t>
  </si>
  <si>
    <t>PLAN DE TRATAMIENTO DE RIESGOS</t>
  </si>
  <si>
    <t>RIESGO</t>
  </si>
  <si>
    <t>Medio extraíble</t>
  </si>
  <si>
    <t>Ausencia de procedimientos formales y usados para el desarrollo seguro</t>
  </si>
  <si>
    <t>No se realiza gestión de la disponibilidad en la red</t>
  </si>
  <si>
    <t>Insuficiente entrenamiento para la creación de contraseñas</t>
  </si>
  <si>
    <t>Ausencia de políticas para el borrado seguro y eliminación de equipos</t>
  </si>
  <si>
    <t>No se realiza revisión de documentos de seguridad de la información</t>
  </si>
  <si>
    <t>No se cuenta con un plan de continuidad del negocio</t>
  </si>
  <si>
    <t>Ausencia de políticas  y procedimientos para la transferencia de información</t>
  </si>
  <si>
    <t>Mayor o igual a 14</t>
  </si>
  <si>
    <r>
      <t xml:space="preserve">La pérdida de Integridad, Disponibilidad y Confidencialidad causada por el escenario, </t>
    </r>
    <r>
      <rPr>
        <sz val="11"/>
        <color rgb="FF000000"/>
        <rFont val="Calibri"/>
        <family val="2"/>
        <scheme val="minor"/>
      </rPr>
      <t>impacta negativamente tanto las finanzas y la reputación de la entidad.</t>
    </r>
  </si>
  <si>
    <t>Entre 12 y 13</t>
  </si>
  <si>
    <r>
      <t xml:space="preserve">La pérdida de Integridad, Disponibilidad y Confidencialidad causada por el escenario, </t>
    </r>
    <r>
      <rPr>
        <sz val="11"/>
        <color rgb="FF000000"/>
        <rFont val="Calibri"/>
        <family val="2"/>
        <scheme val="minor"/>
      </rPr>
      <t>impacta negativamente la reputación de la entidad.</t>
    </r>
  </si>
  <si>
    <t>Entre  8 y 11</t>
  </si>
  <si>
    <r>
      <t xml:space="preserve">La pérdida de Integridad, Disponibilidad y Confidencialidad causada por el escenario  </t>
    </r>
    <r>
      <rPr>
        <sz val="11"/>
        <color rgb="FF000000"/>
        <rFont val="Calibri"/>
        <family val="2"/>
        <scheme val="minor"/>
      </rPr>
      <t>impacta negativamente las finanzas de la entidad.</t>
    </r>
  </si>
  <si>
    <t>Entre 3 y 7</t>
  </si>
  <si>
    <r>
      <t xml:space="preserve">La pérdida de Integridad, Disponibilidad y Confidencialidad causada por el escenario,  </t>
    </r>
    <r>
      <rPr>
        <sz val="11"/>
        <color rgb="FF000000"/>
        <rFont val="Calibri"/>
        <family val="2"/>
        <scheme val="minor"/>
      </rPr>
      <t>impacta negativamente a nivel operacional la entidad.</t>
    </r>
  </si>
  <si>
    <t>Menor a 3</t>
  </si>
  <si>
    <r>
      <t xml:space="preserve">La pérdida de Integridad, Disponibilidad y Confidencialidad causada por el escenario, </t>
    </r>
    <r>
      <rPr>
        <sz val="11"/>
        <color rgb="FF000000"/>
        <rFont val="Calibri"/>
        <family val="2"/>
        <scheme val="minor"/>
      </rPr>
      <t>no genera impacto alguno para la entidad.</t>
    </r>
  </si>
  <si>
    <t>NIVEL DE PROBABILIDAD X NIVEL DE IMPACTO</t>
  </si>
  <si>
    <t>Probable (4)</t>
  </si>
  <si>
    <t>Posible (3)</t>
  </si>
  <si>
    <t>NIVEL DE RIESGO</t>
  </si>
  <si>
    <t>DESCRIPCIÓN DEL RIESGO</t>
  </si>
  <si>
    <t>Si una situación se evalúa como de extremo riesgo, hay una necesidad inminente y urgente de tomar medidas correctivas en el corto plazo.  El sistema puede continuar funcionando, pero se debe realizar cuanto antes un plan de acción correctiva.</t>
  </si>
  <si>
    <t>Si una situación se evalúa como de alto riesgo, hay una necesidad inminente de tomar medidas correctivas en el corto o mediano plazo.</t>
  </si>
  <si>
    <t>Si una situación se clasifica como de riesgo moderado, las acciones correctivas son necesarias y se debe desarrollar un plan para incorporar estas acciones dentro de un período de tiempo razonable.</t>
  </si>
  <si>
    <t>Si una situación se clasifica como de riesgo bajo, debe decidirse si las acciones correctivas son requeridas o se acepta el riesgo.</t>
  </si>
  <si>
    <t>VARIABLES TRATAMIENTO DE RIESGO</t>
  </si>
  <si>
    <t>Tiempo</t>
  </si>
  <si>
    <t>Mas de un año</t>
  </si>
  <si>
    <t>Medio</t>
  </si>
  <si>
    <t>Entre 1 mes y un año</t>
  </si>
  <si>
    <t xml:space="preserve">Menos de un mes </t>
  </si>
  <si>
    <t>Recurso profesional</t>
  </si>
  <si>
    <t>Recurso técnico</t>
  </si>
  <si>
    <t>Recurso no calificado</t>
  </si>
  <si>
    <t>Mas de 10.000 U$.</t>
  </si>
  <si>
    <t>Entre 5000 U$ y 10.000 U$.</t>
  </si>
  <si>
    <t>Menos de 5000 U$</t>
  </si>
  <si>
    <t xml:space="preserve">Prioridad </t>
  </si>
  <si>
    <t>Se considera el riesgo residual</t>
  </si>
  <si>
    <t>Establecer Planes de Recuperación ante Desastres (DRP)</t>
  </si>
  <si>
    <t>Protección física y respaldo digital según valoración, riesgos y clasificación de la información</t>
  </si>
  <si>
    <t>Seguridad en el uso de equipos fuera de las instalaciones</t>
  </si>
  <si>
    <t>Mejoramiento de las condiciones físicas y ambientales del centro de cómputo</t>
  </si>
  <si>
    <t>Sensibilización, entrenamiento, educación y capacitación</t>
  </si>
  <si>
    <t>Entrenamiento en la creación de contraseñas o herramientas automáticas.</t>
  </si>
  <si>
    <t>ID del Escenario de Riesgo</t>
  </si>
  <si>
    <t>Insignificante
(3)</t>
  </si>
  <si>
    <t>Menor
(6)</t>
  </si>
  <si>
    <t>Moderado
(9)</t>
  </si>
  <si>
    <t>Mayor
(12)</t>
  </si>
  <si>
    <t>Catastrófico
(15)</t>
  </si>
  <si>
    <t>Casi seguro (5)</t>
  </si>
  <si>
    <t>Improbable (2)</t>
  </si>
  <si>
    <t>Raro (1)</t>
  </si>
  <si>
    <t>Casi seguro</t>
  </si>
  <si>
    <t>Catastrófico</t>
  </si>
  <si>
    <t>CASI SEGURO</t>
  </si>
  <si>
    <t>5: Mayor a 10 multas</t>
  </si>
  <si>
    <t>5: Afectación a nivel país.</t>
  </si>
  <si>
    <t>Uso de metodología, procedimientos, políticas, estándares y guías para la protección de la información.</t>
  </si>
  <si>
    <t>Eficacia esperada del control</t>
  </si>
  <si>
    <t>Eficacia del control</t>
  </si>
  <si>
    <t>Realización de manera formal y periódica de una gestión de riesgos orientada a activos de información</t>
  </si>
  <si>
    <t>Gestión de la capacidad y de la disponibilidad</t>
  </si>
  <si>
    <t>Destrucción o Daño de equipos</t>
  </si>
  <si>
    <t>Prioridad
(Proporcional al Riesgo residual)</t>
  </si>
  <si>
    <t>Mayor o igual a 39 activos</t>
  </si>
  <si>
    <t>Mayor o igual a 29 activos</t>
  </si>
  <si>
    <t>Mayor o igual a 19 activos</t>
  </si>
  <si>
    <t>Mayor o igual a 9 activos</t>
  </si>
  <si>
    <t>Destrucción o daño de equipos</t>
  </si>
  <si>
    <t>Nivel de Criticidad</t>
  </si>
  <si>
    <t>Promedio Nivel de Criticidad y valoración</t>
  </si>
  <si>
    <t>APLICACIÓN Y EFICACIA DE CONTROLES EXISTENTES</t>
  </si>
  <si>
    <t xml:space="preserve">Ausencia de entrenamiento en creación de contraseñas seguras </t>
  </si>
  <si>
    <t>Uso de equipos de propiedad personal sin controles adecuados</t>
  </si>
  <si>
    <t>Uso de USB y discos duros externos sin la protección adecuada</t>
  </si>
  <si>
    <t>Ausencia de revisión periódica de permisos de usuarios en los sistemas (file servers)</t>
  </si>
  <si>
    <t>Uso de correos personales sin medidas adecuadas de seguridad</t>
  </si>
  <si>
    <t xml:space="preserve">Ausencia de controles físicos para evitar sustracciones o pérdida de carpetas </t>
  </si>
  <si>
    <t>Falta de socialización en las políticas de seguridad de la información</t>
  </si>
  <si>
    <t>Falta de sensibilización  de seguridad de la información</t>
  </si>
  <si>
    <t>-</t>
  </si>
  <si>
    <t>Controles de acceso lógicos (firewall, antivirus y credenciales)</t>
  </si>
  <si>
    <t>Directorio activo configurado de manera segura</t>
  </si>
  <si>
    <t>Antivirus y actualizaciones de software</t>
  </si>
  <si>
    <t>Segmentación de redes y cuartos de cableado protegidos</t>
  </si>
  <si>
    <t>Planta eléctrica y UPS</t>
  </si>
  <si>
    <t>Personal calificado y mantenimientos preventivos</t>
  </si>
  <si>
    <t>Se realiza entrenamiento en los diferentes sistemas</t>
  </si>
  <si>
    <t>Se cuenta con personal calificado en el manejo de las aplicaciones</t>
  </si>
  <si>
    <t>Mantenimientos preventivos y controles de acceso físico</t>
  </si>
  <si>
    <t>Sistemas de alto desempeño y confiabilidad</t>
  </si>
  <si>
    <t>Contraseñas y controles de acceso lógico</t>
  </si>
  <si>
    <t>Control de acceso lógico y directorio activo</t>
  </si>
  <si>
    <t>CONTROL RECOMENDADO POR ESCENARIO DE RIESGO</t>
  </si>
  <si>
    <t>Utilización de servidor centralizado para la gestión de los registros (logs)</t>
  </si>
  <si>
    <t xml:space="preserve">Planes de Continuidad del negocio y de Recuperación ante Desastres </t>
  </si>
  <si>
    <t>Establecer Planes de Recuperación ante Desastres (DRP) y mecanismos de respaldo para pc´s</t>
  </si>
  <si>
    <t>Cifrado formal y debidamente aprobado de la información según clasificación y valoración</t>
  </si>
  <si>
    <t>Gestión y revisión periódica de los derechos de acceso de los usuarios</t>
  </si>
  <si>
    <t>Establecer estánderes de configuración para la base de datos</t>
  </si>
  <si>
    <t>Procedimientos y estándares formales para la actualización de software operativo</t>
  </si>
  <si>
    <t>MATRIZ Y TRATAMIENTO DE RIESGOS FASE II</t>
  </si>
  <si>
    <t>No. Activos afectados</t>
  </si>
  <si>
    <t>Divulgación no autorizada de la información</t>
  </si>
  <si>
    <t>Modificación no autorizada de la información</t>
  </si>
  <si>
    <t xml:space="preserve">PLAN DE TRATAMIENTO </t>
  </si>
  <si>
    <t>FECHA INICIO</t>
  </si>
  <si>
    <t xml:space="preserve">FECHA FINAL </t>
  </si>
  <si>
    <t>RESPONSABLE</t>
  </si>
  <si>
    <t>RUTA DE EVIDENCIAS</t>
  </si>
  <si>
    <t>RIESGO DESPUES DEL TRATAMIENTO</t>
  </si>
  <si>
    <t>El jefe de la Oficina de Tecnología de la Información.</t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</si>
  <si>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08/05/2017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29/06/2017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27/09/2017
</t>
    </r>
    <r>
      <rPr>
        <b/>
        <sz val="11"/>
        <color theme="1"/>
        <rFont val="Calibri"/>
        <family val="2"/>
        <scheme val="minor"/>
      </rPr>
      <t xml:space="preserve">
V:</t>
    </r>
    <r>
      <rPr>
        <sz val="11"/>
        <color theme="1"/>
        <rFont val="Calibri"/>
        <family val="2"/>
        <scheme val="minor"/>
      </rPr>
      <t xml:space="preserve"> 26/10/2017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26/10/2017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</si>
  <si>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28/06/2017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27/07/2017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25/10/2017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29/12/2017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29/12/2017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</si>
  <si>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Grupo de Seguridad de la Información OTI y Oficina Aseosra Jurídica.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Alta Gerencia.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>Grupo de Seguridad de la Información OTI.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Oficina Asesora de Planeación.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Oficina Asesora de Planeación.</t>
    </r>
  </si>
  <si>
    <t>P: Programar ajustes a las Politicas de Seguridad y Privacidad de la entidad,
H: Ajustar las Politicas de Seguridad y Privacidad de la Información para la Entidad.
H: Aprobar y publicar ls Politicas de Seguridad y Privacidad de la Información de la Entidad.
H: Realizar charlas de sensibilización sobre el uso y aplicación de las Politicas de Seguridad y privacidad de la información donde haciendo referencia a los robos de medios de información.
V: Realizar auditorias a la entidad en la aplicación del SGSI
A: Realizar los llamados de atencion por el no cumpliento ddel SGSI.</t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</si>
  <si>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20/10/2017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23/10/2017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24/10/2017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25/10/2017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26/10/2017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</si>
  <si>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 20/10/2017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31/03/2018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31/03/2018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31/03/2018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31/03/2018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</si>
  <si>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01/11/2017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15/01/2018
</t>
    </r>
    <r>
      <rPr>
        <b/>
        <sz val="11"/>
        <color theme="1"/>
        <rFont val="Calibri"/>
        <family val="2"/>
        <scheme val="minor"/>
      </rPr>
      <t xml:space="preserve">V: </t>
    </r>
    <r>
      <rPr>
        <sz val="11"/>
        <color theme="1"/>
        <rFont val="Calibri"/>
        <family val="2"/>
        <scheme val="minor"/>
      </rPr>
      <t xml:space="preserve">15/01/2018
</t>
    </r>
    <r>
      <rPr>
        <b/>
        <sz val="11"/>
        <color theme="1"/>
        <rFont val="Calibri"/>
        <family val="2"/>
        <scheme val="minor"/>
      </rPr>
      <t xml:space="preserve">A: </t>
    </r>
    <r>
      <rPr>
        <sz val="11"/>
        <color theme="1"/>
        <rFont val="Calibri"/>
        <family val="2"/>
        <scheme val="minor"/>
      </rPr>
      <t>15/01/2018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</si>
  <si>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29/12/2017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30/06/2018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30/06/2018
</t>
    </r>
    <r>
      <rPr>
        <b/>
        <sz val="11"/>
        <color theme="1"/>
        <rFont val="Calibri"/>
        <family val="2"/>
        <scheme val="minor"/>
      </rPr>
      <t xml:space="preserve">A: </t>
    </r>
    <r>
      <rPr>
        <sz val="11"/>
        <color theme="1"/>
        <rFont val="Calibri"/>
        <family val="2"/>
        <scheme val="minor"/>
      </rPr>
      <t>30/06/2018</t>
    </r>
  </si>
  <si>
    <t>Transferir el Riesgo al grupo de Gestión Documental por medio de SISAD.</t>
  </si>
  <si>
    <r>
      <rPr>
        <b/>
        <sz val="11"/>
        <color theme="1"/>
        <rFont val="Calibri"/>
        <family val="2"/>
        <scheme val="minor"/>
      </rPr>
      <t xml:space="preserve">P: </t>
    </r>
    <r>
      <rPr>
        <sz val="11"/>
        <color theme="1"/>
        <rFont val="Calibri"/>
        <family val="2"/>
        <scheme val="minor"/>
      </rPr>
      <t xml:space="preserve">Grupo de Seguridad de la Información OTI.
</t>
    </r>
    <r>
      <rPr>
        <b/>
        <sz val="11"/>
        <color theme="1"/>
        <rFont val="Calibri"/>
        <family val="2"/>
        <scheme val="minor"/>
      </rPr>
      <t xml:space="preserve">
H: </t>
    </r>
    <r>
      <rPr>
        <sz val="11"/>
        <color theme="1"/>
        <rFont val="Calibri"/>
        <family val="2"/>
        <scheme val="minor"/>
      </rPr>
      <t xml:space="preserve">El jefe de la Oficina de Tecnología de la Información..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Oficial u Líder de Segutidad  de Información.
</t>
    </r>
    <r>
      <rPr>
        <b/>
        <sz val="11"/>
        <color theme="1"/>
        <rFont val="Calibri"/>
        <family val="2"/>
        <scheme val="minor"/>
      </rPr>
      <t xml:space="preserve">A: </t>
    </r>
    <r>
      <rPr>
        <sz val="11"/>
        <color theme="1"/>
        <rFont val="Calibri"/>
        <family val="2"/>
        <scheme val="minor"/>
      </rPr>
      <t xml:space="preserve"> Oficial u Líder de Segutidad  de Información.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</si>
  <si>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 Grupo de Seguridad y la OTI.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Grupo de Seguridad y la OTI.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Grupo de Seguridad y la OTI.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Grupo de Seguridad y la OTI.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</si>
  <si>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 Dueños de los Procesos del ICA.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Dueños de los Procesos del ICA.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Dueños de los Procesos del ICA.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Dueños de los Procesos del ICA.</t>
    </r>
  </si>
  <si>
    <t>P: Proyectar el correo o memorando al jefe de la Ofcina de Tecnología de Información para la solicitud de inventario de cuentas privilegiadas.
H: Entregar y diligenciar complemtamente el formato de inventario de cuentas  priviliegiadas (El cual se encuentra oficializado en el Docmanager)  y de deben ser entregadas al Jefe de Oficina de Tecnología de Información.
H: Solicitar el control de Cambios Normales para el cambio y custodia de las claves de cuentas priviligiadas.
V: Verificar  el registro de la totalidad del formato del inventario de cuentas privilegiadas por Ssistema de Información, Servicio TI.
A: Enviar memorando o ocrreo donde se notifica que se encuentra en mora de entrega del inventario de cuentas privilegiadas.</t>
  </si>
  <si>
    <t>P: El jefe de la Oficina de Tecnología de la Información.
H: Los líderes de Servicio de TI de la OTI.
H: El jefe de la Oficina de Tecnología de la Información y Oficial u Lider de Seguridad.
V:   El jefe de la Oficina de Tecnología de la Información y Oficial u Lider de Seguridad.
A: El jefe de la Oficina de Tecnología de la Información.</t>
  </si>
  <si>
    <t>P:  Grupo de Seguridad de la Información OTI y Mesa de Ayuda.
H: El jefe de la Oficina de Tecnología de la Información y Grupo de Seguridad de la Información OTI.
V: Oficial u Líder de Seguridad de Información.
A: Líder de Aplicaciones y/o Servicio de TI de la OTI.</t>
  </si>
  <si>
    <t xml:space="preserve">P: Definir el plan de trabajo para el DRP.
H: Diseñar y documentar el programa de ejercicios al Plan de Recuperación ante Desastres (DRP).
V:Ejecuctar el programa de ejercicios al Plan de Recuperación ante Desastres (DRP).
A: Monitorear el Plan de Recuperación ante Desastres (DRP).
</t>
  </si>
  <si>
    <t xml:space="preserve">P: Definir el plan de trabajo para el BCP.
H: Diseñar y documentar el programa de ejercicios al Plan de Continuidad del Negocio (BCP).
V:Ejecuctar el programa de ejercicios al Plan de Continuidad del Negocio (BCP).
A: Monitorear el Plan de Continuidad del Negocio (BCP).
</t>
  </si>
  <si>
    <t>Se encuentran publicadas en el DocManager con Código GIT-PTI-POL-001 desde el 27 de julio de 2017.
Tambinen se encuentran en \\Apolo\oti\Cumplimiento\OTI\2017\PLAN DE TRATAMIENTO 2017\POLITICA DE SEGURIDAD Y PRIVACIDAD DE LA INFORMACION.pdf</t>
  </si>
  <si>
    <t xml:space="preserve">P: Definir un procedimiento de revisión de derechos de acceso de usuarios internos en los sistemas de informacion y Servicios TI.
H: Solicitar inventario de usuarios internos y perfiles para cada uno de los sistemas de informacion y Servicios TI.
V: Revisar cada uno de los derechos de usuario internos por cada de los sistemas de informacion y Servicios TI.
A: Ajustar los usuarios internos para el acceso para cada uno de los sistemas de información y servicios de TI, de acuerdo al analisis realzado. </t>
  </si>
  <si>
    <t>P: Revisar y actualizar el documento de disposición segura de medios.
H: Aprobar, publicar y divulgar el procedimiento  disposición segura de medios.
V: Validar el cumplimiento del procedimiento de disposición segura de medios.
A:  Establecer y ejecutar un plan de mejotramiento para el cumplimiento de procedimiento de disposición segura de medios en la entidad.</t>
  </si>
  <si>
    <r>
      <rPr>
        <b/>
        <sz val="11"/>
        <color theme="1"/>
        <rFont val="Calibri"/>
        <family val="2"/>
        <scheme val="minor"/>
      </rPr>
      <t xml:space="preserve">P: </t>
    </r>
    <r>
      <rPr>
        <sz val="11"/>
        <color theme="1"/>
        <rFont val="Calibri"/>
        <family val="2"/>
        <scheme val="minor"/>
      </rPr>
      <t xml:space="preserve">15/12/2017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01/13/2018
</t>
    </r>
    <r>
      <rPr>
        <b/>
        <sz val="11"/>
        <color theme="1"/>
        <rFont val="Calibri"/>
        <family val="2"/>
        <scheme val="minor"/>
      </rPr>
      <t>V:</t>
    </r>
    <r>
      <rPr>
        <sz val="11"/>
        <color theme="1"/>
        <rFont val="Calibri"/>
        <family val="2"/>
        <scheme val="minor"/>
      </rPr>
      <t xml:space="preserve"> 03/03/2018
</t>
    </r>
    <r>
      <rPr>
        <b/>
        <sz val="11"/>
        <color theme="1"/>
        <rFont val="Calibri"/>
        <family val="2"/>
        <scheme val="minor"/>
      </rPr>
      <t>A:</t>
    </r>
    <r>
      <rPr>
        <sz val="11"/>
        <color theme="1"/>
        <rFont val="Calibri"/>
        <family val="2"/>
        <scheme val="minor"/>
      </rPr>
      <t xml:space="preserve"> 03/03/2018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</si>
  <si>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28/02/2018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02/03/2018
</t>
    </r>
    <r>
      <rPr>
        <b/>
        <sz val="11"/>
        <color theme="1"/>
        <rFont val="Calibri"/>
        <family val="2"/>
        <scheme val="minor"/>
      </rPr>
      <t xml:space="preserve">V: </t>
    </r>
    <r>
      <rPr>
        <sz val="11"/>
        <color theme="1"/>
        <rFont val="Calibri"/>
        <family val="2"/>
        <scheme val="minor"/>
      </rPr>
      <t xml:space="preserve">30/12/2018
</t>
    </r>
    <r>
      <rPr>
        <b/>
        <sz val="11"/>
        <color theme="1"/>
        <rFont val="Calibri"/>
        <family val="2"/>
        <scheme val="minor"/>
      </rPr>
      <t>A:</t>
    </r>
    <r>
      <rPr>
        <sz val="11"/>
        <color theme="1"/>
        <rFont val="Calibri"/>
        <family val="2"/>
        <scheme val="minor"/>
      </rPr>
      <t xml:space="preserve"> 31/12/2018</t>
    </r>
  </si>
  <si>
    <t>soporte del P lista de asistencia y agendas</t>
  </si>
  <si>
    <t>P: Programar ajustes a las Politicas de Seguridad y Privacidad de la entidad,
H: Ajustar las Politicas de Seguridad y Privacidad de la Información para la Entidad.
H: Aprobar y publicar las Politicas de Seguridad y Privacidad de la Información de la Entidad.
H: Realizar charlas de sensibilización sobre el uso y aplicación de las Politicas de Seguridad y privacidad de la información donde se hace referencia a los robos de medios de información.
V: Realizar auditorias a la entidad en la aplicación del SGSI
A: Realizar plan de mejoramiento por el no cumpliento de la politicas.</t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</si>
  <si>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28/06/2017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26/07/2017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27/07/2017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01/12/2017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29/12/2017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29/12/2017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</si>
  <si>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08/05/2017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29/06/2017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26/07/2017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27/09/2017
</t>
    </r>
    <r>
      <rPr>
        <b/>
        <sz val="11"/>
        <color theme="1"/>
        <rFont val="Calibri"/>
        <family val="2"/>
        <scheme val="minor"/>
      </rPr>
      <t xml:space="preserve">
V:</t>
    </r>
    <r>
      <rPr>
        <sz val="11"/>
        <color theme="1"/>
        <rFont val="Calibri"/>
        <family val="2"/>
        <scheme val="minor"/>
      </rPr>
      <t xml:space="preserve"> 26/10/2017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26/10/2017</t>
    </r>
  </si>
  <si>
    <r>
      <rPr>
        <b/>
        <sz val="11"/>
        <color theme="1"/>
        <rFont val="Calibri"/>
        <family val="2"/>
        <scheme val="minor"/>
      </rPr>
      <t xml:space="preserve">P: </t>
    </r>
    <r>
      <rPr>
        <sz val="11"/>
        <color theme="1"/>
        <rFont val="Calibri"/>
        <family val="2"/>
        <scheme val="minor"/>
      </rPr>
      <t xml:space="preserve">18/12/2017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20/01/2018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15/01/2018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15/01/2018
</t>
    </r>
    <r>
      <rPr>
        <b/>
        <sz val="11"/>
        <color theme="1"/>
        <rFont val="Calibri"/>
        <family val="2"/>
        <scheme val="minor"/>
      </rPr>
      <t xml:space="preserve">A: </t>
    </r>
    <r>
      <rPr>
        <sz val="11"/>
        <color theme="1"/>
        <rFont val="Calibri"/>
        <family val="2"/>
        <scheme val="minor"/>
      </rPr>
      <t>15/01/2018</t>
    </r>
  </si>
  <si>
    <t>P: Jefe de Ofician de Tecnología de Información
H: Mesa de Ayuda.
H: Funcionarios, Contratistas, Proveedores y Teceros de la entidad.
V: Grupo activos fijos y almacen de la Entidad.
A: Grupo de Seguridad de Información de la Entidad.</t>
  </si>
  <si>
    <t>P: Solicitar al Grupo Control de Activos Fijos y Alamacenes el inventario de portatiles de la Entidad.
H: Aplicar herramientas de cifrado de disco para los portatiles de la entidad.
H: Reportar el evento o incidente de Seguridad de Información ante la Mesa de ayuda.
V: Realizar la reclamación a que de lugar con la Aseguradora de la Entidad.
A: Fortalecer el procedimiento de incidentes de seguridad de la información en caso que se requiera.</t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</si>
  <si>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08/05/2017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29/06/2017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26/07/2017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17/04/2017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27/09/2017
</t>
    </r>
    <r>
      <rPr>
        <b/>
        <sz val="11"/>
        <color theme="1"/>
        <rFont val="Calibri"/>
        <family val="2"/>
        <scheme val="minor"/>
      </rPr>
      <t xml:space="preserve">
V:</t>
    </r>
    <r>
      <rPr>
        <sz val="11"/>
        <color theme="1"/>
        <rFont val="Calibri"/>
        <family val="2"/>
        <scheme val="minor"/>
      </rPr>
      <t xml:space="preserve"> 26/10/2017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26/10/2017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</si>
  <si>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28/06/2017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26/07/2017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27/07/2017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31/12/2018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01/12/2017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29/12/2017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29/12/2017</t>
    </r>
  </si>
  <si>
    <t>P: Programar ajustes a las Politicas de Seguridad y Privacidad de la entidad,
H: Ajustar las Politicas de Seguridad y Privacidad de la Información para la Entidad.
H: Aprobar y publicar las Politicas de Seguridad y Privacidad de la Información de la Entidad.
H: mplementar la guía de Uso Aceptable de los Activos de Información y actualizarla en caso en que se requiera.
H: Realizar charlas de sensibilización sobre el uso y aplicación de las Politicas de Seguridad y privacidad de la información donde se hace referencia a los robos de medios de información.
V: Realizar auditorias a la entidad en la aplicación del SGSI
A: Realizar plan de mejoramiento por el no cumpliento de la politicas.</t>
  </si>
  <si>
    <t>P: Solicitar a la Oficina Asesora de Planeación los recursos necesarios para la contratacion del personal que brindara apoyo al cumplimiento plasmadas  en el PETI de la entidad
H: Realizar el proceso de contratación el personal que brindara apoyo al cumplimiento plasmadas  en el PETi de la Entidad.
V: Validar que se ejecuten los procesos de contratacion el personal que brindara apoyo al cumplimiento plasmadas  en el PETI de la Entidad.
A: Supervisar el cumplimiento a las obligaciones contractuales con forme a los proyectos plasmados en el PETI de la Entidad.</t>
  </si>
  <si>
    <r>
      <rPr>
        <sz val="11"/>
        <color rgb="FFFF0000"/>
        <rFont val="Calibri"/>
        <family val="2"/>
        <scheme val="minor"/>
      </rPr>
      <t xml:space="preserve">P: </t>
    </r>
    <r>
      <rPr>
        <sz val="11"/>
        <color theme="1"/>
        <rFont val="Calibri"/>
        <family val="2"/>
        <scheme val="minor"/>
      </rPr>
      <t xml:space="preserve">
H:02/01/2018
V: 02/01/2018
A: 02/01/2018</t>
    </r>
  </si>
  <si>
    <r>
      <rPr>
        <sz val="11"/>
        <color rgb="FFFF0000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
H: 31/10/2018
V: 31/12/2018
A: 31/12/2018</t>
    </r>
  </si>
  <si>
    <t>P: El jefe de la Oficina de Tecnología de la Información.
H: El jefe de la Oficina de Tecnología de la Información.
V: El jefe de la Oficina de Tecnología de la Información.
A: El jefe de la Oficina de Tecnología de la Información.</t>
  </si>
  <si>
    <t>P: Revisar el procedimiento actual del disposición segura de medios.
H: Aprobar, publicar y divulgar el procedimiento  disposición segura de medios.
V: Validar el cumplimiento del procedimiento de disposición segura de medios.
A:  Establecer un plan de mejotramiento para el cumplimiento de procedimiento de disposición segura de medios en la entidad.</t>
  </si>
  <si>
    <t>P: Programar reunión para  la elaboración de la Guia para Área Seguras.
H: Elaborar  de la Guia para Área Seguras.
H: Aprobar, publicar y sensibilizar de la Guia para Área Seguras.
V: Revisar la aplicación de la Guia para Área Seguras.
A: Realizar plan de mejoramiento por el no cumpliento de la politicas y la guía de Áreas Seguras.</t>
  </si>
  <si>
    <r>
      <rPr>
        <b/>
        <sz val="11"/>
        <color theme="1"/>
        <rFont val="Calibri"/>
        <family val="2"/>
        <scheme val="minor"/>
      </rPr>
      <t>P: 19</t>
    </r>
    <r>
      <rPr>
        <sz val="11"/>
        <color theme="1"/>
        <rFont val="Calibri"/>
        <family val="2"/>
        <scheme val="minor"/>
      </rPr>
      <t xml:space="preserve">/01/2018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30/11/2018
</t>
    </r>
    <r>
      <rPr>
        <b/>
        <sz val="11"/>
        <color theme="1"/>
        <rFont val="Calibri"/>
        <family val="2"/>
        <scheme val="minor"/>
      </rPr>
      <t xml:space="preserve">
H: </t>
    </r>
    <r>
      <rPr>
        <sz val="11"/>
        <color theme="1"/>
        <rFont val="Calibri"/>
        <family val="2"/>
        <scheme val="minor"/>
      </rPr>
      <t xml:space="preserve">31/12/2018
</t>
    </r>
    <r>
      <rPr>
        <b/>
        <sz val="11"/>
        <color theme="1"/>
        <rFont val="Calibri"/>
        <family val="2"/>
        <scheme val="minor"/>
      </rPr>
      <t>V:</t>
    </r>
    <r>
      <rPr>
        <sz val="11"/>
        <color theme="1"/>
        <rFont val="Calibri"/>
        <family val="2"/>
        <scheme val="minor"/>
      </rPr>
      <t xml:space="preserve"> 31/12/2018
</t>
    </r>
    <r>
      <rPr>
        <b/>
        <sz val="11"/>
        <color theme="1"/>
        <rFont val="Calibri"/>
        <family val="2"/>
        <scheme val="minor"/>
      </rPr>
      <t>A:</t>
    </r>
    <r>
      <rPr>
        <sz val="11"/>
        <color theme="1"/>
        <rFont val="Calibri"/>
        <family val="2"/>
        <scheme val="minor"/>
      </rPr>
      <t xml:space="preserve"> 31/12/2018</t>
    </r>
  </si>
  <si>
    <r>
      <rPr>
        <b/>
        <sz val="11"/>
        <color theme="1"/>
        <rFont val="Calibri"/>
        <family val="2"/>
        <scheme val="minor"/>
      </rPr>
      <t xml:space="preserve">P: </t>
    </r>
    <r>
      <rPr>
        <sz val="11"/>
        <color theme="1"/>
        <rFont val="Calibri"/>
        <family val="2"/>
        <scheme val="minor"/>
      </rPr>
      <t xml:space="preserve">19/01/2018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30/11/2018
</t>
    </r>
    <r>
      <rPr>
        <b/>
        <sz val="11"/>
        <color theme="1"/>
        <rFont val="Calibri"/>
        <family val="2"/>
        <scheme val="minor"/>
      </rPr>
      <t xml:space="preserve">
H: </t>
    </r>
    <r>
      <rPr>
        <sz val="11"/>
        <color theme="1"/>
        <rFont val="Calibri"/>
        <family val="2"/>
        <scheme val="minor"/>
      </rPr>
      <t xml:space="preserve">31/12/2018
</t>
    </r>
    <r>
      <rPr>
        <b/>
        <sz val="11"/>
        <color theme="1"/>
        <rFont val="Calibri"/>
        <family val="2"/>
        <scheme val="minor"/>
      </rPr>
      <t>V:</t>
    </r>
    <r>
      <rPr>
        <sz val="11"/>
        <color theme="1"/>
        <rFont val="Calibri"/>
        <family val="2"/>
        <scheme val="minor"/>
      </rPr>
      <t xml:space="preserve"> 31/12/2018
</t>
    </r>
    <r>
      <rPr>
        <b/>
        <sz val="11"/>
        <color theme="1"/>
        <rFont val="Calibri"/>
        <family val="2"/>
        <scheme val="minor"/>
      </rPr>
      <t>A:</t>
    </r>
    <r>
      <rPr>
        <sz val="11"/>
        <color theme="1"/>
        <rFont val="Calibri"/>
        <family val="2"/>
        <scheme val="minor"/>
      </rPr>
      <t xml:space="preserve"> 31/12/2018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</si>
  <si>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09/01/2018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15/01/2018
</t>
    </r>
    <r>
      <rPr>
        <b/>
        <sz val="11"/>
        <color theme="1"/>
        <rFont val="Calibri"/>
        <family val="2"/>
        <scheme val="minor"/>
      </rPr>
      <t xml:space="preserve">V: </t>
    </r>
    <r>
      <rPr>
        <sz val="11"/>
        <color theme="1"/>
        <rFont val="Calibri"/>
        <family val="2"/>
        <scheme val="minor"/>
      </rPr>
      <t xml:space="preserve">15/01/2018
</t>
    </r>
    <r>
      <rPr>
        <b/>
        <sz val="11"/>
        <color theme="1"/>
        <rFont val="Calibri"/>
        <family val="2"/>
        <scheme val="minor"/>
      </rPr>
      <t xml:space="preserve">A: </t>
    </r>
    <r>
      <rPr>
        <sz val="11"/>
        <color theme="1"/>
        <rFont val="Calibri"/>
        <family val="2"/>
        <scheme val="minor"/>
      </rPr>
      <t>15/01/2018</t>
    </r>
  </si>
  <si>
    <t xml:space="preserve">
P: Generar correo donde se solicite al Grupo de Infraestructura TI de la OTI, la actualización del Procedimientode la administración de la infraestructura tecnologíca "administrar el antivirus coorporativo". 
H: Actualizar el procedimiento de la administración de la infraestructura tecnologíca en su item "Administrar Antivirus Corporativo" donde se incluya entre otros los temas relacionados con escaneo de equipos y servidores. 
H: Realizar plan de trabajo para programar escaneos por áreas a los equipos de entidad.
H: Realizar plan de trabajo para programar escaneos de los servidores de la entidad.
V: Verificar el cumplimiento ejecución del procedimiento de la administración de la infraestructura tecnologíca "administrar el antivirus coorporativo", de acuerdo al plan de trabajo establecido.
A: Establecer y ejecutar un plan de mejora para hacer cumplir el procedimiento. 
</t>
  </si>
  <si>
    <r>
      <rPr>
        <b/>
        <sz val="11"/>
        <color theme="1"/>
        <rFont val="Calibri"/>
        <family val="2"/>
        <scheme val="minor"/>
      </rPr>
      <t xml:space="preserve">P: </t>
    </r>
    <r>
      <rPr>
        <sz val="11"/>
        <color theme="1"/>
        <rFont val="Calibri"/>
        <family val="2"/>
        <scheme val="minor"/>
      </rPr>
      <t xml:space="preserve"> 12/01/2018</t>
    </r>
    <r>
      <rPr>
        <b/>
        <sz val="11"/>
        <color theme="1"/>
        <rFont val="Calibri"/>
        <family val="2"/>
        <scheme val="minor"/>
      </rPr>
      <t xml:space="preserve">
H: </t>
    </r>
    <r>
      <rPr>
        <sz val="11"/>
        <color theme="1"/>
        <rFont val="Calibri"/>
        <family val="2"/>
        <scheme val="minor"/>
      </rPr>
      <t xml:space="preserve">15/01/2018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12/02/2018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14/02/2018
</t>
    </r>
    <r>
      <rPr>
        <b/>
        <sz val="11"/>
        <color theme="1"/>
        <rFont val="Calibri"/>
        <family val="2"/>
        <scheme val="minor"/>
      </rPr>
      <t xml:space="preserve">V: </t>
    </r>
    <r>
      <rPr>
        <sz val="11"/>
        <color theme="1"/>
        <rFont val="Calibri"/>
        <family val="2"/>
        <scheme val="minor"/>
      </rPr>
      <t>01/11/2018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A:</t>
    </r>
    <r>
      <rPr>
        <sz val="11"/>
        <color theme="1"/>
        <rFont val="Calibri"/>
        <family val="2"/>
        <scheme val="minor"/>
      </rPr>
      <t xml:space="preserve"> 15/11/2018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</si>
  <si>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12/01/2018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09/02/2018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13/02/2018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15/02/2018
</t>
    </r>
    <r>
      <rPr>
        <b/>
        <sz val="11"/>
        <color theme="1"/>
        <rFont val="Calibri"/>
        <family val="2"/>
        <scheme val="minor"/>
      </rPr>
      <t>V: 15</t>
    </r>
    <r>
      <rPr>
        <sz val="11"/>
        <color theme="1"/>
        <rFont val="Calibri"/>
        <family val="2"/>
        <scheme val="minor"/>
      </rPr>
      <t>/11/2018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A: </t>
    </r>
    <r>
      <rPr>
        <sz val="11"/>
        <color theme="1"/>
        <rFont val="Calibri"/>
        <family val="2"/>
        <scheme val="minor"/>
      </rPr>
      <t>15/12/2018</t>
    </r>
  </si>
  <si>
    <t xml:space="preserve">P:  El jefe de la Oficina de Tecnología de la Información.
H: Líder del Servicio de Infraestructura. TI.
H: Líder del Servicio de Infraestructura. TI.
H: Líder del Servicio de Infraestructura. TI.
V: Oficial u Líder de Seguridad de la Información.
A: Líder del Servicio de Infraestructura. TI.
</t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</si>
  <si>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29/01/2018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30/06/2018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30/06/2018
</t>
    </r>
    <r>
      <rPr>
        <b/>
        <sz val="11"/>
        <color theme="1"/>
        <rFont val="Calibri"/>
        <family val="2"/>
        <scheme val="minor"/>
      </rPr>
      <t xml:space="preserve">A: </t>
    </r>
    <r>
      <rPr>
        <sz val="11"/>
        <color theme="1"/>
        <rFont val="Calibri"/>
        <family val="2"/>
        <scheme val="minor"/>
      </rPr>
      <t>30/06/2018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</si>
  <si>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01/10/2017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29/01/2018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16/02/2018
H: 21/02/2018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31/12/2018
</t>
    </r>
    <r>
      <rPr>
        <b/>
        <sz val="11"/>
        <color theme="1"/>
        <rFont val="Calibri"/>
        <family val="2"/>
        <scheme val="minor"/>
      </rPr>
      <t xml:space="preserve">A: </t>
    </r>
    <r>
      <rPr>
        <sz val="11"/>
        <color theme="1"/>
        <rFont val="Calibri"/>
        <family val="2"/>
        <scheme val="minor"/>
      </rPr>
      <t>31/12/2018</t>
    </r>
  </si>
  <si>
    <r>
      <rPr>
        <b/>
        <sz val="11"/>
        <color theme="1"/>
        <rFont val="Calibri"/>
        <family val="2"/>
        <scheme val="minor"/>
      </rPr>
      <t xml:space="preserve">
P:</t>
    </r>
    <r>
      <rPr>
        <sz val="11"/>
        <color theme="1"/>
        <rFont val="Calibri"/>
        <family val="2"/>
        <scheme val="minor"/>
      </rPr>
      <t xml:space="preserve"> Grupo de Seguridad de la Información OTI y Oficina Aseosra Jurídica.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Grupo de Seguridad de la Información OTI.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Alta Gerencia.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>Grupo de Seguridad de la Información OTI.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Oficina Asesora de Planeación.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Oficina Asesora de Planeación.</t>
    </r>
  </si>
  <si>
    <t>P: Grupo de Seguridad de la Información OTI y Oficina Aseosra Jurídica.
H: Grupo de Seguridad de la Información OTI.
H: Alta Gerencia.
H: Grupo de Seguridad de la Información OTI.
V: Oficina Asesora de Planeación.
A: Oficina Asesora de Planeación.</t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</si>
  <si>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Grupo de Seguridad de la Información OTI y Oficina Aseosra Jurídica.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Grupo de Seguridad de la Información OTI.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Alta Gerencia.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Grupo de Seguridad de la Información OTI.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>Grupo de Seguridad de la Información OTI.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Oficina Asesora de Planeación.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Oficina Asesora de Planeación.</t>
    </r>
  </si>
  <si>
    <r>
      <rPr>
        <b/>
        <sz val="11"/>
        <color theme="1"/>
        <rFont val="Calibri"/>
        <family val="2"/>
        <scheme val="minor"/>
      </rPr>
      <t xml:space="preserve">P: </t>
    </r>
    <r>
      <rPr>
        <sz val="11"/>
        <color theme="1"/>
        <rFont val="Calibri"/>
        <family val="2"/>
        <scheme val="minor"/>
      </rPr>
      <t xml:space="preserve">Grupo de Seguridad de la Información OTI.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Grupo de Seguridad OTI
</t>
    </r>
    <r>
      <rPr>
        <b/>
        <sz val="11"/>
        <color theme="1"/>
        <rFont val="Calibri"/>
        <family val="2"/>
        <scheme val="minor"/>
      </rPr>
      <t>H:</t>
    </r>
    <r>
      <rPr>
        <sz val="11"/>
        <color theme="1"/>
        <rFont val="Calibri"/>
        <family val="2"/>
        <scheme val="minor"/>
      </rPr>
      <t xml:space="preserve"> Encargados de Bases de Datos 
</t>
    </r>
    <r>
      <rPr>
        <b/>
        <sz val="11"/>
        <color theme="1"/>
        <rFont val="Calibri"/>
        <family val="2"/>
        <scheme val="minor"/>
      </rPr>
      <t xml:space="preserve">
H: </t>
    </r>
    <r>
      <rPr>
        <sz val="11"/>
        <color theme="1"/>
        <rFont val="Calibri"/>
        <family val="2"/>
        <scheme val="minor"/>
      </rPr>
      <t xml:space="preserve">El jefe de la Oficina de Tecnología de la Información..
</t>
    </r>
    <r>
      <rPr>
        <b/>
        <sz val="11"/>
        <color theme="1"/>
        <rFont val="Calibri"/>
        <family val="2"/>
        <scheme val="minor"/>
      </rPr>
      <t xml:space="preserve">V: </t>
    </r>
    <r>
      <rPr>
        <sz val="11"/>
        <color theme="1"/>
        <rFont val="Calibri"/>
        <family val="2"/>
        <scheme val="minor"/>
      </rPr>
      <t xml:space="preserve">Oficial u Líder de Seguridad  de Información.
</t>
    </r>
    <r>
      <rPr>
        <b/>
        <sz val="11"/>
        <color theme="1"/>
        <rFont val="Calibri"/>
        <family val="2"/>
        <scheme val="minor"/>
      </rPr>
      <t xml:space="preserve">A: </t>
    </r>
    <r>
      <rPr>
        <sz val="11"/>
        <color theme="1"/>
        <rFont val="Calibri"/>
        <family val="2"/>
        <scheme val="minor"/>
      </rPr>
      <t xml:space="preserve"> Oficial u Líder de Seguridad  de Información.</t>
    </r>
  </si>
  <si>
    <t>P: Programar reunión para la elaboración del Estandar de Base de Datos.
H: Revisión del Estandar de Base de Datos, entregado por la consultoria.
H: Revisar y ajustar el Estandar de Base de Datos.
H: Aprobar, publicar y sensibilizar Estandar de Base de Datos.
V: Revisar la aplicación del Estandar de Base de Datos.
A: Realizar plan de mejoramiento por el no cumplimiento del Estandar de Base de Datos.</t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</si>
  <si>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01/10/2017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20/10/2017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29/01/2018
H: 19/02/2018
</t>
    </r>
    <r>
      <rPr>
        <b/>
        <sz val="11"/>
        <color theme="1"/>
        <rFont val="Calibri"/>
        <family val="2"/>
        <scheme val="minor"/>
      </rPr>
      <t xml:space="preserve">V: </t>
    </r>
    <r>
      <rPr>
        <sz val="11"/>
        <color theme="1"/>
        <rFont val="Calibri"/>
        <family val="2"/>
        <scheme val="minor"/>
      </rPr>
      <t xml:space="preserve">26/02/2018
</t>
    </r>
    <r>
      <rPr>
        <b/>
        <sz val="11"/>
        <color theme="1"/>
        <rFont val="Calibri"/>
        <family val="2"/>
        <scheme val="minor"/>
      </rPr>
      <t xml:space="preserve">A: </t>
    </r>
    <r>
      <rPr>
        <sz val="11"/>
        <color theme="1"/>
        <rFont val="Calibri"/>
        <family val="2"/>
        <scheme val="minor"/>
      </rPr>
      <t>26/02/2018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</si>
  <si>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 09/02/2018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30/12/2018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30/12/2018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30/12/2018</t>
    </r>
  </si>
  <si>
    <r>
      <rPr>
        <b/>
        <sz val="11"/>
        <color theme="1"/>
        <rFont val="Calibri"/>
        <family val="2"/>
        <scheme val="minor"/>
      </rPr>
      <t>P:</t>
    </r>
    <r>
      <rPr>
        <sz val="11"/>
        <color theme="1"/>
        <rFont val="Calibri"/>
        <family val="2"/>
        <scheme val="minor"/>
      </rPr>
      <t xml:space="preserve"> 15/01/2018
</t>
    </r>
    <r>
      <rPr>
        <b/>
        <sz val="11"/>
        <color theme="1"/>
        <rFont val="Calibri"/>
        <family val="2"/>
        <scheme val="minor"/>
      </rPr>
      <t xml:space="preserve">H: </t>
    </r>
    <r>
      <rPr>
        <sz val="11"/>
        <color theme="1"/>
        <rFont val="Calibri"/>
        <family val="2"/>
        <scheme val="minor"/>
      </rPr>
      <t xml:space="preserve">12/02/2018
</t>
    </r>
    <r>
      <rPr>
        <b/>
        <sz val="11"/>
        <color theme="1"/>
        <rFont val="Calibri"/>
        <family val="2"/>
        <scheme val="minor"/>
      </rPr>
      <t xml:space="preserve">
V: </t>
    </r>
    <r>
      <rPr>
        <sz val="11"/>
        <color theme="1"/>
        <rFont val="Calibri"/>
        <family val="2"/>
        <scheme val="minor"/>
      </rPr>
      <t xml:space="preserve">12/02/2018
</t>
    </r>
    <r>
      <rPr>
        <b/>
        <sz val="11"/>
        <color theme="1"/>
        <rFont val="Calibri"/>
        <family val="2"/>
        <scheme val="minor"/>
      </rPr>
      <t xml:space="preserve">
A: </t>
    </r>
    <r>
      <rPr>
        <sz val="11"/>
        <color theme="1"/>
        <rFont val="Calibri"/>
        <family val="2"/>
        <scheme val="minor"/>
      </rPr>
      <t>12/02/2018</t>
    </r>
  </si>
  <si>
    <t>\\Apolo\oti\Cumplimiento\OTI\2018\SEGURIDAD\PLAN DE TRATAMIENTO DE RIESGOS-2018\SOPORTES\ESTANDAR BASE DE DATOS\10</t>
  </si>
  <si>
    <t>El ingeniero Yuberson Bravo Daza soliitando diligenciar el formato de cuentas privilegiadas del día 28/10/2017.
\\Apolo\oti\Cumplimiento\OTI\2018\SEGURIDAD\PLAN DE TRATAMIENTO DE RIESGOS-2018\SOPORTES\CUENTAS PRIVILEGIADAS\8-10-18</t>
  </si>
  <si>
    <t>\\Apolo\oti\Cumplimiento\OTI\2018\SEGURIDAD\PLAN DE TRATAMIENTO DE RIESGOS-2018\SOPORTES\DERECHOS DE ACCESO\8-18</t>
  </si>
  <si>
    <t>\\Apolo\oti\Cumplimiento\OTI\2018\SEGURIDAD\PLAN DE TRATAMIENTO DE RIESGOS-2018\SOPORTES\DISPOSICION SEGURA DE MEDIOS\13-17</t>
  </si>
  <si>
    <t>\\Apolo\oti\Cumplimiento\OTI\2018\SEGURIDAD\PLAN DE TRATAMIENTO DE RIESGOS-2018\SOPORTES\DRP Y BCP\4-5-7-10-14-15-19-21-23</t>
  </si>
  <si>
    <t>\\Apolo\oti\Cumplimiento\OTI\2018\SEGURIDAD\PLAN DE TRATAMIENTO DE RIESGOS-2018\SOPORTES\GUIA AREA SEGURA\13</t>
  </si>
  <si>
    <r>
      <rPr>
        <sz val="11"/>
        <rFont val="Calibri"/>
        <family val="2"/>
        <scheme val="minor"/>
      </rPr>
      <t>El ingeniero Yuberson Bravo Daza soliitando diligenciar el formato de cuentas privilegiadas del día 28/10/2017.</t>
    </r>
    <r>
      <rPr>
        <u/>
        <sz val="11"/>
        <color theme="10"/>
        <rFont val="Calibri"/>
        <family val="2"/>
        <scheme val="minor"/>
      </rPr>
      <t xml:space="preserve">
\\Apolo\oti\Cumplimiento\OTI\2018\SEGURIDAD\PLAN DE TRATAMIENTO DE RIESGOS-2018\SOPORTES\CUENTAS PRIVILEGIADAS\8-10-18</t>
    </r>
  </si>
  <si>
    <t xml:space="preserve">Se proyecto el Memorando para que Ingeniero lo revise y lo envie a las ares de Gestión Contractual y Gestión Documental para transferir el riesgo.\\Apolo\oti\Cumplimiento\OTI\2017\PLAN DE TRATAMIENTO 2017\RIESGO_3-9_TRANSFERENCIA DE RIESGO RLOM-AXFM.docx
\\Apolo\oti\Cumplimiento\OTI\2018\SEGURIDAD\PLAN DE TRATAMIENTO DE RIESGOS-2018\SOPORTES\TRANSFERIR RIESGO\9
</t>
  </si>
  <si>
    <t>Se encuentran publicadas en el DocManager con Código GIT-PTI-POL-001 desde el 27 de julio de 2017.
\\Apolo\oti\Cumplimiento\OTI\2018\SEGURIDAD\PLAN DE TRATAMIENTO DE RIESGOS-2018\SOPORTES\POLITICAS DE PRIVACIDAD\1-2-6-11-16-20-22</t>
  </si>
  <si>
    <t>\\Apolo\oti\Cumplimiento\OTI\2018\SEGURIDAD\PLAN DE TRATAMIENTO DE RIESGOS-2018\SOPORTES\PROCEDIMIENTO INFRAESTRUCTURA ANTIVIRUS\12</t>
  </si>
  <si>
    <t>\\Apolo\oti\Cumplimiento\OTI\2018\SEGURIDAD\PLAN DE TRATAMIENTO DE RIESGOS-2018\SOPORTES\INVENTARIO PORTATILES  CIFRADO\1-2-5-11</t>
  </si>
  <si>
    <t>\\Apolo\oti\Cumplimiento\OTI\2018\SEGURIDAD\PLAN DE TRATAMIENTO DE RIESGOS-2018\SOPORTES\PETI\3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</si>
</sst>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8"/>
      <name val="Arial"/>
      <family val="2"/>
    </font>
    <font>
      <b/>
      <sz val="10"/>
      <color indexed="81"/>
      <name val="Calibri"/>
      <family val="2"/>
    </font>
    <font>
      <sz val="10"/>
      <color indexed="81"/>
      <name val="Calibri"/>
      <family val="2"/>
    </font>
    <font>
      <b/>
      <sz val="1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385623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6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22" borderId="2" xfId="0" applyFont="1" applyFill="1" applyBorder="1" applyAlignment="1">
      <alignment vertical="top" wrapText="1"/>
    </xf>
    <xf numFmtId="0" fontId="0" fillId="22" borderId="9" xfId="0" applyFont="1" applyFill="1" applyBorder="1" applyAlignment="1">
      <alignment vertical="top" wrapText="1"/>
    </xf>
    <xf numFmtId="20" fontId="0" fillId="22" borderId="9" xfId="0" applyNumberFormat="1" applyFont="1" applyFill="1" applyBorder="1" applyAlignment="1">
      <alignment vertical="top" wrapText="1"/>
    </xf>
    <xf numFmtId="0" fontId="12" fillId="22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32" xfId="0" applyFont="1" applyBorder="1"/>
    <xf numFmtId="0" fontId="15" fillId="0" borderId="27" xfId="0" applyFont="1" applyBorder="1"/>
    <xf numFmtId="1" fontId="11" fillId="6" borderId="22" xfId="0" applyNumberFormat="1" applyFont="1" applyFill="1" applyBorder="1" applyAlignment="1">
      <alignment horizontal="center"/>
    </xf>
    <xf numFmtId="0" fontId="15" fillId="0" borderId="33" xfId="0" applyFont="1" applyBorder="1"/>
    <xf numFmtId="0" fontId="15" fillId="0" borderId="0" xfId="0" applyFont="1" applyBorder="1"/>
    <xf numFmtId="1" fontId="11" fillId="21" borderId="10" xfId="0" applyNumberFormat="1" applyFont="1" applyFill="1" applyBorder="1" applyAlignment="1">
      <alignment horizontal="center"/>
    </xf>
    <xf numFmtId="0" fontId="15" fillId="0" borderId="34" xfId="0" applyFont="1" applyBorder="1"/>
    <xf numFmtId="0" fontId="15" fillId="0" borderId="29" xfId="0" applyFont="1" applyBorder="1"/>
    <xf numFmtId="0" fontId="15" fillId="25" borderId="26" xfId="0" applyFont="1" applyFill="1" applyBorder="1"/>
    <xf numFmtId="0" fontId="0" fillId="25" borderId="2" xfId="0" applyFill="1" applyBorder="1"/>
    <xf numFmtId="1" fontId="11" fillId="25" borderId="9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Font="1" applyFill="1" applyBorder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7" fillId="38" borderId="38" xfId="0" applyFont="1" applyFill="1" applyBorder="1" applyAlignment="1">
      <alignment horizontal="center" vertical="center" wrapText="1"/>
    </xf>
    <xf numFmtId="0" fontId="17" fillId="38" borderId="39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2" fillId="13" borderId="1" xfId="0" applyFont="1" applyFill="1" applyBorder="1" applyAlignment="1" applyProtection="1">
      <alignment horizontal="center" vertical="center" wrapText="1"/>
    </xf>
    <xf numFmtId="0" fontId="21" fillId="22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0" fillId="48" borderId="9" xfId="0" applyFont="1" applyFill="1" applyBorder="1" applyAlignment="1">
      <alignment horizontal="left" vertical="top" wrapText="1"/>
    </xf>
    <xf numFmtId="0" fontId="0" fillId="48" borderId="9" xfId="0" applyFont="1" applyFill="1" applyBorder="1" applyAlignment="1">
      <alignment vertical="top" wrapText="1"/>
    </xf>
    <xf numFmtId="0" fontId="0" fillId="48" borderId="2" xfId="0" applyFont="1" applyFill="1" applyBorder="1" applyAlignment="1">
      <alignment vertical="top" wrapText="1"/>
    </xf>
    <xf numFmtId="0" fontId="12" fillId="48" borderId="9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left" vertical="top" wrapText="1"/>
    </xf>
    <xf numFmtId="0" fontId="0" fillId="5" borderId="9" xfId="0" applyFont="1" applyFill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20" fontId="0" fillId="5" borderId="9" xfId="0" applyNumberFormat="1" applyFont="1" applyFill="1" applyBorder="1" applyAlignment="1">
      <alignment vertical="top" wrapText="1"/>
    </xf>
    <xf numFmtId="0" fontId="12" fillId="5" borderId="9" xfId="0" applyFont="1" applyFill="1" applyBorder="1" applyAlignment="1">
      <alignment horizontal="center" vertical="center"/>
    </xf>
    <xf numFmtId="0" fontId="0" fillId="49" borderId="9" xfId="0" applyFont="1" applyFill="1" applyBorder="1" applyAlignment="1">
      <alignment horizontal="left" vertical="top" wrapText="1"/>
    </xf>
    <xf numFmtId="0" fontId="0" fillId="49" borderId="9" xfId="0" applyFont="1" applyFill="1" applyBorder="1" applyAlignment="1">
      <alignment vertical="top" wrapText="1"/>
    </xf>
    <xf numFmtId="0" fontId="0" fillId="49" borderId="2" xfId="0" applyFont="1" applyFill="1" applyBorder="1" applyAlignment="1">
      <alignment vertical="top" wrapText="1"/>
    </xf>
    <xf numFmtId="0" fontId="12" fillId="49" borderId="9" xfId="0" applyFont="1" applyFill="1" applyBorder="1" applyAlignment="1">
      <alignment horizontal="center" vertical="center"/>
    </xf>
    <xf numFmtId="0" fontId="0" fillId="47" borderId="9" xfId="0" applyFont="1" applyFill="1" applyBorder="1" applyAlignment="1">
      <alignment horizontal="left" vertical="top" wrapText="1"/>
    </xf>
    <xf numFmtId="0" fontId="0" fillId="47" borderId="9" xfId="0" applyFont="1" applyFill="1" applyBorder="1" applyAlignment="1">
      <alignment vertical="top" wrapText="1"/>
    </xf>
    <xf numFmtId="0" fontId="0" fillId="47" borderId="2" xfId="0" applyFont="1" applyFill="1" applyBorder="1" applyAlignment="1">
      <alignment vertical="top" wrapText="1"/>
    </xf>
    <xf numFmtId="20" fontId="0" fillId="47" borderId="9" xfId="0" applyNumberFormat="1" applyFont="1" applyFill="1" applyBorder="1" applyAlignment="1">
      <alignment vertical="top" wrapText="1"/>
    </xf>
    <xf numFmtId="0" fontId="12" fillId="47" borderId="9" xfId="0" applyFont="1" applyFill="1" applyBorder="1" applyAlignment="1">
      <alignment horizontal="center" vertical="center"/>
    </xf>
    <xf numFmtId="0" fontId="11" fillId="26" borderId="7" xfId="0" applyFont="1" applyFill="1" applyBorder="1" applyAlignment="1" applyProtection="1">
      <alignment horizontal="center" vertical="center" wrapText="1"/>
      <protection locked="0"/>
    </xf>
    <xf numFmtId="0" fontId="11" fillId="26" borderId="8" xfId="0" applyFont="1" applyFill="1" applyBorder="1" applyAlignment="1" applyProtection="1">
      <alignment horizontal="center" vertical="center" wrapText="1"/>
      <protection locked="0"/>
    </xf>
    <xf numFmtId="0" fontId="11" fillId="26" borderId="9" xfId="0" applyFont="1" applyFill="1" applyBorder="1" applyAlignment="1" applyProtection="1">
      <alignment horizontal="center" vertical="center" wrapText="1"/>
      <protection locked="0"/>
    </xf>
    <xf numFmtId="0" fontId="24" fillId="50" borderId="9" xfId="0" applyFont="1" applyFill="1" applyBorder="1" applyAlignment="1">
      <alignment horizontal="center" vertical="center"/>
    </xf>
    <xf numFmtId="0" fontId="24" fillId="50" borderId="3" xfId="0" applyFont="1" applyFill="1" applyBorder="1" applyAlignment="1">
      <alignment horizontal="center" vertical="center"/>
    </xf>
    <xf numFmtId="0" fontId="25" fillId="7" borderId="19" xfId="0" applyFont="1" applyFill="1" applyBorder="1" applyAlignment="1">
      <alignment vertical="center"/>
    </xf>
    <xf numFmtId="0" fontId="25" fillId="7" borderId="30" xfId="0" applyFont="1" applyFill="1" applyBorder="1" applyAlignment="1">
      <alignment vertical="center"/>
    </xf>
    <xf numFmtId="0" fontId="0" fillId="7" borderId="0" xfId="0" applyFill="1"/>
    <xf numFmtId="0" fontId="25" fillId="0" borderId="19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6" fillId="7" borderId="0" xfId="0" applyFont="1" applyFill="1" applyBorder="1" applyAlignment="1">
      <alignment vertical="center"/>
    </xf>
    <xf numFmtId="0" fontId="26" fillId="6" borderId="41" xfId="0" applyFont="1" applyFill="1" applyBorder="1" applyAlignment="1">
      <alignment horizontal="center" vertical="center" wrapText="1"/>
    </xf>
    <xf numFmtId="0" fontId="6" fillId="51" borderId="42" xfId="0" applyFont="1" applyFill="1" applyBorder="1" applyAlignment="1">
      <alignment vertical="center"/>
    </xf>
    <xf numFmtId="0" fontId="2" fillId="7" borderId="42" xfId="0" applyFont="1" applyFill="1" applyBorder="1" applyAlignment="1">
      <alignment vertical="center"/>
    </xf>
    <xf numFmtId="0" fontId="2" fillId="7" borderId="43" xfId="0" applyFont="1" applyFill="1" applyBorder="1" applyAlignment="1">
      <alignment vertical="center"/>
    </xf>
    <xf numFmtId="0" fontId="1" fillId="23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8" borderId="4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" fontId="0" fillId="7" borderId="1" xfId="0" applyNumberFormat="1" applyFill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7" fillId="10" borderId="1" xfId="21" applyFill="1" applyBorder="1" applyAlignment="1">
      <alignment horizontal="center" vertical="center" wrapText="1"/>
    </xf>
    <xf numFmtId="0" fontId="30" fillId="0" borderId="0" xfId="0" applyFont="1" applyAlignment="1"/>
    <xf numFmtId="0" fontId="30" fillId="0" borderId="0" xfId="0" applyFont="1"/>
    <xf numFmtId="0" fontId="24" fillId="50" borderId="28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/>
    </xf>
    <xf numFmtId="0" fontId="27" fillId="12" borderId="1" xfId="2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/>
    </xf>
    <xf numFmtId="0" fontId="0" fillId="0" borderId="1" xfId="0" applyFill="1" applyBorder="1"/>
    <xf numFmtId="0" fontId="31" fillId="0" borderId="1" xfId="0" applyFont="1" applyBorder="1" applyAlignment="1">
      <alignment vertical="center"/>
    </xf>
    <xf numFmtId="0" fontId="30" fillId="0" borderId="1" xfId="0" applyFont="1" applyFill="1" applyBorder="1" applyAlignment="1">
      <alignment horizontal="center"/>
    </xf>
    <xf numFmtId="0" fontId="32" fillId="0" borderId="1" xfId="0" applyFont="1" applyBorder="1"/>
    <xf numFmtId="0" fontId="27" fillId="14" borderId="1" xfId="2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2" borderId="9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21" borderId="9" xfId="0" applyFill="1" applyBorder="1" applyAlignment="1">
      <alignment vertical="center"/>
    </xf>
    <xf numFmtId="0" fontId="0" fillId="27" borderId="9" xfId="0" applyFill="1" applyBorder="1" applyAlignment="1">
      <alignment vertical="center"/>
    </xf>
    <xf numFmtId="0" fontId="19" fillId="36" borderId="9" xfId="0" applyFont="1" applyFill="1" applyBorder="1" applyAlignment="1">
      <alignment vertical="center"/>
    </xf>
    <xf numFmtId="0" fontId="19" fillId="36" borderId="3" xfId="0" applyFont="1" applyFill="1" applyBorder="1" applyAlignment="1">
      <alignment horizontal="center" vertical="center"/>
    </xf>
    <xf numFmtId="0" fontId="19" fillId="36" borderId="9" xfId="0" applyFont="1" applyFill="1" applyBorder="1" applyAlignment="1">
      <alignment horizontal="center" vertical="center"/>
    </xf>
    <xf numFmtId="1" fontId="11" fillId="27" borderId="19" xfId="0" applyNumberFormat="1" applyFont="1" applyFill="1" applyBorder="1" applyAlignment="1">
      <alignment horizontal="center"/>
    </xf>
    <xf numFmtId="1" fontId="11" fillId="22" borderId="10" xfId="0" applyNumberFormat="1" applyFont="1" applyFill="1" applyBorder="1" applyAlignment="1">
      <alignment horizontal="center"/>
    </xf>
    <xf numFmtId="0" fontId="21" fillId="29" borderId="11" xfId="0" applyFont="1" applyFill="1" applyBorder="1" applyAlignment="1">
      <alignment horizontal="center" vertical="center"/>
    </xf>
    <xf numFmtId="0" fontId="0" fillId="39" borderId="38" xfId="0" applyFont="1" applyFill="1" applyBorder="1" applyAlignment="1">
      <alignment horizontal="center" vertical="center" wrapText="1"/>
    </xf>
    <xf numFmtId="0" fontId="0" fillId="6" borderId="39" xfId="0" applyFont="1" applyFill="1" applyBorder="1" applyAlignment="1">
      <alignment horizontal="center" vertical="center"/>
    </xf>
    <xf numFmtId="0" fontId="0" fillId="39" borderId="39" xfId="0" applyFont="1" applyFill="1" applyBorder="1" applyAlignment="1">
      <alignment horizontal="justify" vertical="center" wrapText="1"/>
    </xf>
    <xf numFmtId="0" fontId="0" fillId="40" borderId="39" xfId="0" applyFont="1" applyFill="1" applyBorder="1" applyAlignment="1">
      <alignment horizontal="center" vertical="center"/>
    </xf>
    <xf numFmtId="0" fontId="0" fillId="21" borderId="39" xfId="0" applyFont="1" applyFill="1" applyBorder="1" applyAlignment="1">
      <alignment horizontal="center" vertical="center"/>
    </xf>
    <xf numFmtId="0" fontId="0" fillId="28" borderId="39" xfId="0" applyFont="1" applyFill="1" applyBorder="1" applyAlignment="1">
      <alignment horizontal="center" vertical="center"/>
    </xf>
    <xf numFmtId="0" fontId="0" fillId="41" borderId="39" xfId="0" applyFont="1" applyFill="1" applyBorder="1" applyAlignment="1">
      <alignment horizontal="center" vertical="center"/>
    </xf>
    <xf numFmtId="0" fontId="30" fillId="0" borderId="16" xfId="0" applyFont="1" applyBorder="1" applyAlignment="1">
      <alignment vertical="top"/>
    </xf>
    <xf numFmtId="0" fontId="30" fillId="0" borderId="20" xfId="0" applyFont="1" applyBorder="1" applyAlignment="1">
      <alignment vertical="top"/>
    </xf>
    <xf numFmtId="0" fontId="30" fillId="0" borderId="25" xfId="0" applyFont="1" applyBorder="1" applyAlignment="1">
      <alignment vertical="top"/>
    </xf>
    <xf numFmtId="0" fontId="37" fillId="6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/>
    </xf>
    <xf numFmtId="0" fontId="37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39" fillId="46" borderId="1" xfId="21" applyFont="1" applyFill="1" applyBorder="1" applyAlignment="1" applyProtection="1">
      <alignment horizontal="center" vertical="center" wrapText="1"/>
    </xf>
    <xf numFmtId="0" fontId="27" fillId="4" borderId="1" xfId="21" applyFill="1" applyBorder="1" applyAlignment="1">
      <alignment horizontal="center" vertical="center" wrapText="1"/>
    </xf>
    <xf numFmtId="0" fontId="27" fillId="20" borderId="1" xfId="2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8" borderId="0" xfId="0" applyFill="1"/>
    <xf numFmtId="0" fontId="1" fillId="36" borderId="4" xfId="0" applyFont="1" applyFill="1" applyBorder="1" applyAlignment="1" applyProtection="1">
      <alignment horizontal="center" vertical="center" wrapText="1"/>
    </xf>
    <xf numFmtId="0" fontId="18" fillId="28" borderId="31" xfId="0" applyFont="1" applyFill="1" applyBorder="1" applyAlignment="1" applyProtection="1">
      <alignment horizontal="center" vertical="center" wrapText="1"/>
    </xf>
    <xf numFmtId="0" fontId="18" fillId="6" borderId="31" xfId="0" applyFont="1" applyFill="1" applyBorder="1" applyAlignment="1" applyProtection="1">
      <alignment horizontal="center" vertical="center" wrapText="1"/>
    </xf>
    <xf numFmtId="0" fontId="2" fillId="42" borderId="1" xfId="0" applyFont="1" applyFill="1" applyBorder="1" applyAlignment="1" applyProtection="1">
      <alignment horizontal="center" vertical="center" wrapText="1"/>
    </xf>
    <xf numFmtId="0" fontId="2" fillId="20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28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7" fillId="22" borderId="1" xfId="21" applyFill="1" applyBorder="1" applyAlignment="1" applyProtection="1">
      <alignment horizontal="center" vertical="center" wrapText="1"/>
    </xf>
    <xf numFmtId="0" fontId="1" fillId="32" borderId="1" xfId="0" applyFont="1" applyFill="1" applyBorder="1" applyAlignment="1" applyProtection="1">
      <alignment horizontal="center" vertical="center" wrapText="1"/>
    </xf>
    <xf numFmtId="0" fontId="2" fillId="24" borderId="1" xfId="0" applyFont="1" applyFill="1" applyBorder="1" applyAlignment="1" applyProtection="1">
      <alignment horizontal="center" vertical="center" wrapText="1"/>
    </xf>
    <xf numFmtId="0" fontId="2" fillId="44" borderId="1" xfId="0" applyFont="1" applyFill="1" applyBorder="1" applyAlignment="1" applyProtection="1">
      <alignment horizontal="center" vertical="center" wrapText="1"/>
    </xf>
    <xf numFmtId="0" fontId="2" fillId="43" borderId="1" xfId="0" applyFont="1" applyFill="1" applyBorder="1" applyAlignment="1" applyProtection="1">
      <alignment horizontal="center" vertical="center" wrapText="1"/>
    </xf>
    <xf numFmtId="0" fontId="2" fillId="30" borderId="1" xfId="0" applyFont="1" applyFill="1" applyBorder="1" applyAlignment="1" applyProtection="1">
      <alignment horizontal="center" vertical="center" wrapText="1"/>
    </xf>
    <xf numFmtId="0" fontId="2" fillId="29" borderId="1" xfId="0" applyFont="1" applyFill="1" applyBorder="1" applyAlignment="1" applyProtection="1">
      <alignment horizontal="center" vertical="center" wrapText="1"/>
    </xf>
    <xf numFmtId="0" fontId="2" fillId="31" borderId="1" xfId="0" applyFont="1" applyFill="1" applyBorder="1" applyAlignment="1" applyProtection="1">
      <alignment horizontal="center" vertical="center" wrapText="1"/>
    </xf>
    <xf numFmtId="0" fontId="29" fillId="32" borderId="40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left"/>
    </xf>
    <xf numFmtId="0" fontId="27" fillId="6" borderId="1" xfId="21" applyFill="1" applyBorder="1" applyAlignment="1" applyProtection="1">
      <alignment horizontal="center" vertical="center" wrapText="1"/>
    </xf>
    <xf numFmtId="0" fontId="0" fillId="35" borderId="9" xfId="0" applyFill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/>
    </xf>
    <xf numFmtId="0" fontId="0" fillId="39" borderId="9" xfId="0" applyFont="1" applyFill="1" applyBorder="1" applyAlignment="1">
      <alignment horizontal="justify" vertical="center" wrapText="1"/>
    </xf>
    <xf numFmtId="0" fontId="11" fillId="22" borderId="9" xfId="0" applyFont="1" applyFill="1" applyBorder="1" applyAlignment="1">
      <alignment horizontal="center" vertical="center"/>
    </xf>
    <xf numFmtId="0" fontId="11" fillId="21" borderId="9" xfId="0" applyFont="1" applyFill="1" applyBorder="1" applyAlignment="1">
      <alignment horizontal="center" vertical="center"/>
    </xf>
    <xf numFmtId="0" fontId="11" fillId="27" borderId="9" xfId="0" applyFont="1" applyFill="1" applyBorder="1" applyAlignment="1">
      <alignment horizontal="center" vertical="center"/>
    </xf>
    <xf numFmtId="0" fontId="11" fillId="28" borderId="9" xfId="0" applyFont="1" applyFill="1" applyBorder="1" applyAlignment="1">
      <alignment horizontal="center" vertical="center"/>
    </xf>
    <xf numFmtId="0" fontId="22" fillId="36" borderId="3" xfId="0" applyFont="1" applyFill="1" applyBorder="1" applyAlignment="1">
      <alignment horizontal="center" vertical="center" wrapText="1"/>
    </xf>
    <xf numFmtId="0" fontId="22" fillId="36" borderId="9" xfId="0" applyFont="1" applyFill="1" applyBorder="1" applyAlignment="1">
      <alignment horizontal="center" vertical="center" wrapText="1"/>
    </xf>
    <xf numFmtId="0" fontId="22" fillId="36" borderId="9" xfId="0" applyFont="1" applyFill="1" applyBorder="1" applyAlignment="1">
      <alignment vertical="center"/>
    </xf>
    <xf numFmtId="0" fontId="2" fillId="22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21" borderId="9" xfId="0" applyFont="1" applyFill="1" applyBorder="1" applyAlignment="1">
      <alignment horizontal="center" vertical="center"/>
    </xf>
    <xf numFmtId="0" fontId="2" fillId="27" borderId="9" xfId="0" applyFont="1" applyFill="1" applyBorder="1" applyAlignment="1">
      <alignment horizontal="center" vertical="center"/>
    </xf>
    <xf numFmtId="0" fontId="42" fillId="52" borderId="9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vertical="center" wrapText="1"/>
    </xf>
    <xf numFmtId="0" fontId="20" fillId="22" borderId="9" xfId="0" applyFont="1" applyFill="1" applyBorder="1" applyAlignment="1">
      <alignment vertical="center" wrapText="1"/>
    </xf>
    <xf numFmtId="0" fontId="20" fillId="21" borderId="9" xfId="0" applyFont="1" applyFill="1" applyBorder="1" applyAlignment="1">
      <alignment vertical="center" wrapText="1"/>
    </xf>
    <xf numFmtId="0" fontId="20" fillId="27" borderId="9" xfId="0" applyFont="1" applyFill="1" applyBorder="1" applyAlignment="1">
      <alignment vertical="center" wrapText="1"/>
    </xf>
    <xf numFmtId="0" fontId="34" fillId="7" borderId="29" xfId="0" applyFont="1" applyFill="1" applyBorder="1" applyAlignment="1">
      <alignment horizontal="center" vertical="center"/>
    </xf>
    <xf numFmtId="0" fontId="34" fillId="7" borderId="0" xfId="0" applyFont="1" applyFill="1" applyBorder="1" applyAlignment="1">
      <alignment horizontal="center" vertical="center"/>
    </xf>
    <xf numFmtId="0" fontId="2" fillId="0" borderId="48" xfId="0" applyFont="1" applyBorder="1" applyProtection="1">
      <protection locked="0"/>
    </xf>
    <xf numFmtId="0" fontId="2" fillId="0" borderId="49" xfId="0" applyFont="1" applyBorder="1" applyProtection="1"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0" fontId="43" fillId="0" borderId="0" xfId="0" applyFont="1" applyProtection="1">
      <protection locked="0"/>
    </xf>
    <xf numFmtId="0" fontId="44" fillId="33" borderId="1" xfId="0" applyFont="1" applyFill="1" applyBorder="1" applyAlignment="1" applyProtection="1">
      <alignment horizontal="center" vertical="center" wrapText="1"/>
    </xf>
    <xf numFmtId="0" fontId="45" fillId="23" borderId="1" xfId="0" applyFont="1" applyFill="1" applyBorder="1" applyAlignment="1" applyProtection="1">
      <alignment horizontal="center" vertical="center" wrapText="1"/>
    </xf>
    <xf numFmtId="0" fontId="45" fillId="45" borderId="1" xfId="0" applyFont="1" applyFill="1" applyBorder="1" applyAlignment="1" applyProtection="1">
      <alignment horizontal="center" vertical="center" wrapText="1"/>
    </xf>
    <xf numFmtId="0" fontId="46" fillId="28" borderId="1" xfId="0" applyFont="1" applyFill="1" applyBorder="1" applyAlignment="1" applyProtection="1">
      <alignment horizontal="center" vertical="center" wrapText="1"/>
    </xf>
    <xf numFmtId="0" fontId="46" fillId="28" borderId="31" xfId="0" applyFont="1" applyFill="1" applyBorder="1" applyAlignment="1" applyProtection="1">
      <alignment horizontal="center" vertical="center" wrapText="1"/>
    </xf>
    <xf numFmtId="0" fontId="46" fillId="6" borderId="31" xfId="0" applyFont="1" applyFill="1" applyBorder="1" applyAlignment="1" applyProtection="1">
      <alignment horizontal="center" vertical="center" wrapText="1"/>
    </xf>
    <xf numFmtId="0" fontId="46" fillId="45" borderId="31" xfId="0" applyFont="1" applyFill="1" applyBorder="1" applyAlignment="1" applyProtection="1">
      <alignment horizontal="center" vertical="center" wrapText="1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" vertical="center"/>
    </xf>
    <xf numFmtId="0" fontId="43" fillId="0" borderId="1" xfId="0" applyFont="1" applyBorder="1" applyAlignment="1" applyProtection="1">
      <alignment horizontal="justify" vertical="center" wrapText="1"/>
      <protection locked="0"/>
    </xf>
    <xf numFmtId="0" fontId="43" fillId="0" borderId="0" xfId="0" applyFont="1" applyAlignment="1" applyProtection="1">
      <alignment vertical="center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14" fontId="43" fillId="0" borderId="1" xfId="0" applyNumberFormat="1" applyFont="1" applyBorder="1" applyAlignment="1" applyProtection="1">
      <alignment horizontal="justify" vertical="center" wrapText="1"/>
      <protection locked="0"/>
    </xf>
    <xf numFmtId="0" fontId="43" fillId="0" borderId="1" xfId="0" applyFont="1" applyFill="1" applyBorder="1" applyAlignment="1" applyProtection="1">
      <alignment horizontal="justify" vertical="center" wrapText="1"/>
      <protection locked="0"/>
    </xf>
    <xf numFmtId="0" fontId="43" fillId="0" borderId="1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 applyProtection="1">
      <alignment horizontal="center" vertical="center"/>
    </xf>
    <xf numFmtId="0" fontId="43" fillId="0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justify" vertical="center" wrapText="1"/>
      <protection locked="0"/>
    </xf>
    <xf numFmtId="0" fontId="43" fillId="53" borderId="4" xfId="0" applyFont="1" applyFill="1" applyBorder="1" applyAlignment="1" applyProtection="1">
      <alignment horizontal="center" vertical="center"/>
      <protection locked="0"/>
    </xf>
    <xf numFmtId="0" fontId="43" fillId="0" borderId="57" xfId="0" applyFont="1" applyBorder="1" applyAlignment="1" applyProtection="1">
      <alignment horizontal="center" vertical="center"/>
    </xf>
    <xf numFmtId="0" fontId="43" fillId="0" borderId="31" xfId="0" applyFont="1" applyBorder="1" applyAlignment="1" applyProtection="1">
      <alignment horizontal="center" vertical="center"/>
      <protection locked="0"/>
    </xf>
    <xf numFmtId="0" fontId="43" fillId="0" borderId="55" xfId="0" applyFont="1" applyBorder="1" applyAlignment="1" applyProtection="1">
      <alignment horizontal="center" vertical="center"/>
      <protection locked="0"/>
    </xf>
    <xf numFmtId="0" fontId="43" fillId="0" borderId="56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/>
    </xf>
    <xf numFmtId="0" fontId="43" fillId="53" borderId="31" xfId="0" applyFont="1" applyFill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0" fontId="43" fillId="53" borderId="1" xfId="0" applyFont="1" applyFill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14" fontId="0" fillId="0" borderId="1" xfId="0" applyNumberFormat="1" applyFont="1" applyBorder="1" applyAlignment="1" applyProtection="1">
      <alignment horizontal="justify" vertical="center" wrapText="1"/>
      <protection locked="0"/>
    </xf>
    <xf numFmtId="0" fontId="0" fillId="0" borderId="1" xfId="0" applyFont="1" applyFill="1" applyBorder="1" applyAlignment="1" applyProtection="1">
      <alignment horizontal="justify" vertical="center" wrapText="1"/>
      <protection locked="0"/>
    </xf>
    <xf numFmtId="0" fontId="43" fillId="0" borderId="4" xfId="0" applyFont="1" applyBorder="1" applyAlignment="1" applyProtection="1">
      <alignment horizontal="center" vertical="center"/>
    </xf>
    <xf numFmtId="0" fontId="43" fillId="21" borderId="4" xfId="0" applyFont="1" applyFill="1" applyBorder="1" applyAlignment="1" applyProtection="1">
      <alignment horizontal="center" vertical="center"/>
      <protection locked="0"/>
    </xf>
    <xf numFmtId="0" fontId="43" fillId="21" borderId="1" xfId="0" applyFont="1" applyFill="1" applyBorder="1" applyAlignment="1" applyProtection="1">
      <alignment horizontal="justify" vertical="center" wrapText="1"/>
      <protection locked="0"/>
    </xf>
    <xf numFmtId="0" fontId="43" fillId="21" borderId="1" xfId="0" applyFont="1" applyFill="1" applyBorder="1" applyAlignment="1" applyProtection="1">
      <alignment horizontal="center" vertical="center"/>
      <protection locked="0"/>
    </xf>
    <xf numFmtId="0" fontId="43" fillId="21" borderId="1" xfId="0" applyFont="1" applyFill="1" applyBorder="1" applyAlignment="1" applyProtection="1">
      <alignment horizontal="center" vertical="center"/>
    </xf>
    <xf numFmtId="0" fontId="0" fillId="21" borderId="1" xfId="0" applyFont="1" applyFill="1" applyBorder="1" applyAlignment="1" applyProtection="1">
      <alignment horizontal="justify" vertical="center" wrapText="1"/>
      <protection locked="0"/>
    </xf>
    <xf numFmtId="0" fontId="43" fillId="21" borderId="0" xfId="0" applyFont="1" applyFill="1" applyAlignment="1" applyProtection="1">
      <alignment vertical="center"/>
      <protection locked="0"/>
    </xf>
    <xf numFmtId="0" fontId="47" fillId="0" borderId="3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justify" vertical="top" wrapText="1"/>
      <protection locked="0"/>
    </xf>
    <xf numFmtId="0" fontId="0" fillId="7" borderId="1" xfId="0" applyFont="1" applyFill="1" applyBorder="1" applyAlignment="1" applyProtection="1">
      <alignment horizontal="justify" vertical="center" wrapText="1"/>
      <protection locked="0"/>
    </xf>
    <xf numFmtId="0" fontId="50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21" borderId="1" xfId="0" applyFont="1" applyFill="1" applyBorder="1" applyAlignment="1" applyProtection="1">
      <alignment horizontal="justify" vertical="center" wrapText="1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50" fillId="21" borderId="1" xfId="0" applyFont="1" applyFill="1" applyBorder="1" applyAlignment="1" applyProtection="1">
      <alignment horizontal="center" vertical="center"/>
      <protection locked="0"/>
    </xf>
    <xf numFmtId="0" fontId="51" fillId="0" borderId="1" xfId="0" applyFont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 applyProtection="1">
      <alignment horizontal="center" vertical="center"/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0" fontId="19" fillId="45" borderId="1" xfId="0" applyFont="1" applyFill="1" applyBorder="1" applyAlignment="1" applyProtection="1">
      <alignment horizontal="center" vertical="center" wrapText="1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27" fillId="0" borderId="1" xfId="21" applyBorder="1" applyAlignment="1" applyProtection="1">
      <alignment horizontal="justify" vertical="center" wrapText="1"/>
      <protection locked="0"/>
    </xf>
    <xf numFmtId="0" fontId="20" fillId="28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34" fillId="28" borderId="33" xfId="0" applyFont="1" applyFill="1" applyBorder="1" applyAlignment="1">
      <alignment horizontal="center" vertical="center"/>
    </xf>
    <xf numFmtId="0" fontId="34" fillId="28" borderId="0" xfId="0" applyFont="1" applyFill="1" applyBorder="1" applyAlignment="1">
      <alignment horizontal="center" vertical="center"/>
    </xf>
    <xf numFmtId="0" fontId="29" fillId="46" borderId="1" xfId="0" applyFont="1" applyFill="1" applyBorder="1" applyAlignment="1" applyProtection="1">
      <alignment horizontal="center" vertical="center" wrapText="1"/>
    </xf>
    <xf numFmtId="0" fontId="29" fillId="46" borderId="31" xfId="0" applyFont="1" applyFill="1" applyBorder="1" applyAlignment="1" applyProtection="1">
      <alignment horizontal="center" vertical="center" wrapText="1"/>
    </xf>
    <xf numFmtId="0" fontId="29" fillId="46" borderId="40" xfId="0" applyFont="1" applyFill="1" applyBorder="1" applyAlignment="1" applyProtection="1">
      <alignment horizontal="center" vertical="center" wrapText="1"/>
    </xf>
    <xf numFmtId="0" fontId="19" fillId="34" borderId="1" xfId="0" applyFont="1" applyFill="1" applyBorder="1" applyAlignment="1" applyProtection="1">
      <alignment horizontal="center" vertical="center" wrapText="1"/>
      <protection locked="0"/>
    </xf>
    <xf numFmtId="0" fontId="18" fillId="28" borderId="1" xfId="0" applyFont="1" applyFill="1" applyBorder="1" applyAlignment="1" applyProtection="1">
      <alignment horizontal="center" vertical="center" wrapText="1"/>
    </xf>
    <xf numFmtId="0" fontId="18" fillId="6" borderId="31" xfId="0" applyFont="1" applyFill="1" applyBorder="1" applyAlignment="1" applyProtection="1">
      <alignment horizontal="center" vertical="center" wrapText="1"/>
    </xf>
    <xf numFmtId="0" fontId="18" fillId="6" borderId="40" xfId="0" applyFont="1" applyFill="1" applyBorder="1" applyAlignment="1" applyProtection="1">
      <alignment horizontal="center" vertical="center" wrapText="1"/>
    </xf>
    <xf numFmtId="0" fontId="18" fillId="45" borderId="31" xfId="0" applyFont="1" applyFill="1" applyBorder="1" applyAlignment="1" applyProtection="1">
      <alignment horizontal="center" vertical="center" wrapText="1"/>
    </xf>
    <xf numFmtId="0" fontId="18" fillId="45" borderId="40" xfId="0" applyFont="1" applyFill="1" applyBorder="1" applyAlignment="1" applyProtection="1">
      <alignment horizontal="center" vertical="center" wrapText="1"/>
    </xf>
    <xf numFmtId="0" fontId="10" fillId="10" borderId="4" xfId="0" applyFont="1" applyFill="1" applyBorder="1" applyAlignment="1" applyProtection="1">
      <alignment horizontal="center" vertical="center"/>
      <protection locked="0"/>
    </xf>
    <xf numFmtId="0" fontId="10" fillId="10" borderId="5" xfId="0" applyFont="1" applyFill="1" applyBorder="1" applyAlignment="1" applyProtection="1">
      <alignment horizontal="center" vertical="center"/>
      <protection locked="0"/>
    </xf>
    <xf numFmtId="0" fontId="10" fillId="10" borderId="6" xfId="0" applyFont="1" applyFill="1" applyBorder="1" applyAlignment="1" applyProtection="1">
      <alignment horizontal="center" vertical="center"/>
      <protection locked="0"/>
    </xf>
    <xf numFmtId="0" fontId="1" fillId="36" borderId="1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39" fillId="43" borderId="4" xfId="21" applyFont="1" applyFill="1" applyBorder="1" applyAlignment="1" applyProtection="1">
      <alignment horizontal="center" vertical="center"/>
    </xf>
    <xf numFmtId="0" fontId="39" fillId="43" borderId="5" xfId="21" applyFont="1" applyFill="1" applyBorder="1" applyAlignment="1" applyProtection="1">
      <alignment horizontal="center" vertical="center"/>
    </xf>
    <xf numFmtId="0" fontId="39" fillId="43" borderId="6" xfId="21" applyFont="1" applyFill="1" applyBorder="1" applyAlignment="1" applyProtection="1">
      <alignment horizontal="center" vertical="center"/>
    </xf>
    <xf numFmtId="0" fontId="1" fillId="33" borderId="1" xfId="0" applyFont="1" applyFill="1" applyBorder="1" applyAlignment="1" applyProtection="1">
      <alignment horizontal="center" vertical="center"/>
    </xf>
    <xf numFmtId="0" fontId="22" fillId="23" borderId="4" xfId="0" applyFont="1" applyFill="1" applyBorder="1" applyAlignment="1" applyProtection="1">
      <alignment horizontal="center" vertical="center"/>
    </xf>
    <xf numFmtId="0" fontId="22" fillId="23" borderId="5" xfId="0" applyFont="1" applyFill="1" applyBorder="1" applyAlignment="1" applyProtection="1">
      <alignment horizontal="center" vertical="center"/>
    </xf>
    <xf numFmtId="0" fontId="22" fillId="23" borderId="6" xfId="0" applyFont="1" applyFill="1" applyBorder="1" applyAlignment="1" applyProtection="1">
      <alignment horizontal="center" vertical="center"/>
    </xf>
    <xf numFmtId="0" fontId="18" fillId="3" borderId="4" xfId="0" applyFont="1" applyFill="1" applyBorder="1" applyAlignment="1" applyProtection="1">
      <alignment horizontal="center" vertical="center" wrapText="1"/>
    </xf>
    <xf numFmtId="0" fontId="18" fillId="3" borderId="5" xfId="0" applyFont="1" applyFill="1" applyBorder="1" applyAlignment="1" applyProtection="1">
      <alignment horizontal="center" vertical="center" wrapText="1"/>
    </xf>
    <xf numFmtId="0" fontId="18" fillId="3" borderId="6" xfId="0" applyFont="1" applyFill="1" applyBorder="1" applyAlignment="1" applyProtection="1">
      <alignment horizontal="center" vertical="center" wrapText="1"/>
    </xf>
    <xf numFmtId="0" fontId="19" fillId="23" borderId="1" xfId="0" applyFont="1" applyFill="1" applyBorder="1" applyAlignment="1" applyProtection="1">
      <alignment horizontal="center" vertical="center"/>
    </xf>
    <xf numFmtId="0" fontId="27" fillId="27" borderId="31" xfId="21" applyFill="1" applyBorder="1" applyAlignment="1" applyProtection="1">
      <alignment horizontal="center" vertical="center" wrapText="1"/>
    </xf>
    <xf numFmtId="0" fontId="27" fillId="27" borderId="40" xfId="21" applyFill="1" applyBorder="1" applyAlignment="1" applyProtection="1">
      <alignment horizontal="center" vertical="center" wrapText="1"/>
    </xf>
    <xf numFmtId="0" fontId="1" fillId="43" borderId="1" xfId="0" applyFont="1" applyFill="1" applyBorder="1" applyAlignment="1" applyProtection="1">
      <alignment horizontal="center" vertical="center" wrapText="1"/>
    </xf>
    <xf numFmtId="0" fontId="2" fillId="22" borderId="1" xfId="0" applyFont="1" applyFill="1" applyBorder="1" applyAlignment="1" applyProtection="1">
      <alignment horizontal="center" vertical="center" wrapText="1"/>
    </xf>
    <xf numFmtId="0" fontId="2" fillId="27" borderId="31" xfId="0" applyFont="1" applyFill="1" applyBorder="1" applyAlignment="1" applyProtection="1">
      <alignment horizontal="center" vertical="center" wrapText="1"/>
    </xf>
    <xf numFmtId="0" fontId="2" fillId="27" borderId="40" xfId="0" applyFont="1" applyFill="1" applyBorder="1" applyAlignment="1" applyProtection="1">
      <alignment horizontal="center" vertical="center" wrapText="1"/>
    </xf>
    <xf numFmtId="0" fontId="33" fillId="32" borderId="0" xfId="0" applyFont="1" applyFill="1" applyAlignment="1">
      <alignment horizontal="center"/>
    </xf>
    <xf numFmtId="0" fontId="22" fillId="2" borderId="26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43" fillId="0" borderId="31" xfId="0" applyFont="1" applyBorder="1" applyAlignment="1" applyProtection="1">
      <alignment horizontal="center" vertical="center"/>
    </xf>
    <xf numFmtId="0" fontId="43" fillId="0" borderId="40" xfId="0" applyFont="1" applyBorder="1" applyAlignment="1" applyProtection="1">
      <alignment horizontal="center" vertical="center"/>
    </xf>
    <xf numFmtId="0" fontId="43" fillId="0" borderId="31" xfId="0" applyFont="1" applyBorder="1" applyAlignment="1" applyProtection="1">
      <alignment horizontal="center" vertical="center"/>
      <protection locked="0"/>
    </xf>
    <xf numFmtId="0" fontId="43" fillId="0" borderId="40" xfId="0" applyFont="1" applyBorder="1" applyAlignment="1" applyProtection="1">
      <alignment horizontal="center" vertical="center"/>
      <protection locked="0"/>
    </xf>
    <xf numFmtId="0" fontId="43" fillId="0" borderId="31" xfId="0" applyFont="1" applyFill="1" applyBorder="1" applyAlignment="1" applyProtection="1">
      <alignment horizontal="center" vertical="center"/>
      <protection locked="0"/>
    </xf>
    <xf numFmtId="0" fontId="43" fillId="0" borderId="54" xfId="0" applyFont="1" applyFill="1" applyBorder="1" applyAlignment="1" applyProtection="1">
      <alignment horizontal="center" vertical="center"/>
      <protection locked="0"/>
    </xf>
    <xf numFmtId="0" fontId="43" fillId="0" borderId="40" xfId="0" applyFont="1" applyFill="1" applyBorder="1" applyAlignment="1" applyProtection="1">
      <alignment horizontal="center" vertical="center"/>
      <protection locked="0"/>
    </xf>
    <xf numFmtId="0" fontId="43" fillId="0" borderId="31" xfId="0" applyFont="1" applyFill="1" applyBorder="1" applyAlignment="1" applyProtection="1">
      <alignment horizontal="center" vertical="center"/>
    </xf>
    <xf numFmtId="0" fontId="43" fillId="0" borderId="54" xfId="0" applyFont="1" applyFill="1" applyBorder="1" applyAlignment="1" applyProtection="1">
      <alignment horizontal="center" vertical="center"/>
    </xf>
    <xf numFmtId="0" fontId="43" fillId="0" borderId="40" xfId="0" applyFont="1" applyFill="1" applyBorder="1" applyAlignment="1" applyProtection="1">
      <alignment horizontal="center" vertical="center"/>
    </xf>
    <xf numFmtId="0" fontId="43" fillId="0" borderId="31" xfId="0" applyFont="1" applyFill="1" applyBorder="1" applyAlignment="1" applyProtection="1">
      <alignment horizontal="left" vertical="center" wrapText="1"/>
      <protection locked="0"/>
    </xf>
    <xf numFmtId="0" fontId="43" fillId="0" borderId="40" xfId="0" applyFont="1" applyFill="1" applyBorder="1" applyAlignment="1" applyProtection="1">
      <alignment horizontal="left" vertical="center" wrapText="1"/>
      <protection locked="0"/>
    </xf>
    <xf numFmtId="0" fontId="47" fillId="0" borderId="31" xfId="0" applyFont="1" applyFill="1" applyBorder="1" applyAlignment="1" applyProtection="1">
      <alignment horizontal="center" vertical="center"/>
      <protection locked="0"/>
    </xf>
    <xf numFmtId="0" fontId="47" fillId="0" borderId="40" xfId="0" applyFont="1" applyFill="1" applyBorder="1" applyAlignment="1" applyProtection="1">
      <alignment horizontal="center" vertical="center"/>
      <protection locked="0"/>
    </xf>
    <xf numFmtId="0" fontId="43" fillId="53" borderId="31" xfId="0" applyFont="1" applyFill="1" applyBorder="1" applyAlignment="1" applyProtection="1">
      <alignment horizontal="center" vertical="center"/>
      <protection locked="0"/>
    </xf>
    <xf numFmtId="0" fontId="43" fillId="53" borderId="40" xfId="0" applyFont="1" applyFill="1" applyBorder="1" applyAlignment="1" applyProtection="1">
      <alignment horizontal="center" vertical="center"/>
      <protection locked="0"/>
    </xf>
    <xf numFmtId="0" fontId="47" fillId="0" borderId="31" xfId="0" applyFont="1" applyBorder="1" applyAlignment="1" applyProtection="1">
      <alignment horizontal="center" vertical="center"/>
      <protection locked="0"/>
    </xf>
    <xf numFmtId="0" fontId="47" fillId="0" borderId="40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left" vertical="center" wrapText="1"/>
      <protection locked="0"/>
    </xf>
    <xf numFmtId="0" fontId="43" fillId="0" borderId="40" xfId="0" applyFont="1" applyBorder="1" applyAlignment="1" applyProtection="1">
      <alignment horizontal="left" vertical="center" wrapText="1"/>
      <protection locked="0"/>
    </xf>
    <xf numFmtId="0" fontId="43" fillId="0" borderId="54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47" fillId="0" borderId="54" xfId="0" applyFont="1" applyFill="1" applyBorder="1" applyAlignment="1" applyProtection="1">
      <alignment horizontal="center" vertical="center"/>
      <protection locked="0"/>
    </xf>
    <xf numFmtId="0" fontId="43" fillId="53" borderId="54" xfId="0" applyFont="1" applyFill="1" applyBorder="1" applyAlignment="1" applyProtection="1">
      <alignment horizontal="center" vertical="center"/>
      <protection locked="0"/>
    </xf>
    <xf numFmtId="0" fontId="51" fillId="0" borderId="31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0" fontId="43" fillId="0" borderId="40" xfId="0" applyFont="1" applyBorder="1" applyAlignment="1" applyProtection="1">
      <alignment horizontal="center" vertical="center" wrapText="1"/>
      <protection locked="0"/>
    </xf>
    <xf numFmtId="0" fontId="48" fillId="10" borderId="58" xfId="0" applyFont="1" applyFill="1" applyBorder="1" applyAlignment="1" applyProtection="1">
      <alignment horizontal="center" vertical="center"/>
      <protection locked="0"/>
    </xf>
    <xf numFmtId="0" fontId="48" fillId="10" borderId="59" xfId="0" applyFont="1" applyFill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vertical="center" wrapText="1"/>
      <protection locked="0"/>
    </xf>
    <xf numFmtId="0" fontId="43" fillId="0" borderId="40" xfId="0" applyFont="1" applyBorder="1" applyAlignment="1" applyProtection="1">
      <alignment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50" fillId="0" borderId="31" xfId="0" applyFont="1" applyBorder="1" applyAlignment="1" applyProtection="1">
      <alignment horizontal="center" vertical="center"/>
      <protection locked="0"/>
    </xf>
    <xf numFmtId="0" fontId="50" fillId="0" borderId="40" xfId="0" applyFont="1" applyBorder="1" applyAlignment="1" applyProtection="1">
      <alignment horizontal="center" vertical="center"/>
      <protection locked="0"/>
    </xf>
    <xf numFmtId="0" fontId="50" fillId="0" borderId="31" xfId="0" applyFont="1" applyFill="1" applyBorder="1" applyAlignment="1" applyProtection="1">
      <alignment horizontal="center" vertical="center"/>
      <protection locked="0"/>
    </xf>
    <xf numFmtId="0" fontId="50" fillId="0" borderId="40" xfId="0" applyFont="1" applyFill="1" applyBorder="1" applyAlignment="1" applyProtection="1">
      <alignment horizontal="center" vertical="center"/>
      <protection locked="0"/>
    </xf>
    <xf numFmtId="0" fontId="16" fillId="37" borderId="35" xfId="0" applyFont="1" applyFill="1" applyBorder="1" applyAlignment="1">
      <alignment horizontal="center" vertical="center" wrapText="1"/>
    </xf>
    <xf numFmtId="0" fontId="16" fillId="37" borderId="36" xfId="0" applyFont="1" applyFill="1" applyBorder="1" applyAlignment="1">
      <alignment horizontal="center" vertical="center" wrapText="1"/>
    </xf>
    <xf numFmtId="0" fontId="16" fillId="37" borderId="37" xfId="0" applyFont="1" applyFill="1" applyBorder="1" applyAlignment="1">
      <alignment horizontal="center" vertical="center" wrapText="1"/>
    </xf>
    <xf numFmtId="0" fontId="34" fillId="28" borderId="26" xfId="0" applyFont="1" applyFill="1" applyBorder="1" applyAlignment="1">
      <alignment horizontal="center" vertical="center"/>
    </xf>
    <xf numFmtId="0" fontId="23" fillId="28" borderId="2" xfId="0" applyFont="1" applyFill="1" applyBorder="1" applyAlignment="1">
      <alignment horizontal="center" vertical="center"/>
    </xf>
    <xf numFmtId="0" fontId="36" fillId="8" borderId="21" xfId="0" applyFont="1" applyFill="1" applyBorder="1" applyAlignment="1">
      <alignment horizontal="center" vertical="center"/>
    </xf>
    <xf numFmtId="0" fontId="36" fillId="8" borderId="17" xfId="0" applyFont="1" applyFill="1" applyBorder="1" applyAlignment="1">
      <alignment horizontal="center" vertical="center"/>
    </xf>
    <xf numFmtId="0" fontId="36" fillId="8" borderId="18" xfId="0" applyFont="1" applyFill="1" applyBorder="1" applyAlignment="1">
      <alignment horizontal="center" vertical="center"/>
    </xf>
    <xf numFmtId="0" fontId="36" fillId="27" borderId="22" xfId="0" applyFont="1" applyFill="1" applyBorder="1" applyAlignment="1">
      <alignment horizontal="center" vertical="center"/>
    </xf>
    <xf numFmtId="0" fontId="36" fillId="27" borderId="10" xfId="0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8" borderId="23" xfId="0" applyFont="1" applyFill="1" applyBorder="1" applyAlignment="1">
      <alignment horizontal="center" vertical="center"/>
    </xf>
    <xf numFmtId="0" fontId="36" fillId="28" borderId="22" xfId="0" applyFont="1" applyFill="1" applyBorder="1" applyAlignment="1">
      <alignment horizontal="center" vertical="center"/>
    </xf>
    <xf numFmtId="0" fontId="36" fillId="28" borderId="10" xfId="0" applyFont="1" applyFill="1" applyBorder="1" applyAlignment="1">
      <alignment horizontal="center" vertical="center"/>
    </xf>
    <xf numFmtId="0" fontId="36" fillId="28" borderId="24" xfId="0" applyFont="1" applyFill="1" applyBorder="1" applyAlignment="1">
      <alignment horizontal="center" vertical="center"/>
    </xf>
    <xf numFmtId="0" fontId="21" fillId="29" borderId="12" xfId="0" applyFont="1" applyFill="1" applyBorder="1" applyAlignment="1">
      <alignment horizontal="center" vertical="center"/>
    </xf>
    <xf numFmtId="0" fontId="21" fillId="29" borderId="13" xfId="0" applyFont="1" applyFill="1" applyBorder="1" applyAlignment="1">
      <alignment horizontal="center" vertical="center"/>
    </xf>
    <xf numFmtId="0" fontId="36" fillId="8" borderId="14" xfId="0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36" fillId="6" borderId="10" xfId="0" applyFont="1" applyFill="1" applyBorder="1" applyAlignment="1">
      <alignment horizontal="center" vertical="center"/>
    </xf>
    <xf numFmtId="0" fontId="36" fillId="6" borderId="19" xfId="0" applyFont="1" applyFill="1" applyBorder="1" applyAlignment="1">
      <alignment horizontal="center" vertical="center"/>
    </xf>
    <xf numFmtId="0" fontId="36" fillId="22" borderId="22" xfId="0" applyFont="1" applyFill="1" applyBorder="1" applyAlignment="1">
      <alignment horizontal="center" vertical="center"/>
    </xf>
    <xf numFmtId="0" fontId="36" fillId="22" borderId="10" xfId="0" applyFont="1" applyFill="1" applyBorder="1" applyAlignment="1">
      <alignment horizontal="center" vertical="center"/>
    </xf>
    <xf numFmtId="0" fontId="36" fillId="22" borderId="19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0" fontId="36" fillId="21" borderId="10" xfId="0" applyFont="1" applyFill="1" applyBorder="1" applyAlignment="1">
      <alignment horizontal="center" vertical="center"/>
    </xf>
    <xf numFmtId="0" fontId="36" fillId="21" borderId="19" xfId="0" applyFont="1" applyFill="1" applyBorder="1" applyAlignment="1">
      <alignment horizontal="center" vertical="center"/>
    </xf>
    <xf numFmtId="0" fontId="11" fillId="29" borderId="9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justify" vertical="center" wrapText="1"/>
    </xf>
    <xf numFmtId="0" fontId="41" fillId="45" borderId="9" xfId="0" applyFont="1" applyFill="1" applyBorder="1" applyAlignment="1">
      <alignment horizontal="center" vertical="center"/>
    </xf>
    <xf numFmtId="0" fontId="41" fillId="45" borderId="3" xfId="0" applyFont="1" applyFill="1" applyBorder="1" applyAlignment="1">
      <alignment horizontal="center" vertical="center"/>
    </xf>
    <xf numFmtId="0" fontId="42" fillId="52" borderId="9" xfId="0" applyFont="1" applyFill="1" applyBorder="1" applyAlignment="1">
      <alignment horizontal="center" vertical="center" wrapText="1"/>
    </xf>
    <xf numFmtId="0" fontId="2" fillId="0" borderId="52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6" fillId="28" borderId="0" xfId="0" applyFont="1" applyFill="1" applyBorder="1" applyAlignment="1">
      <alignment horizontal="center" vertical="center" wrapText="1"/>
    </xf>
    <xf numFmtId="0" fontId="10" fillId="26" borderId="46" xfId="0" applyFont="1" applyFill="1" applyBorder="1" applyAlignment="1" applyProtection="1">
      <alignment horizontal="center" vertical="center"/>
      <protection locked="0"/>
    </xf>
    <xf numFmtId="0" fontId="10" fillId="26" borderId="47" xfId="0" applyFont="1" applyFill="1" applyBorder="1" applyAlignment="1" applyProtection="1">
      <alignment horizontal="center" vertical="center"/>
      <protection locked="0"/>
    </xf>
    <xf numFmtId="0" fontId="23" fillId="28" borderId="26" xfId="0" applyFont="1" applyFill="1" applyBorder="1" applyAlignment="1">
      <alignment horizontal="center" vertical="center"/>
    </xf>
    <xf numFmtId="0" fontId="23" fillId="28" borderId="3" xfId="0" applyFont="1" applyFill="1" applyBorder="1" applyAlignment="1">
      <alignment horizontal="center" vertical="center"/>
    </xf>
    <xf numFmtId="0" fontId="23" fillId="28" borderId="34" xfId="0" applyFont="1" applyFill="1" applyBorder="1" applyAlignment="1">
      <alignment horizontal="center" vertical="center"/>
    </xf>
    <xf numFmtId="0" fontId="23" fillId="28" borderId="29" xfId="0" applyFont="1" applyFill="1" applyBorder="1" applyAlignment="1">
      <alignment horizontal="center" vertical="center"/>
    </xf>
  </cellXfs>
  <cellStyles count="2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Normal" xfId="0" builtinId="0"/>
  </cellStyles>
  <dxfs count="295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  <color rgb="FFFFFF00"/>
      <color rgb="FF92D050"/>
      <color rgb="FFFFC000"/>
      <color rgb="FFFF0000"/>
      <color rgb="FF99CC00"/>
      <color rgb="FF00B050"/>
      <color rgb="FFFF2F2F"/>
      <color rgb="FFFF505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s-ES_tradnl"/>
              <a:t>Valoración de las amenazas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05-41CB-8791-DA2A802E4B38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05-41CB-8791-DA2A802E4B38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05-41CB-8791-DA2A802E4B38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05-41CB-8791-DA2A802E4B38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D05-41CB-8791-DA2A802E4B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'Seleccion de Esc'!$B$4:$B$26</c:f>
              <c:strCache>
                <c:ptCount val="23"/>
                <c:pt idx="0">
                  <c:v>Copia fraudulenta de información</c:v>
                </c:pt>
                <c:pt idx="1">
                  <c:v>Error en uso</c:v>
                </c:pt>
                <c:pt idx="2">
                  <c:v>Falla de la aplicaciones críticas</c:v>
                </c:pt>
                <c:pt idx="3">
                  <c:v>Falla de potencia </c:v>
                </c:pt>
                <c:pt idx="4">
                  <c:v>Indisponibilidad de TI</c:v>
                </c:pt>
                <c:pt idx="5">
                  <c:v>Abuso de derechos</c:v>
                </c:pt>
                <c:pt idx="6">
                  <c:v>Destrucción o daño de equipos</c:v>
                </c:pt>
                <c:pt idx="7">
                  <c:v>Escucha fraudulenta</c:v>
                </c:pt>
                <c:pt idx="8">
                  <c:v>Indisponibilidad general de la sede </c:v>
                </c:pt>
                <c:pt idx="9">
                  <c:v>Pérdida de servicios esenciales</c:v>
                </c:pt>
                <c:pt idx="10">
                  <c:v>Robo de equipos</c:v>
                </c:pt>
                <c:pt idx="11">
                  <c:v>Robo de medios</c:v>
                </c:pt>
                <c:pt idx="12">
                  <c:v>Virus</c:v>
                </c:pt>
                <c:pt idx="13">
                  <c:v>Daño físico en documentos</c:v>
                </c:pt>
                <c:pt idx="14">
                  <c:v>Indisponibilidad de la base de datos</c:v>
                </c:pt>
                <c:pt idx="15">
                  <c:v>Modificación no autorizada de la información</c:v>
                </c:pt>
                <c:pt idx="16">
                  <c:v>Divulgación no autorizada de la información</c:v>
                </c:pt>
                <c:pt idx="17">
                  <c:v>Indisponibilidad de la red</c:v>
                </c:pt>
                <c:pt idx="18">
                  <c:v>Pérdida de información</c:v>
                </c:pt>
                <c:pt idx="19">
                  <c:v>Ausencia de personal</c:v>
                </c:pt>
                <c:pt idx="20">
                  <c:v>Fallas en la operación</c:v>
                </c:pt>
                <c:pt idx="21">
                  <c:v>Robo de información</c:v>
                </c:pt>
                <c:pt idx="22">
                  <c:v>Uso no autorizado de equipos</c:v>
                </c:pt>
              </c:strCache>
            </c:strRef>
          </c:cat>
          <c:val>
            <c:numRef>
              <c:f>'Seleccion de Esc'!$C$4:$C$26</c:f>
              <c:numCache>
                <c:formatCode>General</c:formatCode>
                <c:ptCount val="2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13</c:v>
                </c:pt>
                <c:pt idx="14">
                  <c:v>13</c:v>
                </c:pt>
                <c:pt idx="15">
                  <c:v>14</c:v>
                </c:pt>
                <c:pt idx="16">
                  <c:v>16</c:v>
                </c:pt>
                <c:pt idx="17">
                  <c:v>16</c:v>
                </c:pt>
                <c:pt idx="18">
                  <c:v>17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D05-41CB-8791-DA2A802E4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-1249581888"/>
        <c:axId val="-1249594400"/>
      </c:barChart>
      <c:catAx>
        <c:axId val="-124958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49594400"/>
        <c:crosses val="autoZero"/>
        <c:auto val="1"/>
        <c:lblAlgn val="ctr"/>
        <c:lblOffset val="100"/>
        <c:noMultiLvlLbl val="0"/>
      </c:catAx>
      <c:valAx>
        <c:axId val="-124959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49581888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Escenario valoracion'!A1"/><Relationship Id="rId3" Type="http://schemas.openxmlformats.org/officeDocument/2006/relationships/hyperlink" Target="#'Seleccion de Esc'!A1"/><Relationship Id="rId7" Type="http://schemas.openxmlformats.org/officeDocument/2006/relationships/hyperlink" Target="#Criticidad!A1"/><Relationship Id="rId2" Type="http://schemas.openxmlformats.org/officeDocument/2006/relationships/hyperlink" Target="#'Matriz Act Valorados'!A1"/><Relationship Id="rId1" Type="http://schemas.openxmlformats.org/officeDocument/2006/relationships/image" Target="../media/image1.png"/><Relationship Id="rId6" Type="http://schemas.openxmlformats.org/officeDocument/2006/relationships/hyperlink" Target="#'Plan TTo Riesgo'!A1"/><Relationship Id="rId11" Type="http://schemas.openxmlformats.org/officeDocument/2006/relationships/hyperlink" Target="#Riesgo!A1"/><Relationship Id="rId5" Type="http://schemas.openxmlformats.org/officeDocument/2006/relationships/hyperlink" Target="#'Mapas de Riesgos'!A1"/><Relationship Id="rId10" Type="http://schemas.openxmlformats.org/officeDocument/2006/relationships/hyperlink" Target="#Impacto!A1"/><Relationship Id="rId4" Type="http://schemas.openxmlformats.org/officeDocument/2006/relationships/hyperlink" Target="#'Matriz esc Riesgos'!A1"/><Relationship Id="rId9" Type="http://schemas.openxmlformats.org/officeDocument/2006/relationships/hyperlink" Target="#Probabilidad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B2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B2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B2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Matriz Act Valorados'!B2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Matriz Act Valorados'!B2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Matriz Act Valorados'!B2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Matriz Act Valorados'!B2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B2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B2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ice!B2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B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38100</xdr:rowOff>
    </xdr:from>
    <xdr:to>
      <xdr:col>1</xdr:col>
      <xdr:colOff>824441</xdr:colOff>
      <xdr:row>3</xdr:row>
      <xdr:rowOff>140172</xdr:rowOff>
    </xdr:to>
    <xdr:pic>
      <xdr:nvPicPr>
        <xdr:cNvPr id="2" name="Imagen 1" descr="Resultado de imagen para ICA LOG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23875"/>
          <a:ext cx="719666" cy="48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561974</xdr:colOff>
      <xdr:row>3</xdr:row>
      <xdr:rowOff>206137</xdr:rowOff>
    </xdr:from>
    <xdr:to>
      <xdr:col>1</xdr:col>
      <xdr:colOff>5333999</xdr:colOff>
      <xdr:row>18</xdr:row>
      <xdr:rowOff>317737</xdr:rowOff>
    </xdr:to>
    <xdr:grpSp>
      <xdr:nvGrpSpPr>
        <xdr:cNvPr id="24" name="Grup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657224" y="1072912"/>
          <a:ext cx="4772025" cy="5826600"/>
          <a:chOff x="657224" y="1072912"/>
          <a:chExt cx="4772025" cy="5826600"/>
        </a:xfrm>
      </xdr:grpSpPr>
      <xdr:sp macro="" textlink="">
        <xdr:nvSpPr>
          <xdr:cNvPr id="25" name="Rectángulo 24">
            <a:extLst>
              <a:ext uri="{FF2B5EF4-FFF2-40B4-BE49-F238E27FC236}">
                <a16:creationId xmlns=""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657224" y="1264792"/>
            <a:ext cx="4772025" cy="327600"/>
          </a:xfrm>
          <a:prstGeom prst="rect">
            <a:avLst/>
          </a:prstGeom>
        </xdr:spPr>
        <xdr:style>
          <a:lnRef idx="2">
            <a:schemeClr val="accent2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6" name="Forma libre 25">
            <a:hlinkClick xmlns:r="http://schemas.openxmlformats.org/officeDocument/2006/relationships" r:id="rId2"/>
            <a:extLst>
              <a:ext uri="{FF2B5EF4-FFF2-40B4-BE49-F238E27FC236}">
                <a16:creationId xmlns=""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895825" y="1072912"/>
            <a:ext cx="3340417" cy="383760"/>
          </a:xfrm>
          <a:custGeom>
            <a:avLst/>
            <a:gdLst>
              <a:gd name="connsiteX0" fmla="*/ 0 w 3340417"/>
              <a:gd name="connsiteY0" fmla="*/ 63961 h 383760"/>
              <a:gd name="connsiteX1" fmla="*/ 63961 w 3340417"/>
              <a:gd name="connsiteY1" fmla="*/ 0 h 383760"/>
              <a:gd name="connsiteX2" fmla="*/ 3276456 w 3340417"/>
              <a:gd name="connsiteY2" fmla="*/ 0 h 383760"/>
              <a:gd name="connsiteX3" fmla="*/ 3340417 w 3340417"/>
              <a:gd name="connsiteY3" fmla="*/ 63961 h 383760"/>
              <a:gd name="connsiteX4" fmla="*/ 3340417 w 3340417"/>
              <a:gd name="connsiteY4" fmla="*/ 319799 h 383760"/>
              <a:gd name="connsiteX5" fmla="*/ 3276456 w 3340417"/>
              <a:gd name="connsiteY5" fmla="*/ 383760 h 383760"/>
              <a:gd name="connsiteX6" fmla="*/ 63961 w 3340417"/>
              <a:gd name="connsiteY6" fmla="*/ 383760 h 383760"/>
              <a:gd name="connsiteX7" fmla="*/ 0 w 3340417"/>
              <a:gd name="connsiteY7" fmla="*/ 319799 h 383760"/>
              <a:gd name="connsiteX8" fmla="*/ 0 w 3340417"/>
              <a:gd name="connsiteY8" fmla="*/ 63961 h 3837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340417" h="383760">
                <a:moveTo>
                  <a:pt x="0" y="63961"/>
                </a:moveTo>
                <a:cubicBezTo>
                  <a:pt x="0" y="28636"/>
                  <a:pt x="28636" y="0"/>
                  <a:pt x="63961" y="0"/>
                </a:cubicBezTo>
                <a:lnTo>
                  <a:pt x="3276456" y="0"/>
                </a:lnTo>
                <a:cubicBezTo>
                  <a:pt x="3311781" y="0"/>
                  <a:pt x="3340417" y="28636"/>
                  <a:pt x="3340417" y="63961"/>
                </a:cubicBezTo>
                <a:lnTo>
                  <a:pt x="3340417" y="319799"/>
                </a:lnTo>
                <a:cubicBezTo>
                  <a:pt x="3340417" y="355124"/>
                  <a:pt x="3311781" y="383760"/>
                  <a:pt x="3276456" y="383760"/>
                </a:cubicBezTo>
                <a:lnTo>
                  <a:pt x="63961" y="383760"/>
                </a:lnTo>
                <a:cubicBezTo>
                  <a:pt x="28636" y="383760"/>
                  <a:pt x="0" y="355124"/>
                  <a:pt x="0" y="319799"/>
                </a:cubicBezTo>
                <a:lnTo>
                  <a:pt x="0" y="63961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0"/>
              <a:satOff val="0"/>
              <a:lumOff val="0"/>
              <a:alphaOff val="0"/>
            </a:schemeClr>
          </a:fillRef>
          <a:effectRef idx="0">
            <a:schemeClr val="accent2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44994" tIns="18734" rIns="144994" bIns="18734" numCol="1" spcCol="1270" anchor="ctr" anchorCtr="0">
            <a:noAutofit/>
          </a:bodyPr>
          <a:lstStyle/>
          <a:p>
            <a:pPr lvl="0" algn="l" defTabSz="5778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CO" sz="1300" kern="1200"/>
              <a:t>1. Matriz Activos Valorados</a:t>
            </a:r>
          </a:p>
        </xdr:txBody>
      </xdr:sp>
      <xdr:sp macro="" textlink="">
        <xdr:nvSpPr>
          <xdr:cNvPr id="27" name="Rectángulo 26">
            <a:extLst>
              <a:ext uri="{FF2B5EF4-FFF2-40B4-BE49-F238E27FC236}">
                <a16:creationId xmlns=""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657224" y="1854472"/>
            <a:ext cx="4772025" cy="327600"/>
          </a:xfrm>
          <a:prstGeom prst="rect">
            <a:avLst/>
          </a:prstGeom>
        </xdr:spPr>
        <xdr:style>
          <a:lnRef idx="2">
            <a:schemeClr val="accent3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28" name="Forma libre 27">
            <a:hlinkClick xmlns:r="http://schemas.openxmlformats.org/officeDocument/2006/relationships" r:id="rId3"/>
            <a:extLst>
              <a:ext uri="{FF2B5EF4-FFF2-40B4-BE49-F238E27FC236}">
                <a16:creationId xmlns=""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895825" y="1662592"/>
            <a:ext cx="3340417" cy="383760"/>
          </a:xfrm>
          <a:custGeom>
            <a:avLst/>
            <a:gdLst>
              <a:gd name="connsiteX0" fmla="*/ 0 w 3340417"/>
              <a:gd name="connsiteY0" fmla="*/ 63961 h 383760"/>
              <a:gd name="connsiteX1" fmla="*/ 63961 w 3340417"/>
              <a:gd name="connsiteY1" fmla="*/ 0 h 383760"/>
              <a:gd name="connsiteX2" fmla="*/ 3276456 w 3340417"/>
              <a:gd name="connsiteY2" fmla="*/ 0 h 383760"/>
              <a:gd name="connsiteX3" fmla="*/ 3340417 w 3340417"/>
              <a:gd name="connsiteY3" fmla="*/ 63961 h 383760"/>
              <a:gd name="connsiteX4" fmla="*/ 3340417 w 3340417"/>
              <a:gd name="connsiteY4" fmla="*/ 319799 h 383760"/>
              <a:gd name="connsiteX5" fmla="*/ 3276456 w 3340417"/>
              <a:gd name="connsiteY5" fmla="*/ 383760 h 383760"/>
              <a:gd name="connsiteX6" fmla="*/ 63961 w 3340417"/>
              <a:gd name="connsiteY6" fmla="*/ 383760 h 383760"/>
              <a:gd name="connsiteX7" fmla="*/ 0 w 3340417"/>
              <a:gd name="connsiteY7" fmla="*/ 319799 h 383760"/>
              <a:gd name="connsiteX8" fmla="*/ 0 w 3340417"/>
              <a:gd name="connsiteY8" fmla="*/ 63961 h 3837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340417" h="383760">
                <a:moveTo>
                  <a:pt x="0" y="63961"/>
                </a:moveTo>
                <a:cubicBezTo>
                  <a:pt x="0" y="28636"/>
                  <a:pt x="28636" y="0"/>
                  <a:pt x="63961" y="0"/>
                </a:cubicBezTo>
                <a:lnTo>
                  <a:pt x="3276456" y="0"/>
                </a:lnTo>
                <a:cubicBezTo>
                  <a:pt x="3311781" y="0"/>
                  <a:pt x="3340417" y="28636"/>
                  <a:pt x="3340417" y="63961"/>
                </a:cubicBezTo>
                <a:lnTo>
                  <a:pt x="3340417" y="319799"/>
                </a:lnTo>
                <a:cubicBezTo>
                  <a:pt x="3340417" y="355124"/>
                  <a:pt x="3311781" y="383760"/>
                  <a:pt x="3276456" y="383760"/>
                </a:cubicBezTo>
                <a:lnTo>
                  <a:pt x="63961" y="383760"/>
                </a:lnTo>
                <a:cubicBezTo>
                  <a:pt x="28636" y="383760"/>
                  <a:pt x="0" y="355124"/>
                  <a:pt x="0" y="319799"/>
                </a:cubicBezTo>
                <a:lnTo>
                  <a:pt x="0" y="63961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3">
              <a:hueOff val="0"/>
              <a:satOff val="0"/>
              <a:lumOff val="0"/>
              <a:alphaOff val="0"/>
            </a:schemeClr>
          </a:fillRef>
          <a:effectRef idx="0">
            <a:schemeClr val="accent3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44994" tIns="18734" rIns="144994" bIns="18734" numCol="1" spcCol="1270" anchor="ctr" anchorCtr="0">
            <a:noAutofit/>
          </a:bodyPr>
          <a:lstStyle/>
          <a:p>
            <a:pPr lvl="0" algn="l" defTabSz="5778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CO" sz="1300" kern="1200"/>
              <a:t>2. Selección de Escenarios de Riesgos</a:t>
            </a:r>
          </a:p>
        </xdr:txBody>
      </xdr:sp>
      <xdr:sp macro="" textlink="">
        <xdr:nvSpPr>
          <xdr:cNvPr id="29" name="Rectángulo 28">
            <a:extLst>
              <a:ext uri="{FF2B5EF4-FFF2-40B4-BE49-F238E27FC236}">
                <a16:creationId xmlns=""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657224" y="2444152"/>
            <a:ext cx="4772025" cy="327600"/>
          </a:xfrm>
          <a:prstGeom prst="rect">
            <a:avLst/>
          </a:prstGeom>
        </xdr:spPr>
        <xdr:style>
          <a:lnRef idx="2">
            <a:schemeClr val="accent4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0" name="Forma libre 29">
            <a:hlinkClick xmlns:r="http://schemas.openxmlformats.org/officeDocument/2006/relationships" r:id="rId4"/>
            <a:extLst>
              <a:ext uri="{FF2B5EF4-FFF2-40B4-BE49-F238E27FC236}">
                <a16:creationId xmlns=""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895825" y="2252272"/>
            <a:ext cx="3340417" cy="383760"/>
          </a:xfrm>
          <a:custGeom>
            <a:avLst/>
            <a:gdLst>
              <a:gd name="connsiteX0" fmla="*/ 0 w 3340417"/>
              <a:gd name="connsiteY0" fmla="*/ 63961 h 383760"/>
              <a:gd name="connsiteX1" fmla="*/ 63961 w 3340417"/>
              <a:gd name="connsiteY1" fmla="*/ 0 h 383760"/>
              <a:gd name="connsiteX2" fmla="*/ 3276456 w 3340417"/>
              <a:gd name="connsiteY2" fmla="*/ 0 h 383760"/>
              <a:gd name="connsiteX3" fmla="*/ 3340417 w 3340417"/>
              <a:gd name="connsiteY3" fmla="*/ 63961 h 383760"/>
              <a:gd name="connsiteX4" fmla="*/ 3340417 w 3340417"/>
              <a:gd name="connsiteY4" fmla="*/ 319799 h 383760"/>
              <a:gd name="connsiteX5" fmla="*/ 3276456 w 3340417"/>
              <a:gd name="connsiteY5" fmla="*/ 383760 h 383760"/>
              <a:gd name="connsiteX6" fmla="*/ 63961 w 3340417"/>
              <a:gd name="connsiteY6" fmla="*/ 383760 h 383760"/>
              <a:gd name="connsiteX7" fmla="*/ 0 w 3340417"/>
              <a:gd name="connsiteY7" fmla="*/ 319799 h 383760"/>
              <a:gd name="connsiteX8" fmla="*/ 0 w 3340417"/>
              <a:gd name="connsiteY8" fmla="*/ 63961 h 3837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340417" h="383760">
                <a:moveTo>
                  <a:pt x="0" y="63961"/>
                </a:moveTo>
                <a:cubicBezTo>
                  <a:pt x="0" y="28636"/>
                  <a:pt x="28636" y="0"/>
                  <a:pt x="63961" y="0"/>
                </a:cubicBezTo>
                <a:lnTo>
                  <a:pt x="3276456" y="0"/>
                </a:lnTo>
                <a:cubicBezTo>
                  <a:pt x="3311781" y="0"/>
                  <a:pt x="3340417" y="28636"/>
                  <a:pt x="3340417" y="63961"/>
                </a:cubicBezTo>
                <a:lnTo>
                  <a:pt x="3340417" y="319799"/>
                </a:lnTo>
                <a:cubicBezTo>
                  <a:pt x="3340417" y="355124"/>
                  <a:pt x="3311781" y="383760"/>
                  <a:pt x="3276456" y="383760"/>
                </a:cubicBezTo>
                <a:lnTo>
                  <a:pt x="63961" y="383760"/>
                </a:lnTo>
                <a:cubicBezTo>
                  <a:pt x="28636" y="383760"/>
                  <a:pt x="0" y="355124"/>
                  <a:pt x="0" y="319799"/>
                </a:cubicBezTo>
                <a:lnTo>
                  <a:pt x="0" y="63961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4">
              <a:hueOff val="0"/>
              <a:satOff val="0"/>
              <a:lumOff val="0"/>
              <a:alphaOff val="0"/>
            </a:schemeClr>
          </a:fillRef>
          <a:effectRef idx="0">
            <a:schemeClr val="accent4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44994" tIns="18734" rIns="144994" bIns="18734" numCol="1" spcCol="1270" anchor="ctr" anchorCtr="0">
            <a:noAutofit/>
          </a:bodyPr>
          <a:lstStyle/>
          <a:p>
            <a:pPr lvl="0" algn="l" defTabSz="5778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CO" sz="1300" kern="1200"/>
              <a:t>3. Matriz de Escenarios de Riesgo</a:t>
            </a:r>
          </a:p>
        </xdr:txBody>
      </xdr:sp>
      <xdr:sp macro="" textlink="">
        <xdr:nvSpPr>
          <xdr:cNvPr id="31" name="Rectángulo 30">
            <a:extLst>
              <a:ext uri="{FF2B5EF4-FFF2-40B4-BE49-F238E27FC236}">
                <a16:creationId xmlns=""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657224" y="3033832"/>
            <a:ext cx="4772025" cy="327600"/>
          </a:xfrm>
          <a:prstGeom prst="rect">
            <a:avLst/>
          </a:prstGeom>
        </xdr:spPr>
        <xdr:style>
          <a:lnRef idx="2">
            <a:schemeClr val="accent5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2" name="Forma libre 31">
            <a:hlinkClick xmlns:r="http://schemas.openxmlformats.org/officeDocument/2006/relationships" r:id="rId5"/>
            <a:extLst>
              <a:ext uri="{FF2B5EF4-FFF2-40B4-BE49-F238E27FC236}">
                <a16:creationId xmlns=""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895825" y="2841952"/>
            <a:ext cx="3340417" cy="383760"/>
          </a:xfrm>
          <a:custGeom>
            <a:avLst/>
            <a:gdLst>
              <a:gd name="connsiteX0" fmla="*/ 0 w 3340417"/>
              <a:gd name="connsiteY0" fmla="*/ 63961 h 383760"/>
              <a:gd name="connsiteX1" fmla="*/ 63961 w 3340417"/>
              <a:gd name="connsiteY1" fmla="*/ 0 h 383760"/>
              <a:gd name="connsiteX2" fmla="*/ 3276456 w 3340417"/>
              <a:gd name="connsiteY2" fmla="*/ 0 h 383760"/>
              <a:gd name="connsiteX3" fmla="*/ 3340417 w 3340417"/>
              <a:gd name="connsiteY3" fmla="*/ 63961 h 383760"/>
              <a:gd name="connsiteX4" fmla="*/ 3340417 w 3340417"/>
              <a:gd name="connsiteY4" fmla="*/ 319799 h 383760"/>
              <a:gd name="connsiteX5" fmla="*/ 3276456 w 3340417"/>
              <a:gd name="connsiteY5" fmla="*/ 383760 h 383760"/>
              <a:gd name="connsiteX6" fmla="*/ 63961 w 3340417"/>
              <a:gd name="connsiteY6" fmla="*/ 383760 h 383760"/>
              <a:gd name="connsiteX7" fmla="*/ 0 w 3340417"/>
              <a:gd name="connsiteY7" fmla="*/ 319799 h 383760"/>
              <a:gd name="connsiteX8" fmla="*/ 0 w 3340417"/>
              <a:gd name="connsiteY8" fmla="*/ 63961 h 3837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340417" h="383760">
                <a:moveTo>
                  <a:pt x="0" y="63961"/>
                </a:moveTo>
                <a:cubicBezTo>
                  <a:pt x="0" y="28636"/>
                  <a:pt x="28636" y="0"/>
                  <a:pt x="63961" y="0"/>
                </a:cubicBezTo>
                <a:lnTo>
                  <a:pt x="3276456" y="0"/>
                </a:lnTo>
                <a:cubicBezTo>
                  <a:pt x="3311781" y="0"/>
                  <a:pt x="3340417" y="28636"/>
                  <a:pt x="3340417" y="63961"/>
                </a:cubicBezTo>
                <a:lnTo>
                  <a:pt x="3340417" y="319799"/>
                </a:lnTo>
                <a:cubicBezTo>
                  <a:pt x="3340417" y="355124"/>
                  <a:pt x="3311781" y="383760"/>
                  <a:pt x="3276456" y="383760"/>
                </a:cubicBezTo>
                <a:lnTo>
                  <a:pt x="63961" y="383760"/>
                </a:lnTo>
                <a:cubicBezTo>
                  <a:pt x="28636" y="383760"/>
                  <a:pt x="0" y="355124"/>
                  <a:pt x="0" y="319799"/>
                </a:cubicBezTo>
                <a:lnTo>
                  <a:pt x="0" y="63961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5">
              <a:hueOff val="0"/>
              <a:satOff val="0"/>
              <a:lumOff val="0"/>
              <a:alphaOff val="0"/>
            </a:schemeClr>
          </a:fillRef>
          <a:effectRef idx="0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44994" tIns="18734" rIns="144994" bIns="18734" numCol="1" spcCol="1270" anchor="ctr" anchorCtr="0">
            <a:noAutofit/>
          </a:bodyPr>
          <a:lstStyle/>
          <a:p>
            <a:pPr lvl="0" algn="l" defTabSz="5778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CO" sz="1300" kern="1200"/>
              <a:t>4. Mapas de Riesgos</a:t>
            </a:r>
          </a:p>
        </xdr:txBody>
      </xdr:sp>
      <xdr:sp macro="" textlink="">
        <xdr:nvSpPr>
          <xdr:cNvPr id="33" name="Rectángulo 32">
            <a:extLst>
              <a:ext uri="{FF2B5EF4-FFF2-40B4-BE49-F238E27FC236}">
                <a16:creationId xmlns=""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657224" y="3623512"/>
            <a:ext cx="4772025" cy="327600"/>
          </a:xfrm>
          <a:prstGeom prst="rect">
            <a:avLst/>
          </a:prstGeom>
        </xdr:spPr>
        <xdr:style>
          <a:lnRef idx="2">
            <a:schemeClr val="accent6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4" name="Forma libre 33">
            <a:hlinkClick xmlns:r="http://schemas.openxmlformats.org/officeDocument/2006/relationships" r:id="rId6"/>
            <a:extLst>
              <a:ext uri="{FF2B5EF4-FFF2-40B4-BE49-F238E27FC236}">
                <a16:creationId xmlns="" xmlns:a16="http://schemas.microsoft.com/office/drawing/2014/main" id="{00000000-0008-0000-0100-000022000000}"/>
              </a:ext>
            </a:extLst>
          </xdr:cNvPr>
          <xdr:cNvSpPr/>
        </xdr:nvSpPr>
        <xdr:spPr>
          <a:xfrm>
            <a:off x="895825" y="3431632"/>
            <a:ext cx="3340417" cy="383760"/>
          </a:xfrm>
          <a:custGeom>
            <a:avLst/>
            <a:gdLst>
              <a:gd name="connsiteX0" fmla="*/ 0 w 3340417"/>
              <a:gd name="connsiteY0" fmla="*/ 63961 h 383760"/>
              <a:gd name="connsiteX1" fmla="*/ 63961 w 3340417"/>
              <a:gd name="connsiteY1" fmla="*/ 0 h 383760"/>
              <a:gd name="connsiteX2" fmla="*/ 3276456 w 3340417"/>
              <a:gd name="connsiteY2" fmla="*/ 0 h 383760"/>
              <a:gd name="connsiteX3" fmla="*/ 3340417 w 3340417"/>
              <a:gd name="connsiteY3" fmla="*/ 63961 h 383760"/>
              <a:gd name="connsiteX4" fmla="*/ 3340417 w 3340417"/>
              <a:gd name="connsiteY4" fmla="*/ 319799 h 383760"/>
              <a:gd name="connsiteX5" fmla="*/ 3276456 w 3340417"/>
              <a:gd name="connsiteY5" fmla="*/ 383760 h 383760"/>
              <a:gd name="connsiteX6" fmla="*/ 63961 w 3340417"/>
              <a:gd name="connsiteY6" fmla="*/ 383760 h 383760"/>
              <a:gd name="connsiteX7" fmla="*/ 0 w 3340417"/>
              <a:gd name="connsiteY7" fmla="*/ 319799 h 383760"/>
              <a:gd name="connsiteX8" fmla="*/ 0 w 3340417"/>
              <a:gd name="connsiteY8" fmla="*/ 63961 h 3837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340417" h="383760">
                <a:moveTo>
                  <a:pt x="0" y="63961"/>
                </a:moveTo>
                <a:cubicBezTo>
                  <a:pt x="0" y="28636"/>
                  <a:pt x="28636" y="0"/>
                  <a:pt x="63961" y="0"/>
                </a:cubicBezTo>
                <a:lnTo>
                  <a:pt x="3276456" y="0"/>
                </a:lnTo>
                <a:cubicBezTo>
                  <a:pt x="3311781" y="0"/>
                  <a:pt x="3340417" y="28636"/>
                  <a:pt x="3340417" y="63961"/>
                </a:cubicBezTo>
                <a:lnTo>
                  <a:pt x="3340417" y="319799"/>
                </a:lnTo>
                <a:cubicBezTo>
                  <a:pt x="3340417" y="355124"/>
                  <a:pt x="3311781" y="383760"/>
                  <a:pt x="3276456" y="383760"/>
                </a:cubicBezTo>
                <a:lnTo>
                  <a:pt x="63961" y="383760"/>
                </a:lnTo>
                <a:cubicBezTo>
                  <a:pt x="28636" y="383760"/>
                  <a:pt x="0" y="355124"/>
                  <a:pt x="0" y="319799"/>
                </a:cubicBezTo>
                <a:lnTo>
                  <a:pt x="0" y="63961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6">
              <a:hueOff val="0"/>
              <a:satOff val="0"/>
              <a:lumOff val="0"/>
              <a:alphaOff val="0"/>
            </a:schemeClr>
          </a:fillRef>
          <a:effectRef idx="0">
            <a:schemeClr val="accent6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44994" tIns="18734" rIns="144994" bIns="18734" numCol="1" spcCol="1270" anchor="ctr" anchorCtr="0">
            <a:noAutofit/>
          </a:bodyPr>
          <a:lstStyle/>
          <a:p>
            <a:pPr lvl="0" algn="l" defTabSz="5778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CO" sz="1300" kern="1200"/>
              <a:t>5. Plan de Tratamiento de Riesgos</a:t>
            </a:r>
          </a:p>
        </xdr:txBody>
      </xdr:sp>
      <xdr:sp macro="" textlink="">
        <xdr:nvSpPr>
          <xdr:cNvPr id="35" name="Rectángulo 34">
            <a:extLst>
              <a:ext uri="{FF2B5EF4-FFF2-40B4-BE49-F238E27FC236}">
                <a16:creationId xmlns=""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657224" y="4213192"/>
            <a:ext cx="4772025" cy="327600"/>
          </a:xfrm>
          <a:prstGeom prst="rect">
            <a:avLst/>
          </a:prstGeom>
        </xdr:spPr>
        <xdr:style>
          <a:lnRef idx="2">
            <a:schemeClr val="accent2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6" name="Forma libre 35">
            <a:hlinkClick xmlns:r="http://schemas.openxmlformats.org/officeDocument/2006/relationships" r:id="rId7"/>
            <a:extLst>
              <a:ext uri="{FF2B5EF4-FFF2-40B4-BE49-F238E27FC236}">
                <a16:creationId xmlns=""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95825" y="4021312"/>
            <a:ext cx="3340417" cy="383760"/>
          </a:xfrm>
          <a:custGeom>
            <a:avLst/>
            <a:gdLst>
              <a:gd name="connsiteX0" fmla="*/ 0 w 3340417"/>
              <a:gd name="connsiteY0" fmla="*/ 63961 h 383760"/>
              <a:gd name="connsiteX1" fmla="*/ 63961 w 3340417"/>
              <a:gd name="connsiteY1" fmla="*/ 0 h 383760"/>
              <a:gd name="connsiteX2" fmla="*/ 3276456 w 3340417"/>
              <a:gd name="connsiteY2" fmla="*/ 0 h 383760"/>
              <a:gd name="connsiteX3" fmla="*/ 3340417 w 3340417"/>
              <a:gd name="connsiteY3" fmla="*/ 63961 h 383760"/>
              <a:gd name="connsiteX4" fmla="*/ 3340417 w 3340417"/>
              <a:gd name="connsiteY4" fmla="*/ 319799 h 383760"/>
              <a:gd name="connsiteX5" fmla="*/ 3276456 w 3340417"/>
              <a:gd name="connsiteY5" fmla="*/ 383760 h 383760"/>
              <a:gd name="connsiteX6" fmla="*/ 63961 w 3340417"/>
              <a:gd name="connsiteY6" fmla="*/ 383760 h 383760"/>
              <a:gd name="connsiteX7" fmla="*/ 0 w 3340417"/>
              <a:gd name="connsiteY7" fmla="*/ 319799 h 383760"/>
              <a:gd name="connsiteX8" fmla="*/ 0 w 3340417"/>
              <a:gd name="connsiteY8" fmla="*/ 63961 h 3837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340417" h="383760">
                <a:moveTo>
                  <a:pt x="0" y="63961"/>
                </a:moveTo>
                <a:cubicBezTo>
                  <a:pt x="0" y="28636"/>
                  <a:pt x="28636" y="0"/>
                  <a:pt x="63961" y="0"/>
                </a:cubicBezTo>
                <a:lnTo>
                  <a:pt x="3276456" y="0"/>
                </a:lnTo>
                <a:cubicBezTo>
                  <a:pt x="3311781" y="0"/>
                  <a:pt x="3340417" y="28636"/>
                  <a:pt x="3340417" y="63961"/>
                </a:cubicBezTo>
                <a:lnTo>
                  <a:pt x="3340417" y="319799"/>
                </a:lnTo>
                <a:cubicBezTo>
                  <a:pt x="3340417" y="355124"/>
                  <a:pt x="3311781" y="383760"/>
                  <a:pt x="3276456" y="383760"/>
                </a:cubicBezTo>
                <a:lnTo>
                  <a:pt x="63961" y="383760"/>
                </a:lnTo>
                <a:cubicBezTo>
                  <a:pt x="28636" y="383760"/>
                  <a:pt x="0" y="355124"/>
                  <a:pt x="0" y="319799"/>
                </a:cubicBezTo>
                <a:lnTo>
                  <a:pt x="0" y="63961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0"/>
              <a:satOff val="0"/>
              <a:lumOff val="0"/>
              <a:alphaOff val="0"/>
            </a:schemeClr>
          </a:fillRef>
          <a:effectRef idx="0">
            <a:schemeClr val="accent2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44994" tIns="18734" rIns="144994" bIns="18734" numCol="1" spcCol="1270" anchor="ctr" anchorCtr="0">
            <a:noAutofit/>
          </a:bodyPr>
          <a:lstStyle/>
          <a:p>
            <a:pPr lvl="0" algn="l" defTabSz="5778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CO" sz="1300" kern="1200"/>
              <a:t>6. Escala de Criticidad</a:t>
            </a:r>
          </a:p>
        </xdr:txBody>
      </xdr:sp>
      <xdr:sp macro="" textlink="">
        <xdr:nvSpPr>
          <xdr:cNvPr id="37" name="Rectángulo 36">
            <a:extLst>
              <a:ext uri="{FF2B5EF4-FFF2-40B4-BE49-F238E27FC236}">
                <a16:creationId xmlns=""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657224" y="4802872"/>
            <a:ext cx="4772025" cy="327600"/>
          </a:xfrm>
          <a:prstGeom prst="rect">
            <a:avLst/>
          </a:prstGeom>
        </xdr:spPr>
        <xdr:style>
          <a:lnRef idx="2">
            <a:schemeClr val="accent3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38" name="Forma libre 37">
            <a:hlinkClick xmlns:r="http://schemas.openxmlformats.org/officeDocument/2006/relationships" r:id="rId8"/>
            <a:extLst>
              <a:ext uri="{FF2B5EF4-FFF2-40B4-BE49-F238E27FC236}">
                <a16:creationId xmlns=""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895825" y="4610992"/>
            <a:ext cx="3340417" cy="383760"/>
          </a:xfrm>
          <a:custGeom>
            <a:avLst/>
            <a:gdLst>
              <a:gd name="connsiteX0" fmla="*/ 0 w 3340417"/>
              <a:gd name="connsiteY0" fmla="*/ 63961 h 383760"/>
              <a:gd name="connsiteX1" fmla="*/ 63961 w 3340417"/>
              <a:gd name="connsiteY1" fmla="*/ 0 h 383760"/>
              <a:gd name="connsiteX2" fmla="*/ 3276456 w 3340417"/>
              <a:gd name="connsiteY2" fmla="*/ 0 h 383760"/>
              <a:gd name="connsiteX3" fmla="*/ 3340417 w 3340417"/>
              <a:gd name="connsiteY3" fmla="*/ 63961 h 383760"/>
              <a:gd name="connsiteX4" fmla="*/ 3340417 w 3340417"/>
              <a:gd name="connsiteY4" fmla="*/ 319799 h 383760"/>
              <a:gd name="connsiteX5" fmla="*/ 3276456 w 3340417"/>
              <a:gd name="connsiteY5" fmla="*/ 383760 h 383760"/>
              <a:gd name="connsiteX6" fmla="*/ 63961 w 3340417"/>
              <a:gd name="connsiteY6" fmla="*/ 383760 h 383760"/>
              <a:gd name="connsiteX7" fmla="*/ 0 w 3340417"/>
              <a:gd name="connsiteY7" fmla="*/ 319799 h 383760"/>
              <a:gd name="connsiteX8" fmla="*/ 0 w 3340417"/>
              <a:gd name="connsiteY8" fmla="*/ 63961 h 3837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340417" h="383760">
                <a:moveTo>
                  <a:pt x="0" y="63961"/>
                </a:moveTo>
                <a:cubicBezTo>
                  <a:pt x="0" y="28636"/>
                  <a:pt x="28636" y="0"/>
                  <a:pt x="63961" y="0"/>
                </a:cubicBezTo>
                <a:lnTo>
                  <a:pt x="3276456" y="0"/>
                </a:lnTo>
                <a:cubicBezTo>
                  <a:pt x="3311781" y="0"/>
                  <a:pt x="3340417" y="28636"/>
                  <a:pt x="3340417" y="63961"/>
                </a:cubicBezTo>
                <a:lnTo>
                  <a:pt x="3340417" y="319799"/>
                </a:lnTo>
                <a:cubicBezTo>
                  <a:pt x="3340417" y="355124"/>
                  <a:pt x="3311781" y="383760"/>
                  <a:pt x="3276456" y="383760"/>
                </a:cubicBezTo>
                <a:lnTo>
                  <a:pt x="63961" y="383760"/>
                </a:lnTo>
                <a:cubicBezTo>
                  <a:pt x="28636" y="383760"/>
                  <a:pt x="0" y="355124"/>
                  <a:pt x="0" y="319799"/>
                </a:cubicBezTo>
                <a:lnTo>
                  <a:pt x="0" y="63961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3">
              <a:hueOff val="0"/>
              <a:satOff val="0"/>
              <a:lumOff val="0"/>
              <a:alphaOff val="0"/>
            </a:schemeClr>
          </a:fillRef>
          <a:effectRef idx="0">
            <a:schemeClr val="accent3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44994" tIns="18734" rIns="144994" bIns="18734" numCol="1" spcCol="1270" anchor="ctr" anchorCtr="0">
            <a:noAutofit/>
          </a:bodyPr>
          <a:lstStyle/>
          <a:p>
            <a:pPr lvl="0" algn="l" defTabSz="5778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CO" sz="1300" kern="1200"/>
              <a:t>7. Escala valoración de Escenarios</a:t>
            </a:r>
          </a:p>
        </xdr:txBody>
      </xdr:sp>
      <xdr:sp macro="" textlink="">
        <xdr:nvSpPr>
          <xdr:cNvPr id="39" name="Rectángulo 38">
            <a:extLst>
              <a:ext uri="{FF2B5EF4-FFF2-40B4-BE49-F238E27FC236}">
                <a16:creationId xmlns=""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657224" y="5392552"/>
            <a:ext cx="4772025" cy="327600"/>
          </a:xfrm>
          <a:prstGeom prst="rect">
            <a:avLst/>
          </a:prstGeom>
        </xdr:spPr>
        <xdr:style>
          <a:lnRef idx="2">
            <a:schemeClr val="accent4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0" name="Forma libre 39">
            <a:hlinkClick xmlns:r="http://schemas.openxmlformats.org/officeDocument/2006/relationships" r:id="rId9"/>
            <a:extLst>
              <a:ext uri="{FF2B5EF4-FFF2-40B4-BE49-F238E27FC236}">
                <a16:creationId xmlns=""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895825" y="5200672"/>
            <a:ext cx="3340417" cy="383760"/>
          </a:xfrm>
          <a:custGeom>
            <a:avLst/>
            <a:gdLst>
              <a:gd name="connsiteX0" fmla="*/ 0 w 3340417"/>
              <a:gd name="connsiteY0" fmla="*/ 63961 h 383760"/>
              <a:gd name="connsiteX1" fmla="*/ 63961 w 3340417"/>
              <a:gd name="connsiteY1" fmla="*/ 0 h 383760"/>
              <a:gd name="connsiteX2" fmla="*/ 3276456 w 3340417"/>
              <a:gd name="connsiteY2" fmla="*/ 0 h 383760"/>
              <a:gd name="connsiteX3" fmla="*/ 3340417 w 3340417"/>
              <a:gd name="connsiteY3" fmla="*/ 63961 h 383760"/>
              <a:gd name="connsiteX4" fmla="*/ 3340417 w 3340417"/>
              <a:gd name="connsiteY4" fmla="*/ 319799 h 383760"/>
              <a:gd name="connsiteX5" fmla="*/ 3276456 w 3340417"/>
              <a:gd name="connsiteY5" fmla="*/ 383760 h 383760"/>
              <a:gd name="connsiteX6" fmla="*/ 63961 w 3340417"/>
              <a:gd name="connsiteY6" fmla="*/ 383760 h 383760"/>
              <a:gd name="connsiteX7" fmla="*/ 0 w 3340417"/>
              <a:gd name="connsiteY7" fmla="*/ 319799 h 383760"/>
              <a:gd name="connsiteX8" fmla="*/ 0 w 3340417"/>
              <a:gd name="connsiteY8" fmla="*/ 63961 h 3837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340417" h="383760">
                <a:moveTo>
                  <a:pt x="0" y="63961"/>
                </a:moveTo>
                <a:cubicBezTo>
                  <a:pt x="0" y="28636"/>
                  <a:pt x="28636" y="0"/>
                  <a:pt x="63961" y="0"/>
                </a:cubicBezTo>
                <a:lnTo>
                  <a:pt x="3276456" y="0"/>
                </a:lnTo>
                <a:cubicBezTo>
                  <a:pt x="3311781" y="0"/>
                  <a:pt x="3340417" y="28636"/>
                  <a:pt x="3340417" y="63961"/>
                </a:cubicBezTo>
                <a:lnTo>
                  <a:pt x="3340417" y="319799"/>
                </a:lnTo>
                <a:cubicBezTo>
                  <a:pt x="3340417" y="355124"/>
                  <a:pt x="3311781" y="383760"/>
                  <a:pt x="3276456" y="383760"/>
                </a:cubicBezTo>
                <a:lnTo>
                  <a:pt x="63961" y="383760"/>
                </a:lnTo>
                <a:cubicBezTo>
                  <a:pt x="28636" y="383760"/>
                  <a:pt x="0" y="355124"/>
                  <a:pt x="0" y="319799"/>
                </a:cubicBezTo>
                <a:lnTo>
                  <a:pt x="0" y="63961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4">
              <a:hueOff val="0"/>
              <a:satOff val="0"/>
              <a:lumOff val="0"/>
              <a:alphaOff val="0"/>
            </a:schemeClr>
          </a:fillRef>
          <a:effectRef idx="0">
            <a:schemeClr val="accent4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44994" tIns="18734" rIns="144994" bIns="18734" numCol="1" spcCol="1270" anchor="ctr" anchorCtr="0">
            <a:noAutofit/>
          </a:bodyPr>
          <a:lstStyle/>
          <a:p>
            <a:pPr lvl="0" algn="l" defTabSz="5778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CO" sz="1300" kern="1200"/>
              <a:t>8. Escala Probabilidad</a:t>
            </a:r>
          </a:p>
        </xdr:txBody>
      </xdr:sp>
      <xdr:sp macro="" textlink="">
        <xdr:nvSpPr>
          <xdr:cNvPr id="41" name="Rectángulo 40">
            <a:extLst>
              <a:ext uri="{FF2B5EF4-FFF2-40B4-BE49-F238E27FC236}">
                <a16:creationId xmlns=""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657224" y="5982232"/>
            <a:ext cx="4772025" cy="327600"/>
          </a:xfrm>
          <a:prstGeom prst="rect">
            <a:avLst/>
          </a:prstGeom>
        </xdr:spPr>
        <xdr:style>
          <a:lnRef idx="2">
            <a:schemeClr val="accent5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2" name="Forma libre 41">
            <a:hlinkClick xmlns:r="http://schemas.openxmlformats.org/officeDocument/2006/relationships" r:id="rId10"/>
            <a:extLst>
              <a:ext uri="{FF2B5EF4-FFF2-40B4-BE49-F238E27FC236}">
                <a16:creationId xmlns=""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95825" y="5790352"/>
            <a:ext cx="3340417" cy="383760"/>
          </a:xfrm>
          <a:custGeom>
            <a:avLst/>
            <a:gdLst>
              <a:gd name="connsiteX0" fmla="*/ 0 w 3340417"/>
              <a:gd name="connsiteY0" fmla="*/ 63961 h 383760"/>
              <a:gd name="connsiteX1" fmla="*/ 63961 w 3340417"/>
              <a:gd name="connsiteY1" fmla="*/ 0 h 383760"/>
              <a:gd name="connsiteX2" fmla="*/ 3276456 w 3340417"/>
              <a:gd name="connsiteY2" fmla="*/ 0 h 383760"/>
              <a:gd name="connsiteX3" fmla="*/ 3340417 w 3340417"/>
              <a:gd name="connsiteY3" fmla="*/ 63961 h 383760"/>
              <a:gd name="connsiteX4" fmla="*/ 3340417 w 3340417"/>
              <a:gd name="connsiteY4" fmla="*/ 319799 h 383760"/>
              <a:gd name="connsiteX5" fmla="*/ 3276456 w 3340417"/>
              <a:gd name="connsiteY5" fmla="*/ 383760 h 383760"/>
              <a:gd name="connsiteX6" fmla="*/ 63961 w 3340417"/>
              <a:gd name="connsiteY6" fmla="*/ 383760 h 383760"/>
              <a:gd name="connsiteX7" fmla="*/ 0 w 3340417"/>
              <a:gd name="connsiteY7" fmla="*/ 319799 h 383760"/>
              <a:gd name="connsiteX8" fmla="*/ 0 w 3340417"/>
              <a:gd name="connsiteY8" fmla="*/ 63961 h 3837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340417" h="383760">
                <a:moveTo>
                  <a:pt x="0" y="63961"/>
                </a:moveTo>
                <a:cubicBezTo>
                  <a:pt x="0" y="28636"/>
                  <a:pt x="28636" y="0"/>
                  <a:pt x="63961" y="0"/>
                </a:cubicBezTo>
                <a:lnTo>
                  <a:pt x="3276456" y="0"/>
                </a:lnTo>
                <a:cubicBezTo>
                  <a:pt x="3311781" y="0"/>
                  <a:pt x="3340417" y="28636"/>
                  <a:pt x="3340417" y="63961"/>
                </a:cubicBezTo>
                <a:lnTo>
                  <a:pt x="3340417" y="319799"/>
                </a:lnTo>
                <a:cubicBezTo>
                  <a:pt x="3340417" y="355124"/>
                  <a:pt x="3311781" y="383760"/>
                  <a:pt x="3276456" y="383760"/>
                </a:cubicBezTo>
                <a:lnTo>
                  <a:pt x="63961" y="383760"/>
                </a:lnTo>
                <a:cubicBezTo>
                  <a:pt x="28636" y="383760"/>
                  <a:pt x="0" y="355124"/>
                  <a:pt x="0" y="319799"/>
                </a:cubicBezTo>
                <a:lnTo>
                  <a:pt x="0" y="63961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5">
              <a:hueOff val="0"/>
              <a:satOff val="0"/>
              <a:lumOff val="0"/>
              <a:alphaOff val="0"/>
            </a:schemeClr>
          </a:fillRef>
          <a:effectRef idx="0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44994" tIns="18734" rIns="144994" bIns="18734" numCol="1" spcCol="1270" anchor="ctr" anchorCtr="0">
            <a:noAutofit/>
          </a:bodyPr>
          <a:lstStyle/>
          <a:p>
            <a:pPr lvl="0" algn="l" defTabSz="5778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CO" sz="1300" kern="1200"/>
              <a:t>9. Escala Impacto</a:t>
            </a:r>
          </a:p>
        </xdr:txBody>
      </xdr:sp>
      <xdr:sp macro="" textlink="">
        <xdr:nvSpPr>
          <xdr:cNvPr id="43" name="Rectángulo 42">
            <a:extLst>
              <a:ext uri="{FF2B5EF4-FFF2-40B4-BE49-F238E27FC236}">
                <a16:creationId xmlns="" xmlns:a16="http://schemas.microsoft.com/office/drawing/2014/main" id="{00000000-0008-0000-0100-00002B000000}"/>
              </a:ext>
            </a:extLst>
          </xdr:cNvPr>
          <xdr:cNvSpPr/>
        </xdr:nvSpPr>
        <xdr:spPr>
          <a:xfrm>
            <a:off x="657224" y="6571912"/>
            <a:ext cx="4772025" cy="327600"/>
          </a:xfrm>
          <a:prstGeom prst="rect">
            <a:avLst/>
          </a:prstGeom>
        </xdr:spPr>
        <xdr:style>
          <a:lnRef idx="2">
            <a:schemeClr val="accent6">
              <a:hueOff val="0"/>
              <a:satOff val="0"/>
              <a:lumOff val="0"/>
              <a:alphaOff val="0"/>
            </a:schemeClr>
          </a:lnRef>
          <a:fillRef idx="1">
            <a:schemeClr val="lt1">
              <a:alpha val="90000"/>
              <a:hueOff val="0"/>
              <a:satOff val="0"/>
              <a:lumOff val="0"/>
              <a:alphaOff val="0"/>
            </a:schemeClr>
          </a:fillRef>
          <a:effectRef idx="0">
            <a:schemeClr val="lt1">
              <a:alpha val="9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</xdr:sp>
      <xdr:sp macro="" textlink="">
        <xdr:nvSpPr>
          <xdr:cNvPr id="44" name="Forma libre 43">
            <a:hlinkClick xmlns:r="http://schemas.openxmlformats.org/officeDocument/2006/relationships" r:id="rId11"/>
            <a:extLst>
              <a:ext uri="{FF2B5EF4-FFF2-40B4-BE49-F238E27FC236}">
                <a16:creationId xmlns=""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895825" y="6380032"/>
            <a:ext cx="3340417" cy="383760"/>
          </a:xfrm>
          <a:custGeom>
            <a:avLst/>
            <a:gdLst>
              <a:gd name="connsiteX0" fmla="*/ 0 w 3340417"/>
              <a:gd name="connsiteY0" fmla="*/ 63961 h 383760"/>
              <a:gd name="connsiteX1" fmla="*/ 63961 w 3340417"/>
              <a:gd name="connsiteY1" fmla="*/ 0 h 383760"/>
              <a:gd name="connsiteX2" fmla="*/ 3276456 w 3340417"/>
              <a:gd name="connsiteY2" fmla="*/ 0 h 383760"/>
              <a:gd name="connsiteX3" fmla="*/ 3340417 w 3340417"/>
              <a:gd name="connsiteY3" fmla="*/ 63961 h 383760"/>
              <a:gd name="connsiteX4" fmla="*/ 3340417 w 3340417"/>
              <a:gd name="connsiteY4" fmla="*/ 319799 h 383760"/>
              <a:gd name="connsiteX5" fmla="*/ 3276456 w 3340417"/>
              <a:gd name="connsiteY5" fmla="*/ 383760 h 383760"/>
              <a:gd name="connsiteX6" fmla="*/ 63961 w 3340417"/>
              <a:gd name="connsiteY6" fmla="*/ 383760 h 383760"/>
              <a:gd name="connsiteX7" fmla="*/ 0 w 3340417"/>
              <a:gd name="connsiteY7" fmla="*/ 319799 h 383760"/>
              <a:gd name="connsiteX8" fmla="*/ 0 w 3340417"/>
              <a:gd name="connsiteY8" fmla="*/ 63961 h 3837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340417" h="383760">
                <a:moveTo>
                  <a:pt x="0" y="63961"/>
                </a:moveTo>
                <a:cubicBezTo>
                  <a:pt x="0" y="28636"/>
                  <a:pt x="28636" y="0"/>
                  <a:pt x="63961" y="0"/>
                </a:cubicBezTo>
                <a:lnTo>
                  <a:pt x="3276456" y="0"/>
                </a:lnTo>
                <a:cubicBezTo>
                  <a:pt x="3311781" y="0"/>
                  <a:pt x="3340417" y="28636"/>
                  <a:pt x="3340417" y="63961"/>
                </a:cubicBezTo>
                <a:lnTo>
                  <a:pt x="3340417" y="319799"/>
                </a:lnTo>
                <a:cubicBezTo>
                  <a:pt x="3340417" y="355124"/>
                  <a:pt x="3311781" y="383760"/>
                  <a:pt x="3276456" y="383760"/>
                </a:cubicBezTo>
                <a:lnTo>
                  <a:pt x="63961" y="383760"/>
                </a:lnTo>
                <a:cubicBezTo>
                  <a:pt x="28636" y="383760"/>
                  <a:pt x="0" y="355124"/>
                  <a:pt x="0" y="319799"/>
                </a:cubicBezTo>
                <a:lnTo>
                  <a:pt x="0" y="63961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6">
              <a:hueOff val="0"/>
              <a:satOff val="0"/>
              <a:lumOff val="0"/>
              <a:alphaOff val="0"/>
            </a:schemeClr>
          </a:fillRef>
          <a:effectRef idx="0">
            <a:schemeClr val="accent6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144994" tIns="18734" rIns="144994" bIns="18734" numCol="1" spcCol="1270" anchor="ctr" anchorCtr="0">
            <a:noAutofit/>
          </a:bodyPr>
          <a:lstStyle/>
          <a:p>
            <a:pPr lvl="0" algn="l" defTabSz="57785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s-CO" sz="1300" kern="1200"/>
              <a:t>10. Escala Riesgo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1028700</xdr:colOff>
      <xdr:row>0</xdr:row>
      <xdr:rowOff>523875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/>
      </xdr:nvSpPr>
      <xdr:spPr>
        <a:xfrm>
          <a:off x="76200" y="76200"/>
          <a:ext cx="952500" cy="44767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152400</xdr:rowOff>
    </xdr:from>
    <xdr:to>
      <xdr:col>0</xdr:col>
      <xdr:colOff>1019175</xdr:colOff>
      <xdr:row>0</xdr:row>
      <xdr:rowOff>628650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/>
      </xdr:nvSpPr>
      <xdr:spPr>
        <a:xfrm>
          <a:off x="66675" y="152400"/>
          <a:ext cx="952500" cy="47625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238124</xdr:rowOff>
    </xdr:from>
    <xdr:to>
      <xdr:col>1</xdr:col>
      <xdr:colOff>180975</xdr:colOff>
      <xdr:row>0</xdr:row>
      <xdr:rowOff>723899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/>
      </xdr:nvSpPr>
      <xdr:spPr>
        <a:xfrm>
          <a:off x="19050" y="238124"/>
          <a:ext cx="923925" cy="48577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</a:t>
          </a:r>
          <a:r>
            <a:rPr lang="es-CO" sz="1200"/>
            <a:t>Indice</a:t>
          </a:r>
          <a:endParaRPr lang="es-CO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171450</xdr:rowOff>
    </xdr:from>
    <xdr:to>
      <xdr:col>0</xdr:col>
      <xdr:colOff>1238250</xdr:colOff>
      <xdr:row>0</xdr:row>
      <xdr:rowOff>647700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SpPr/>
      </xdr:nvSpPr>
      <xdr:spPr>
        <a:xfrm>
          <a:off x="285750" y="171450"/>
          <a:ext cx="952500" cy="47625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Matriz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0</xdr:col>
      <xdr:colOff>1038225</xdr:colOff>
      <xdr:row>0</xdr:row>
      <xdr:rowOff>523875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/>
      </xdr:nvSpPr>
      <xdr:spPr>
        <a:xfrm>
          <a:off x="85725" y="47625"/>
          <a:ext cx="952500" cy="47625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Matriz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0</xdr:col>
      <xdr:colOff>1038225</xdr:colOff>
      <xdr:row>0</xdr:row>
      <xdr:rowOff>523875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SpPr/>
      </xdr:nvSpPr>
      <xdr:spPr>
        <a:xfrm>
          <a:off x="85725" y="47625"/>
          <a:ext cx="952500" cy="47625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Matriz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0</xdr:col>
      <xdr:colOff>1038225</xdr:colOff>
      <xdr:row>0</xdr:row>
      <xdr:rowOff>523875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SpPr/>
      </xdr:nvSpPr>
      <xdr:spPr>
        <a:xfrm>
          <a:off x="85725" y="47625"/>
          <a:ext cx="952500" cy="47625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Matriz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74084</xdr:colOff>
      <xdr:row>0</xdr:row>
      <xdr:rowOff>0</xdr:rowOff>
    </xdr:from>
    <xdr:to>
      <xdr:col>0</xdr:col>
      <xdr:colOff>793750</xdr:colOff>
      <xdr:row>0</xdr:row>
      <xdr:rowOff>483072</xdr:rowOff>
    </xdr:to>
    <xdr:pic>
      <xdr:nvPicPr>
        <xdr:cNvPr id="2" name="Imagen 1" descr="Resultado de imagen para ICA LOG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4" y="0"/>
          <a:ext cx="719666" cy="48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971551</xdr:colOff>
      <xdr:row>0</xdr:row>
      <xdr:rowOff>0</xdr:rowOff>
    </xdr:from>
    <xdr:to>
      <xdr:col>1</xdr:col>
      <xdr:colOff>266701</xdr:colOff>
      <xdr:row>0</xdr:row>
      <xdr:rowOff>447675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>
        <a:xfrm>
          <a:off x="971551" y="0"/>
          <a:ext cx="1009650" cy="44767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178954</xdr:colOff>
      <xdr:row>2</xdr:row>
      <xdr:rowOff>13854</xdr:rowOff>
    </xdr:from>
    <xdr:to>
      <xdr:col>11</xdr:col>
      <xdr:colOff>611909</xdr:colOff>
      <xdr:row>26</xdr:row>
      <xdr:rowOff>23091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103909</xdr:colOff>
      <xdr:row>0</xdr:row>
      <xdr:rowOff>155864</xdr:rowOff>
    </xdr:from>
    <xdr:to>
      <xdr:col>1</xdr:col>
      <xdr:colOff>914400</xdr:colOff>
      <xdr:row>0</xdr:row>
      <xdr:rowOff>603539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909" y="155864"/>
          <a:ext cx="1009650" cy="44767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55034</xdr:colOff>
      <xdr:row>0</xdr:row>
      <xdr:rowOff>0</xdr:rowOff>
    </xdr:from>
    <xdr:to>
      <xdr:col>1</xdr:col>
      <xdr:colOff>319616</xdr:colOff>
      <xdr:row>0</xdr:row>
      <xdr:rowOff>483072</xdr:rowOff>
    </xdr:to>
    <xdr:pic>
      <xdr:nvPicPr>
        <xdr:cNvPr id="2" name="Imagen 1" descr="Resultado de imagen para ICA 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4" y="0"/>
          <a:ext cx="719666" cy="48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666750</xdr:colOff>
      <xdr:row>0</xdr:row>
      <xdr:rowOff>23812</xdr:rowOff>
    </xdr:from>
    <xdr:to>
      <xdr:col>1</xdr:col>
      <xdr:colOff>1676400</xdr:colOff>
      <xdr:row>0</xdr:row>
      <xdr:rowOff>471487</xdr:rowOff>
    </xdr:to>
    <xdr:sp macro="" textlink="">
      <xdr:nvSpPr>
        <xdr:cNvPr id="3" name="Flecha izquierda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1095375" y="23812"/>
          <a:ext cx="1009650" cy="44767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95248</xdr:colOff>
      <xdr:row>7</xdr:row>
      <xdr:rowOff>68035</xdr:rowOff>
    </xdr:from>
    <xdr:to>
      <xdr:col>3</xdr:col>
      <xdr:colOff>526595</xdr:colOff>
      <xdr:row>7</xdr:row>
      <xdr:rowOff>404131</xdr:rowOff>
    </xdr:to>
    <xdr:sp macro="" textlink="">
      <xdr:nvSpPr>
        <xdr:cNvPr id="15" name="Elipse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/>
      </xdr:nvSpPr>
      <xdr:spPr>
        <a:xfrm>
          <a:off x="3932462" y="4150178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19</a:t>
          </a:r>
          <a:endParaRPr lang="es-CO" sz="1050" b="1"/>
        </a:p>
      </xdr:txBody>
    </xdr:sp>
    <xdr:clientData/>
  </xdr:twoCellAnchor>
  <xdr:twoCellAnchor>
    <xdr:from>
      <xdr:col>3</xdr:col>
      <xdr:colOff>123822</xdr:colOff>
      <xdr:row>7</xdr:row>
      <xdr:rowOff>473528</xdr:rowOff>
    </xdr:from>
    <xdr:to>
      <xdr:col>3</xdr:col>
      <xdr:colOff>555169</xdr:colOff>
      <xdr:row>7</xdr:row>
      <xdr:rowOff>809624</xdr:rowOff>
    </xdr:to>
    <xdr:sp macro="" textlink="">
      <xdr:nvSpPr>
        <xdr:cNvPr id="22" name="Elipse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/>
      </xdr:nvSpPr>
      <xdr:spPr>
        <a:xfrm>
          <a:off x="3961036" y="4555671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11</a:t>
          </a:r>
        </a:p>
      </xdr:txBody>
    </xdr:sp>
    <xdr:clientData/>
  </xdr:twoCellAnchor>
  <xdr:twoCellAnchor>
    <xdr:from>
      <xdr:col>3</xdr:col>
      <xdr:colOff>628647</xdr:colOff>
      <xdr:row>7</xdr:row>
      <xdr:rowOff>72117</xdr:rowOff>
    </xdr:from>
    <xdr:to>
      <xdr:col>3</xdr:col>
      <xdr:colOff>1059994</xdr:colOff>
      <xdr:row>7</xdr:row>
      <xdr:rowOff>408213</xdr:rowOff>
    </xdr:to>
    <xdr:sp macro="" textlink="">
      <xdr:nvSpPr>
        <xdr:cNvPr id="24" name="Elipse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/>
      </xdr:nvSpPr>
      <xdr:spPr>
        <a:xfrm>
          <a:off x="4465861" y="415426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21</a:t>
          </a:r>
        </a:p>
      </xdr:txBody>
    </xdr:sp>
    <xdr:clientData/>
  </xdr:twoCellAnchor>
  <xdr:twoCellAnchor>
    <xdr:from>
      <xdr:col>3</xdr:col>
      <xdr:colOff>77559</xdr:colOff>
      <xdr:row>8</xdr:row>
      <xdr:rowOff>85725</xdr:rowOff>
    </xdr:from>
    <xdr:to>
      <xdr:col>3</xdr:col>
      <xdr:colOff>508906</xdr:colOff>
      <xdr:row>8</xdr:row>
      <xdr:rowOff>421821</xdr:rowOff>
    </xdr:to>
    <xdr:sp macro="" textlink="">
      <xdr:nvSpPr>
        <xdr:cNvPr id="25" name="Elipse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/>
      </xdr:nvSpPr>
      <xdr:spPr>
        <a:xfrm>
          <a:off x="3914773" y="5133975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10</a:t>
          </a:r>
        </a:p>
      </xdr:txBody>
    </xdr:sp>
    <xdr:clientData/>
  </xdr:twoCellAnchor>
  <xdr:twoCellAnchor>
    <xdr:from>
      <xdr:col>3</xdr:col>
      <xdr:colOff>50344</xdr:colOff>
      <xdr:row>8</xdr:row>
      <xdr:rowOff>540204</xdr:rowOff>
    </xdr:from>
    <xdr:to>
      <xdr:col>3</xdr:col>
      <xdr:colOff>481691</xdr:colOff>
      <xdr:row>8</xdr:row>
      <xdr:rowOff>876300</xdr:rowOff>
    </xdr:to>
    <xdr:sp macro="" textlink="">
      <xdr:nvSpPr>
        <xdr:cNvPr id="26" name="Elipse 2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/>
      </xdr:nvSpPr>
      <xdr:spPr>
        <a:xfrm>
          <a:off x="3887558" y="5588454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20</a:t>
          </a:r>
        </a:p>
      </xdr:txBody>
    </xdr:sp>
    <xdr:clientData/>
  </xdr:twoCellAnchor>
  <xdr:twoCellAnchor>
    <xdr:from>
      <xdr:col>3</xdr:col>
      <xdr:colOff>315683</xdr:colOff>
      <xdr:row>8</xdr:row>
      <xdr:rowOff>360589</xdr:rowOff>
    </xdr:from>
    <xdr:to>
      <xdr:col>3</xdr:col>
      <xdr:colOff>747030</xdr:colOff>
      <xdr:row>8</xdr:row>
      <xdr:rowOff>696685</xdr:rowOff>
    </xdr:to>
    <xdr:sp macro="" textlink="">
      <xdr:nvSpPr>
        <xdr:cNvPr id="27" name="Elipse 26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/>
      </xdr:nvSpPr>
      <xdr:spPr>
        <a:xfrm>
          <a:off x="4152897" y="5408839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16</a:t>
          </a:r>
        </a:p>
      </xdr:txBody>
    </xdr:sp>
    <xdr:clientData/>
  </xdr:twoCellAnchor>
  <xdr:twoCellAnchor>
    <xdr:from>
      <xdr:col>4</xdr:col>
      <xdr:colOff>151037</xdr:colOff>
      <xdr:row>9</xdr:row>
      <xdr:rowOff>527957</xdr:rowOff>
    </xdr:from>
    <xdr:to>
      <xdr:col>4</xdr:col>
      <xdr:colOff>582384</xdr:colOff>
      <xdr:row>9</xdr:row>
      <xdr:rowOff>864053</xdr:rowOff>
    </xdr:to>
    <xdr:sp macro="" textlink="">
      <xdr:nvSpPr>
        <xdr:cNvPr id="28" name="Elipse 27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/>
      </xdr:nvSpPr>
      <xdr:spPr>
        <a:xfrm>
          <a:off x="5185680" y="6542314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15</a:t>
          </a:r>
        </a:p>
      </xdr:txBody>
    </xdr:sp>
    <xdr:clientData/>
  </xdr:twoCellAnchor>
  <xdr:twoCellAnchor>
    <xdr:from>
      <xdr:col>4</xdr:col>
      <xdr:colOff>152399</xdr:colOff>
      <xdr:row>9</xdr:row>
      <xdr:rowOff>83003</xdr:rowOff>
    </xdr:from>
    <xdr:to>
      <xdr:col>4</xdr:col>
      <xdr:colOff>583746</xdr:colOff>
      <xdr:row>9</xdr:row>
      <xdr:rowOff>419099</xdr:rowOff>
    </xdr:to>
    <xdr:sp macro="" textlink="">
      <xdr:nvSpPr>
        <xdr:cNvPr id="29" name="Elipse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/>
      </xdr:nvSpPr>
      <xdr:spPr>
        <a:xfrm>
          <a:off x="5187042" y="609736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8</a:t>
          </a:r>
        </a:p>
      </xdr:txBody>
    </xdr:sp>
    <xdr:clientData/>
  </xdr:twoCellAnchor>
  <xdr:twoCellAnchor>
    <xdr:from>
      <xdr:col>3</xdr:col>
      <xdr:colOff>687160</xdr:colOff>
      <xdr:row>7</xdr:row>
      <xdr:rowOff>455837</xdr:rowOff>
    </xdr:from>
    <xdr:to>
      <xdr:col>3</xdr:col>
      <xdr:colOff>1118507</xdr:colOff>
      <xdr:row>7</xdr:row>
      <xdr:rowOff>791933</xdr:rowOff>
    </xdr:to>
    <xdr:sp macro="" textlink="">
      <xdr:nvSpPr>
        <xdr:cNvPr id="30" name="Elipse 29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/>
      </xdr:nvSpPr>
      <xdr:spPr>
        <a:xfrm>
          <a:off x="4524374" y="453798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17</a:t>
          </a:r>
        </a:p>
      </xdr:txBody>
    </xdr:sp>
    <xdr:clientData/>
  </xdr:twoCellAnchor>
  <xdr:twoCellAnchor>
    <xdr:from>
      <xdr:col>4</xdr:col>
      <xdr:colOff>170087</xdr:colOff>
      <xdr:row>8</xdr:row>
      <xdr:rowOff>119743</xdr:rowOff>
    </xdr:from>
    <xdr:to>
      <xdr:col>4</xdr:col>
      <xdr:colOff>601434</xdr:colOff>
      <xdr:row>8</xdr:row>
      <xdr:rowOff>455839</xdr:rowOff>
    </xdr:to>
    <xdr:sp macro="" textlink="">
      <xdr:nvSpPr>
        <xdr:cNvPr id="31" name="Elipse 30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/>
      </xdr:nvSpPr>
      <xdr:spPr>
        <a:xfrm>
          <a:off x="5204730" y="5167993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</a:t>
          </a:r>
        </a:p>
      </xdr:txBody>
    </xdr:sp>
    <xdr:clientData/>
  </xdr:twoCellAnchor>
  <xdr:twoCellAnchor>
    <xdr:from>
      <xdr:col>5</xdr:col>
      <xdr:colOff>156481</xdr:colOff>
      <xdr:row>9</xdr:row>
      <xdr:rowOff>519792</xdr:rowOff>
    </xdr:from>
    <xdr:to>
      <xdr:col>5</xdr:col>
      <xdr:colOff>587828</xdr:colOff>
      <xdr:row>9</xdr:row>
      <xdr:rowOff>855888</xdr:rowOff>
    </xdr:to>
    <xdr:sp macro="" textlink="">
      <xdr:nvSpPr>
        <xdr:cNvPr id="32" name="Elipse 31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/>
      </xdr:nvSpPr>
      <xdr:spPr>
        <a:xfrm>
          <a:off x="6388552" y="6534149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</a:t>
          </a:r>
        </a:p>
      </xdr:txBody>
    </xdr:sp>
    <xdr:clientData/>
  </xdr:twoCellAnchor>
  <xdr:twoCellAnchor>
    <xdr:from>
      <xdr:col>5</xdr:col>
      <xdr:colOff>438147</xdr:colOff>
      <xdr:row>8</xdr:row>
      <xdr:rowOff>288470</xdr:rowOff>
    </xdr:from>
    <xdr:to>
      <xdr:col>5</xdr:col>
      <xdr:colOff>869494</xdr:colOff>
      <xdr:row>8</xdr:row>
      <xdr:rowOff>624566</xdr:rowOff>
    </xdr:to>
    <xdr:sp macro="" textlink="">
      <xdr:nvSpPr>
        <xdr:cNvPr id="33" name="Elipse 32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/>
      </xdr:nvSpPr>
      <xdr:spPr>
        <a:xfrm>
          <a:off x="6670218" y="533672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4</a:t>
          </a:r>
        </a:p>
      </xdr:txBody>
    </xdr:sp>
    <xdr:clientData/>
  </xdr:twoCellAnchor>
  <xdr:twoCellAnchor>
    <xdr:from>
      <xdr:col>4</xdr:col>
      <xdr:colOff>69394</xdr:colOff>
      <xdr:row>7</xdr:row>
      <xdr:rowOff>66675</xdr:rowOff>
    </xdr:from>
    <xdr:to>
      <xdr:col>4</xdr:col>
      <xdr:colOff>500741</xdr:colOff>
      <xdr:row>7</xdr:row>
      <xdr:rowOff>402771</xdr:rowOff>
    </xdr:to>
    <xdr:sp macro="" textlink="">
      <xdr:nvSpPr>
        <xdr:cNvPr id="34" name="Elipse 3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/>
      </xdr:nvSpPr>
      <xdr:spPr>
        <a:xfrm>
          <a:off x="5104037" y="4148818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5</a:t>
          </a:r>
        </a:p>
      </xdr:txBody>
    </xdr:sp>
    <xdr:clientData/>
  </xdr:twoCellAnchor>
  <xdr:twoCellAnchor>
    <xdr:from>
      <xdr:col>5</xdr:col>
      <xdr:colOff>590548</xdr:colOff>
      <xdr:row>9</xdr:row>
      <xdr:rowOff>131989</xdr:rowOff>
    </xdr:from>
    <xdr:to>
      <xdr:col>5</xdr:col>
      <xdr:colOff>1021895</xdr:colOff>
      <xdr:row>9</xdr:row>
      <xdr:rowOff>468085</xdr:rowOff>
    </xdr:to>
    <xdr:sp macro="" textlink="">
      <xdr:nvSpPr>
        <xdr:cNvPr id="35" name="Elipse 34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/>
      </xdr:nvSpPr>
      <xdr:spPr>
        <a:xfrm>
          <a:off x="6822619" y="6146346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3</a:t>
          </a:r>
        </a:p>
      </xdr:txBody>
    </xdr:sp>
    <xdr:clientData/>
  </xdr:twoCellAnchor>
  <xdr:twoCellAnchor>
    <xdr:from>
      <xdr:col>4</xdr:col>
      <xdr:colOff>391884</xdr:colOff>
      <xdr:row>8</xdr:row>
      <xdr:rowOff>499382</xdr:rowOff>
    </xdr:from>
    <xdr:to>
      <xdr:col>4</xdr:col>
      <xdr:colOff>823231</xdr:colOff>
      <xdr:row>8</xdr:row>
      <xdr:rowOff>835478</xdr:rowOff>
    </xdr:to>
    <xdr:sp macro="" textlink="">
      <xdr:nvSpPr>
        <xdr:cNvPr id="36" name="Elipse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/>
      </xdr:nvSpPr>
      <xdr:spPr>
        <a:xfrm>
          <a:off x="5426527" y="5547632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7</a:t>
          </a:r>
        </a:p>
      </xdr:txBody>
    </xdr:sp>
    <xdr:clientData/>
  </xdr:twoCellAnchor>
  <xdr:twoCellAnchor>
    <xdr:from>
      <xdr:col>4</xdr:col>
      <xdr:colOff>664027</xdr:colOff>
      <xdr:row>8</xdr:row>
      <xdr:rowOff>114300</xdr:rowOff>
    </xdr:from>
    <xdr:to>
      <xdr:col>4</xdr:col>
      <xdr:colOff>1095374</xdr:colOff>
      <xdr:row>8</xdr:row>
      <xdr:rowOff>450396</xdr:rowOff>
    </xdr:to>
    <xdr:sp macro="" textlink="">
      <xdr:nvSpPr>
        <xdr:cNvPr id="37" name="Elipse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/>
      </xdr:nvSpPr>
      <xdr:spPr>
        <a:xfrm>
          <a:off x="5698670" y="516255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6</a:t>
          </a:r>
        </a:p>
      </xdr:txBody>
    </xdr:sp>
    <xdr:clientData/>
  </xdr:twoCellAnchor>
  <xdr:twoCellAnchor>
    <xdr:from>
      <xdr:col>4</xdr:col>
      <xdr:colOff>700765</xdr:colOff>
      <xdr:row>7</xdr:row>
      <xdr:rowOff>78920</xdr:rowOff>
    </xdr:from>
    <xdr:to>
      <xdr:col>4</xdr:col>
      <xdr:colOff>1132112</xdr:colOff>
      <xdr:row>7</xdr:row>
      <xdr:rowOff>415016</xdr:rowOff>
    </xdr:to>
    <xdr:sp macro="" textlink="">
      <xdr:nvSpPr>
        <xdr:cNvPr id="38" name="Elipse 37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/>
      </xdr:nvSpPr>
      <xdr:spPr>
        <a:xfrm>
          <a:off x="5735408" y="4161063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9</a:t>
          </a:r>
        </a:p>
      </xdr:txBody>
    </xdr:sp>
    <xdr:clientData/>
  </xdr:twoCellAnchor>
  <xdr:twoCellAnchor>
    <xdr:from>
      <xdr:col>3</xdr:col>
      <xdr:colOff>510266</xdr:colOff>
      <xdr:row>8</xdr:row>
      <xdr:rowOff>586467</xdr:rowOff>
    </xdr:from>
    <xdr:to>
      <xdr:col>3</xdr:col>
      <xdr:colOff>941613</xdr:colOff>
      <xdr:row>8</xdr:row>
      <xdr:rowOff>922563</xdr:rowOff>
    </xdr:to>
    <xdr:sp macro="" textlink="">
      <xdr:nvSpPr>
        <xdr:cNvPr id="39" name="Elipse 38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/>
      </xdr:nvSpPr>
      <xdr:spPr>
        <a:xfrm>
          <a:off x="4347480" y="5634717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22</a:t>
          </a:r>
        </a:p>
      </xdr:txBody>
    </xdr:sp>
    <xdr:clientData/>
  </xdr:twoCellAnchor>
  <xdr:twoCellAnchor>
    <xdr:from>
      <xdr:col>4</xdr:col>
      <xdr:colOff>621844</xdr:colOff>
      <xdr:row>9</xdr:row>
      <xdr:rowOff>526596</xdr:rowOff>
    </xdr:from>
    <xdr:to>
      <xdr:col>4</xdr:col>
      <xdr:colOff>1053191</xdr:colOff>
      <xdr:row>9</xdr:row>
      <xdr:rowOff>862692</xdr:rowOff>
    </xdr:to>
    <xdr:sp macro="" textlink="">
      <xdr:nvSpPr>
        <xdr:cNvPr id="40" name="Elipse 39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/>
      </xdr:nvSpPr>
      <xdr:spPr>
        <a:xfrm>
          <a:off x="5656487" y="6540953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23</a:t>
          </a:r>
        </a:p>
      </xdr:txBody>
    </xdr:sp>
    <xdr:clientData/>
  </xdr:twoCellAnchor>
  <xdr:twoCellAnchor>
    <xdr:from>
      <xdr:col>4</xdr:col>
      <xdr:colOff>400048</xdr:colOff>
      <xdr:row>7</xdr:row>
      <xdr:rowOff>449034</xdr:rowOff>
    </xdr:from>
    <xdr:to>
      <xdr:col>4</xdr:col>
      <xdr:colOff>831395</xdr:colOff>
      <xdr:row>7</xdr:row>
      <xdr:rowOff>785130</xdr:rowOff>
    </xdr:to>
    <xdr:sp macro="" textlink="">
      <xdr:nvSpPr>
        <xdr:cNvPr id="41" name="Elipse 40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/>
      </xdr:nvSpPr>
      <xdr:spPr>
        <a:xfrm>
          <a:off x="5434691" y="4531177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12</a:t>
          </a:r>
        </a:p>
      </xdr:txBody>
    </xdr:sp>
    <xdr:clientData/>
  </xdr:twoCellAnchor>
  <xdr:twoCellAnchor>
    <xdr:from>
      <xdr:col>4</xdr:col>
      <xdr:colOff>650418</xdr:colOff>
      <xdr:row>9</xdr:row>
      <xdr:rowOff>93887</xdr:rowOff>
    </xdr:from>
    <xdr:to>
      <xdr:col>4</xdr:col>
      <xdr:colOff>1081765</xdr:colOff>
      <xdr:row>9</xdr:row>
      <xdr:rowOff>429983</xdr:rowOff>
    </xdr:to>
    <xdr:sp macro="" textlink="">
      <xdr:nvSpPr>
        <xdr:cNvPr id="42" name="Elipse 41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SpPr/>
      </xdr:nvSpPr>
      <xdr:spPr>
        <a:xfrm>
          <a:off x="5685061" y="6108244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14</a:t>
          </a:r>
        </a:p>
      </xdr:txBody>
    </xdr:sp>
    <xdr:clientData/>
  </xdr:twoCellAnchor>
  <xdr:twoCellAnchor>
    <xdr:from>
      <xdr:col>3</xdr:col>
      <xdr:colOff>525233</xdr:colOff>
      <xdr:row>8</xdr:row>
      <xdr:rowOff>84364</xdr:rowOff>
    </xdr:from>
    <xdr:to>
      <xdr:col>3</xdr:col>
      <xdr:colOff>956580</xdr:colOff>
      <xdr:row>8</xdr:row>
      <xdr:rowOff>420460</xdr:rowOff>
    </xdr:to>
    <xdr:sp macro="" textlink="">
      <xdr:nvSpPr>
        <xdr:cNvPr id="44" name="Elipse 43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SpPr/>
      </xdr:nvSpPr>
      <xdr:spPr>
        <a:xfrm>
          <a:off x="4362447" y="5132614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13</a:t>
          </a:r>
        </a:p>
      </xdr:txBody>
    </xdr:sp>
    <xdr:clientData/>
  </xdr:twoCellAnchor>
  <xdr:twoCellAnchor>
    <xdr:from>
      <xdr:col>3</xdr:col>
      <xdr:colOff>710292</xdr:colOff>
      <xdr:row>8</xdr:row>
      <xdr:rowOff>333373</xdr:rowOff>
    </xdr:from>
    <xdr:to>
      <xdr:col>3</xdr:col>
      <xdr:colOff>1141639</xdr:colOff>
      <xdr:row>8</xdr:row>
      <xdr:rowOff>669469</xdr:rowOff>
    </xdr:to>
    <xdr:sp macro="" textlink="">
      <xdr:nvSpPr>
        <xdr:cNvPr id="45" name="Elipse 44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/>
      </xdr:nvSpPr>
      <xdr:spPr>
        <a:xfrm>
          <a:off x="4547506" y="5381623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18</a:t>
          </a:r>
        </a:p>
      </xdr:txBody>
    </xdr:sp>
    <xdr:clientData/>
  </xdr:twoCellAnchor>
  <xdr:twoCellAnchor>
    <xdr:from>
      <xdr:col>10</xdr:col>
      <xdr:colOff>108853</xdr:colOff>
      <xdr:row>7</xdr:row>
      <xdr:rowOff>489858</xdr:rowOff>
    </xdr:from>
    <xdr:to>
      <xdr:col>10</xdr:col>
      <xdr:colOff>540200</xdr:colOff>
      <xdr:row>7</xdr:row>
      <xdr:rowOff>825954</xdr:rowOff>
    </xdr:to>
    <xdr:sp macro="" textlink="">
      <xdr:nvSpPr>
        <xdr:cNvPr id="99" name="Elipse 98">
          <a:extLst>
            <a:ext uri="{FF2B5EF4-FFF2-40B4-BE49-F238E27FC236}">
              <a16:creationId xmlns="" xmlns:a16="http://schemas.microsoft.com/office/drawing/2014/main" id="{00000000-0008-0000-0600-000063000000}"/>
            </a:ext>
          </a:extLst>
        </xdr:cNvPr>
        <xdr:cNvSpPr/>
      </xdr:nvSpPr>
      <xdr:spPr>
        <a:xfrm>
          <a:off x="11552460" y="4572001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19</a:t>
          </a:r>
          <a:endParaRPr lang="es-CO" sz="1050" b="1"/>
        </a:p>
      </xdr:txBody>
    </xdr:sp>
    <xdr:clientData/>
  </xdr:twoCellAnchor>
  <xdr:twoCellAnchor>
    <xdr:from>
      <xdr:col>10</xdr:col>
      <xdr:colOff>69395</xdr:colOff>
      <xdr:row>7</xdr:row>
      <xdr:rowOff>51707</xdr:rowOff>
    </xdr:from>
    <xdr:to>
      <xdr:col>10</xdr:col>
      <xdr:colOff>500742</xdr:colOff>
      <xdr:row>7</xdr:row>
      <xdr:rowOff>387803</xdr:rowOff>
    </xdr:to>
    <xdr:sp macro="" textlink="">
      <xdr:nvSpPr>
        <xdr:cNvPr id="100" name="Elipse 99">
          <a:extLst>
            <a:ext uri="{FF2B5EF4-FFF2-40B4-BE49-F238E27FC236}">
              <a16:creationId xmlns="" xmlns:a16="http://schemas.microsoft.com/office/drawing/2014/main" id="{00000000-0008-0000-0600-000064000000}"/>
            </a:ext>
          </a:extLst>
        </xdr:cNvPr>
        <xdr:cNvSpPr/>
      </xdr:nvSpPr>
      <xdr:spPr>
        <a:xfrm>
          <a:off x="11513002" y="413385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11</a:t>
          </a:r>
        </a:p>
      </xdr:txBody>
    </xdr:sp>
    <xdr:clientData/>
  </xdr:twoCellAnchor>
  <xdr:twoCellAnchor>
    <xdr:from>
      <xdr:col>10</xdr:col>
      <xdr:colOff>615041</xdr:colOff>
      <xdr:row>7</xdr:row>
      <xdr:rowOff>480332</xdr:rowOff>
    </xdr:from>
    <xdr:to>
      <xdr:col>10</xdr:col>
      <xdr:colOff>1046388</xdr:colOff>
      <xdr:row>7</xdr:row>
      <xdr:rowOff>816428</xdr:rowOff>
    </xdr:to>
    <xdr:sp macro="" textlink="">
      <xdr:nvSpPr>
        <xdr:cNvPr id="102" name="Elipse 101">
          <a:extLst>
            <a:ext uri="{FF2B5EF4-FFF2-40B4-BE49-F238E27FC236}">
              <a16:creationId xmlns="" xmlns:a16="http://schemas.microsoft.com/office/drawing/2014/main" id="{00000000-0008-0000-0600-000066000000}"/>
            </a:ext>
          </a:extLst>
        </xdr:cNvPr>
        <xdr:cNvSpPr/>
      </xdr:nvSpPr>
      <xdr:spPr>
        <a:xfrm>
          <a:off x="12058648" y="4562475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21</a:t>
          </a:r>
        </a:p>
      </xdr:txBody>
    </xdr:sp>
    <xdr:clientData/>
  </xdr:twoCellAnchor>
  <xdr:twoCellAnchor>
    <xdr:from>
      <xdr:col>10</xdr:col>
      <xdr:colOff>36737</xdr:colOff>
      <xdr:row>8</xdr:row>
      <xdr:rowOff>58512</xdr:rowOff>
    </xdr:from>
    <xdr:to>
      <xdr:col>10</xdr:col>
      <xdr:colOff>468084</xdr:colOff>
      <xdr:row>8</xdr:row>
      <xdr:rowOff>394608</xdr:rowOff>
    </xdr:to>
    <xdr:sp macro="" textlink="">
      <xdr:nvSpPr>
        <xdr:cNvPr id="103" name="Elipse 102">
          <a:extLst>
            <a:ext uri="{FF2B5EF4-FFF2-40B4-BE49-F238E27FC236}">
              <a16:creationId xmlns="" xmlns:a16="http://schemas.microsoft.com/office/drawing/2014/main" id="{00000000-0008-0000-0600-000067000000}"/>
            </a:ext>
          </a:extLst>
        </xdr:cNvPr>
        <xdr:cNvSpPr/>
      </xdr:nvSpPr>
      <xdr:spPr>
        <a:xfrm>
          <a:off x="11480344" y="5106762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10</a:t>
          </a:r>
        </a:p>
      </xdr:txBody>
    </xdr:sp>
    <xdr:clientData/>
  </xdr:twoCellAnchor>
  <xdr:twoCellAnchor>
    <xdr:from>
      <xdr:col>10</xdr:col>
      <xdr:colOff>757917</xdr:colOff>
      <xdr:row>8</xdr:row>
      <xdr:rowOff>594632</xdr:rowOff>
    </xdr:from>
    <xdr:to>
      <xdr:col>10</xdr:col>
      <xdr:colOff>1189264</xdr:colOff>
      <xdr:row>8</xdr:row>
      <xdr:rowOff>930728</xdr:rowOff>
    </xdr:to>
    <xdr:sp macro="" textlink="">
      <xdr:nvSpPr>
        <xdr:cNvPr id="104" name="Elipse 103">
          <a:extLst>
            <a:ext uri="{FF2B5EF4-FFF2-40B4-BE49-F238E27FC236}">
              <a16:creationId xmlns="" xmlns:a16="http://schemas.microsoft.com/office/drawing/2014/main" id="{00000000-0008-0000-0600-000068000000}"/>
            </a:ext>
          </a:extLst>
        </xdr:cNvPr>
        <xdr:cNvSpPr/>
      </xdr:nvSpPr>
      <xdr:spPr>
        <a:xfrm>
          <a:off x="12201524" y="5642882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20</a:t>
          </a:r>
        </a:p>
      </xdr:txBody>
    </xdr:sp>
    <xdr:clientData/>
  </xdr:twoCellAnchor>
  <xdr:twoCellAnchor>
    <xdr:from>
      <xdr:col>10</xdr:col>
      <xdr:colOff>57147</xdr:colOff>
      <xdr:row>8</xdr:row>
      <xdr:rowOff>415019</xdr:rowOff>
    </xdr:from>
    <xdr:to>
      <xdr:col>10</xdr:col>
      <xdr:colOff>488494</xdr:colOff>
      <xdr:row>8</xdr:row>
      <xdr:rowOff>751115</xdr:rowOff>
    </xdr:to>
    <xdr:sp macro="" textlink="">
      <xdr:nvSpPr>
        <xdr:cNvPr id="105" name="Elipse 104">
          <a:extLst>
            <a:ext uri="{FF2B5EF4-FFF2-40B4-BE49-F238E27FC236}">
              <a16:creationId xmlns="" xmlns:a16="http://schemas.microsoft.com/office/drawing/2014/main" id="{00000000-0008-0000-0600-000069000000}"/>
            </a:ext>
          </a:extLst>
        </xdr:cNvPr>
        <xdr:cNvSpPr/>
      </xdr:nvSpPr>
      <xdr:spPr>
        <a:xfrm>
          <a:off x="11500754" y="5463269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16</a:t>
          </a:r>
        </a:p>
      </xdr:txBody>
    </xdr:sp>
    <xdr:clientData/>
  </xdr:twoCellAnchor>
  <xdr:twoCellAnchor>
    <xdr:from>
      <xdr:col>11</xdr:col>
      <xdr:colOff>627287</xdr:colOff>
      <xdr:row>9</xdr:row>
      <xdr:rowOff>92529</xdr:rowOff>
    </xdr:from>
    <xdr:to>
      <xdr:col>11</xdr:col>
      <xdr:colOff>1058634</xdr:colOff>
      <xdr:row>9</xdr:row>
      <xdr:rowOff>428625</xdr:rowOff>
    </xdr:to>
    <xdr:sp macro="" textlink="">
      <xdr:nvSpPr>
        <xdr:cNvPr id="106" name="Elipse 105">
          <a:extLst>
            <a:ext uri="{FF2B5EF4-FFF2-40B4-BE49-F238E27FC236}">
              <a16:creationId xmlns="" xmlns:a16="http://schemas.microsoft.com/office/drawing/2014/main" id="{00000000-0008-0000-0600-00006A000000}"/>
            </a:ext>
          </a:extLst>
        </xdr:cNvPr>
        <xdr:cNvSpPr/>
      </xdr:nvSpPr>
      <xdr:spPr>
        <a:xfrm>
          <a:off x="13268323" y="6106886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15</a:t>
          </a:r>
        </a:p>
      </xdr:txBody>
    </xdr:sp>
    <xdr:clientData/>
  </xdr:twoCellAnchor>
  <xdr:twoCellAnchor>
    <xdr:from>
      <xdr:col>11</xdr:col>
      <xdr:colOff>138792</xdr:colOff>
      <xdr:row>9</xdr:row>
      <xdr:rowOff>110217</xdr:rowOff>
    </xdr:from>
    <xdr:to>
      <xdr:col>11</xdr:col>
      <xdr:colOff>570139</xdr:colOff>
      <xdr:row>9</xdr:row>
      <xdr:rowOff>446313</xdr:rowOff>
    </xdr:to>
    <xdr:sp macro="" textlink="">
      <xdr:nvSpPr>
        <xdr:cNvPr id="107" name="Elipse 106">
          <a:extLst>
            <a:ext uri="{FF2B5EF4-FFF2-40B4-BE49-F238E27FC236}">
              <a16:creationId xmlns="" xmlns:a16="http://schemas.microsoft.com/office/drawing/2014/main" id="{00000000-0008-0000-0600-00006B000000}"/>
            </a:ext>
          </a:extLst>
        </xdr:cNvPr>
        <xdr:cNvSpPr/>
      </xdr:nvSpPr>
      <xdr:spPr>
        <a:xfrm>
          <a:off x="12779828" y="6124574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8</a:t>
          </a:r>
        </a:p>
      </xdr:txBody>
    </xdr:sp>
    <xdr:clientData/>
  </xdr:twoCellAnchor>
  <xdr:twoCellAnchor>
    <xdr:from>
      <xdr:col>10</xdr:col>
      <xdr:colOff>605518</xdr:colOff>
      <xdr:row>7</xdr:row>
      <xdr:rowOff>47625</xdr:rowOff>
    </xdr:from>
    <xdr:to>
      <xdr:col>10</xdr:col>
      <xdr:colOff>1036865</xdr:colOff>
      <xdr:row>7</xdr:row>
      <xdr:rowOff>383721</xdr:rowOff>
    </xdr:to>
    <xdr:sp macro="" textlink="">
      <xdr:nvSpPr>
        <xdr:cNvPr id="108" name="Elipse 107">
          <a:extLst>
            <a:ext uri="{FF2B5EF4-FFF2-40B4-BE49-F238E27FC236}">
              <a16:creationId xmlns="" xmlns:a16="http://schemas.microsoft.com/office/drawing/2014/main" id="{00000000-0008-0000-0600-00006C000000}"/>
            </a:ext>
          </a:extLst>
        </xdr:cNvPr>
        <xdr:cNvSpPr/>
      </xdr:nvSpPr>
      <xdr:spPr>
        <a:xfrm>
          <a:off x="12049125" y="4129768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17</a:t>
          </a:r>
        </a:p>
      </xdr:txBody>
    </xdr:sp>
    <xdr:clientData/>
  </xdr:twoCellAnchor>
  <xdr:twoCellAnchor>
    <xdr:from>
      <xdr:col>11</xdr:col>
      <xdr:colOff>156480</xdr:colOff>
      <xdr:row>8</xdr:row>
      <xdr:rowOff>160565</xdr:rowOff>
    </xdr:from>
    <xdr:to>
      <xdr:col>11</xdr:col>
      <xdr:colOff>587827</xdr:colOff>
      <xdr:row>8</xdr:row>
      <xdr:rowOff>496661</xdr:rowOff>
    </xdr:to>
    <xdr:sp macro="" textlink="">
      <xdr:nvSpPr>
        <xdr:cNvPr id="109" name="Elipse 108">
          <a:extLst>
            <a:ext uri="{FF2B5EF4-FFF2-40B4-BE49-F238E27FC236}">
              <a16:creationId xmlns="" xmlns:a16="http://schemas.microsoft.com/office/drawing/2014/main" id="{00000000-0008-0000-0600-00006D000000}"/>
            </a:ext>
          </a:extLst>
        </xdr:cNvPr>
        <xdr:cNvSpPr/>
      </xdr:nvSpPr>
      <xdr:spPr>
        <a:xfrm>
          <a:off x="12797516" y="5208815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</a:t>
          </a:r>
        </a:p>
      </xdr:txBody>
    </xdr:sp>
    <xdr:clientData/>
  </xdr:twoCellAnchor>
  <xdr:twoCellAnchor>
    <xdr:from>
      <xdr:col>12</xdr:col>
      <xdr:colOff>156481</xdr:colOff>
      <xdr:row>9</xdr:row>
      <xdr:rowOff>519793</xdr:rowOff>
    </xdr:from>
    <xdr:to>
      <xdr:col>12</xdr:col>
      <xdr:colOff>587828</xdr:colOff>
      <xdr:row>9</xdr:row>
      <xdr:rowOff>855889</xdr:rowOff>
    </xdr:to>
    <xdr:sp macro="" textlink="">
      <xdr:nvSpPr>
        <xdr:cNvPr id="110" name="Elipse 109">
          <a:extLst>
            <a:ext uri="{FF2B5EF4-FFF2-40B4-BE49-F238E27FC236}">
              <a16:creationId xmlns="" xmlns:a16="http://schemas.microsoft.com/office/drawing/2014/main" id="{00000000-0008-0000-0600-00006E000000}"/>
            </a:ext>
          </a:extLst>
        </xdr:cNvPr>
        <xdr:cNvSpPr/>
      </xdr:nvSpPr>
      <xdr:spPr>
        <a:xfrm>
          <a:off x="13994945" y="653415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</a:t>
          </a:r>
        </a:p>
      </xdr:txBody>
    </xdr:sp>
    <xdr:clientData/>
  </xdr:twoCellAnchor>
  <xdr:twoCellAnchor>
    <xdr:from>
      <xdr:col>12</xdr:col>
      <xdr:colOff>397328</xdr:colOff>
      <xdr:row>8</xdr:row>
      <xdr:rowOff>261257</xdr:rowOff>
    </xdr:from>
    <xdr:to>
      <xdr:col>12</xdr:col>
      <xdr:colOff>828675</xdr:colOff>
      <xdr:row>8</xdr:row>
      <xdr:rowOff>597353</xdr:rowOff>
    </xdr:to>
    <xdr:sp macro="" textlink="">
      <xdr:nvSpPr>
        <xdr:cNvPr id="111" name="Elipse 110">
          <a:extLst>
            <a:ext uri="{FF2B5EF4-FFF2-40B4-BE49-F238E27FC236}">
              <a16:creationId xmlns="" xmlns:a16="http://schemas.microsoft.com/office/drawing/2014/main" id="{00000000-0008-0000-0600-00006F000000}"/>
            </a:ext>
          </a:extLst>
        </xdr:cNvPr>
        <xdr:cNvSpPr/>
      </xdr:nvSpPr>
      <xdr:spPr>
        <a:xfrm>
          <a:off x="14235792" y="5309507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4</a:t>
          </a:r>
        </a:p>
      </xdr:txBody>
    </xdr:sp>
    <xdr:clientData/>
  </xdr:twoCellAnchor>
  <xdr:twoCellAnchor>
    <xdr:from>
      <xdr:col>11</xdr:col>
      <xdr:colOff>273501</xdr:colOff>
      <xdr:row>7</xdr:row>
      <xdr:rowOff>148318</xdr:rowOff>
    </xdr:from>
    <xdr:to>
      <xdr:col>11</xdr:col>
      <xdr:colOff>704848</xdr:colOff>
      <xdr:row>7</xdr:row>
      <xdr:rowOff>484414</xdr:rowOff>
    </xdr:to>
    <xdr:sp macro="" textlink="">
      <xdr:nvSpPr>
        <xdr:cNvPr id="112" name="Elipse 111">
          <a:extLst>
            <a:ext uri="{FF2B5EF4-FFF2-40B4-BE49-F238E27FC236}">
              <a16:creationId xmlns="" xmlns:a16="http://schemas.microsoft.com/office/drawing/2014/main" id="{00000000-0008-0000-0600-000070000000}"/>
            </a:ext>
          </a:extLst>
        </xdr:cNvPr>
        <xdr:cNvSpPr/>
      </xdr:nvSpPr>
      <xdr:spPr>
        <a:xfrm>
          <a:off x="12914537" y="4230461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5</a:t>
          </a:r>
        </a:p>
      </xdr:txBody>
    </xdr:sp>
    <xdr:clientData/>
  </xdr:twoCellAnchor>
  <xdr:twoCellAnchor>
    <xdr:from>
      <xdr:col>12</xdr:col>
      <xdr:colOff>563334</xdr:colOff>
      <xdr:row>9</xdr:row>
      <xdr:rowOff>91168</xdr:rowOff>
    </xdr:from>
    <xdr:to>
      <xdr:col>12</xdr:col>
      <xdr:colOff>994681</xdr:colOff>
      <xdr:row>9</xdr:row>
      <xdr:rowOff>427264</xdr:rowOff>
    </xdr:to>
    <xdr:sp macro="" textlink="">
      <xdr:nvSpPr>
        <xdr:cNvPr id="113" name="Elipse 112">
          <a:extLst>
            <a:ext uri="{FF2B5EF4-FFF2-40B4-BE49-F238E27FC236}">
              <a16:creationId xmlns="" xmlns:a16="http://schemas.microsoft.com/office/drawing/2014/main" id="{00000000-0008-0000-0600-000071000000}"/>
            </a:ext>
          </a:extLst>
        </xdr:cNvPr>
        <xdr:cNvSpPr/>
      </xdr:nvSpPr>
      <xdr:spPr>
        <a:xfrm>
          <a:off x="14401798" y="6105525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3</a:t>
          </a:r>
        </a:p>
      </xdr:txBody>
    </xdr:sp>
    <xdr:clientData/>
  </xdr:twoCellAnchor>
  <xdr:twoCellAnchor>
    <xdr:from>
      <xdr:col>10</xdr:col>
      <xdr:colOff>337456</xdr:colOff>
      <xdr:row>8</xdr:row>
      <xdr:rowOff>213631</xdr:rowOff>
    </xdr:from>
    <xdr:to>
      <xdr:col>10</xdr:col>
      <xdr:colOff>768803</xdr:colOff>
      <xdr:row>8</xdr:row>
      <xdr:rowOff>549727</xdr:rowOff>
    </xdr:to>
    <xdr:sp macro="" textlink="">
      <xdr:nvSpPr>
        <xdr:cNvPr id="114" name="Elipse 113">
          <a:extLst>
            <a:ext uri="{FF2B5EF4-FFF2-40B4-BE49-F238E27FC236}">
              <a16:creationId xmlns="" xmlns:a16="http://schemas.microsoft.com/office/drawing/2014/main" id="{00000000-0008-0000-0600-000072000000}"/>
            </a:ext>
          </a:extLst>
        </xdr:cNvPr>
        <xdr:cNvSpPr/>
      </xdr:nvSpPr>
      <xdr:spPr>
        <a:xfrm>
          <a:off x="11781063" y="5261881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7</a:t>
          </a:r>
        </a:p>
      </xdr:txBody>
    </xdr:sp>
    <xdr:clientData/>
  </xdr:twoCellAnchor>
  <xdr:twoCellAnchor>
    <xdr:from>
      <xdr:col>11</xdr:col>
      <xdr:colOff>582383</xdr:colOff>
      <xdr:row>8</xdr:row>
      <xdr:rowOff>440871</xdr:rowOff>
    </xdr:from>
    <xdr:to>
      <xdr:col>11</xdr:col>
      <xdr:colOff>1013730</xdr:colOff>
      <xdr:row>8</xdr:row>
      <xdr:rowOff>776967</xdr:rowOff>
    </xdr:to>
    <xdr:sp macro="" textlink="">
      <xdr:nvSpPr>
        <xdr:cNvPr id="115" name="Elipse 114">
          <a:extLst>
            <a:ext uri="{FF2B5EF4-FFF2-40B4-BE49-F238E27FC236}">
              <a16:creationId xmlns="" xmlns:a16="http://schemas.microsoft.com/office/drawing/2014/main" id="{00000000-0008-0000-0600-000073000000}"/>
            </a:ext>
          </a:extLst>
        </xdr:cNvPr>
        <xdr:cNvSpPr/>
      </xdr:nvSpPr>
      <xdr:spPr>
        <a:xfrm>
          <a:off x="13223419" y="5489121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6</a:t>
          </a:r>
        </a:p>
      </xdr:txBody>
    </xdr:sp>
    <xdr:clientData/>
  </xdr:twoCellAnchor>
  <xdr:twoCellAnchor>
    <xdr:from>
      <xdr:col>11</xdr:col>
      <xdr:colOff>619123</xdr:colOff>
      <xdr:row>7</xdr:row>
      <xdr:rowOff>459922</xdr:rowOff>
    </xdr:from>
    <xdr:to>
      <xdr:col>11</xdr:col>
      <xdr:colOff>1050470</xdr:colOff>
      <xdr:row>7</xdr:row>
      <xdr:rowOff>796018</xdr:rowOff>
    </xdr:to>
    <xdr:sp macro="" textlink="">
      <xdr:nvSpPr>
        <xdr:cNvPr id="116" name="Elipse 115">
          <a:extLst>
            <a:ext uri="{FF2B5EF4-FFF2-40B4-BE49-F238E27FC236}">
              <a16:creationId xmlns="" xmlns:a16="http://schemas.microsoft.com/office/drawing/2014/main" id="{00000000-0008-0000-0600-000074000000}"/>
            </a:ext>
          </a:extLst>
        </xdr:cNvPr>
        <xdr:cNvSpPr/>
      </xdr:nvSpPr>
      <xdr:spPr>
        <a:xfrm>
          <a:off x="13260159" y="4542065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9</a:t>
          </a:r>
        </a:p>
      </xdr:txBody>
    </xdr:sp>
    <xdr:clientData/>
  </xdr:twoCellAnchor>
  <xdr:twoCellAnchor>
    <xdr:from>
      <xdr:col>10</xdr:col>
      <xdr:colOff>374195</xdr:colOff>
      <xdr:row>8</xdr:row>
      <xdr:rowOff>572860</xdr:rowOff>
    </xdr:from>
    <xdr:to>
      <xdr:col>10</xdr:col>
      <xdr:colOff>805542</xdr:colOff>
      <xdr:row>8</xdr:row>
      <xdr:rowOff>908956</xdr:rowOff>
    </xdr:to>
    <xdr:sp macro="" textlink="">
      <xdr:nvSpPr>
        <xdr:cNvPr id="117" name="Elipse 116">
          <a:extLst>
            <a:ext uri="{FF2B5EF4-FFF2-40B4-BE49-F238E27FC236}">
              <a16:creationId xmlns="" xmlns:a16="http://schemas.microsoft.com/office/drawing/2014/main" id="{00000000-0008-0000-0600-000075000000}"/>
            </a:ext>
          </a:extLst>
        </xdr:cNvPr>
        <xdr:cNvSpPr/>
      </xdr:nvSpPr>
      <xdr:spPr>
        <a:xfrm>
          <a:off x="11817802" y="562111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22</a:t>
          </a:r>
        </a:p>
      </xdr:txBody>
    </xdr:sp>
    <xdr:clientData/>
  </xdr:twoCellAnchor>
  <xdr:twoCellAnchor>
    <xdr:from>
      <xdr:col>11</xdr:col>
      <xdr:colOff>649059</xdr:colOff>
      <xdr:row>9</xdr:row>
      <xdr:rowOff>499383</xdr:rowOff>
    </xdr:from>
    <xdr:to>
      <xdr:col>11</xdr:col>
      <xdr:colOff>1080406</xdr:colOff>
      <xdr:row>9</xdr:row>
      <xdr:rowOff>835479</xdr:rowOff>
    </xdr:to>
    <xdr:sp macro="" textlink="">
      <xdr:nvSpPr>
        <xdr:cNvPr id="118" name="Elipse 117">
          <a:extLst>
            <a:ext uri="{FF2B5EF4-FFF2-40B4-BE49-F238E27FC236}">
              <a16:creationId xmlns="" xmlns:a16="http://schemas.microsoft.com/office/drawing/2014/main" id="{00000000-0008-0000-0600-000076000000}"/>
            </a:ext>
          </a:extLst>
        </xdr:cNvPr>
        <xdr:cNvSpPr/>
      </xdr:nvSpPr>
      <xdr:spPr>
        <a:xfrm>
          <a:off x="13290095" y="651374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23</a:t>
          </a:r>
        </a:p>
      </xdr:txBody>
    </xdr:sp>
    <xdr:clientData/>
  </xdr:twoCellAnchor>
  <xdr:twoCellAnchor>
    <xdr:from>
      <xdr:col>10</xdr:col>
      <xdr:colOff>359226</xdr:colOff>
      <xdr:row>7</xdr:row>
      <xdr:rowOff>231321</xdr:rowOff>
    </xdr:from>
    <xdr:to>
      <xdr:col>10</xdr:col>
      <xdr:colOff>790573</xdr:colOff>
      <xdr:row>7</xdr:row>
      <xdr:rowOff>567417</xdr:rowOff>
    </xdr:to>
    <xdr:sp macro="" textlink="">
      <xdr:nvSpPr>
        <xdr:cNvPr id="119" name="Elipse 118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SpPr/>
      </xdr:nvSpPr>
      <xdr:spPr>
        <a:xfrm>
          <a:off x="11802833" y="4313464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12</a:t>
          </a:r>
        </a:p>
      </xdr:txBody>
    </xdr:sp>
    <xdr:clientData/>
  </xdr:twoCellAnchor>
  <xdr:twoCellAnchor>
    <xdr:from>
      <xdr:col>11</xdr:col>
      <xdr:colOff>174169</xdr:colOff>
      <xdr:row>9</xdr:row>
      <xdr:rowOff>515711</xdr:rowOff>
    </xdr:from>
    <xdr:to>
      <xdr:col>11</xdr:col>
      <xdr:colOff>605516</xdr:colOff>
      <xdr:row>9</xdr:row>
      <xdr:rowOff>851807</xdr:rowOff>
    </xdr:to>
    <xdr:sp macro="" textlink="">
      <xdr:nvSpPr>
        <xdr:cNvPr id="120" name="Elipse 119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SpPr/>
      </xdr:nvSpPr>
      <xdr:spPr>
        <a:xfrm>
          <a:off x="12815205" y="6530068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14</a:t>
          </a:r>
        </a:p>
      </xdr:txBody>
    </xdr:sp>
    <xdr:clientData/>
  </xdr:twoCellAnchor>
  <xdr:twoCellAnchor>
    <xdr:from>
      <xdr:col>10</xdr:col>
      <xdr:colOff>729341</xdr:colOff>
      <xdr:row>8</xdr:row>
      <xdr:rowOff>315686</xdr:rowOff>
    </xdr:from>
    <xdr:to>
      <xdr:col>10</xdr:col>
      <xdr:colOff>1160688</xdr:colOff>
      <xdr:row>8</xdr:row>
      <xdr:rowOff>651782</xdr:rowOff>
    </xdr:to>
    <xdr:sp macro="" textlink="">
      <xdr:nvSpPr>
        <xdr:cNvPr id="122" name="Elipse 121">
          <a:extLst>
            <a:ext uri="{FF2B5EF4-FFF2-40B4-BE49-F238E27FC236}">
              <a16:creationId xmlns="" xmlns:a16="http://schemas.microsoft.com/office/drawing/2014/main" id="{00000000-0008-0000-0600-00007A000000}"/>
            </a:ext>
          </a:extLst>
        </xdr:cNvPr>
        <xdr:cNvSpPr/>
      </xdr:nvSpPr>
      <xdr:spPr>
        <a:xfrm>
          <a:off x="12172948" y="5363936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13</a:t>
          </a:r>
        </a:p>
      </xdr:txBody>
    </xdr:sp>
    <xdr:clientData/>
  </xdr:twoCellAnchor>
  <xdr:twoCellAnchor>
    <xdr:from>
      <xdr:col>10</xdr:col>
      <xdr:colOff>669470</xdr:colOff>
      <xdr:row>8</xdr:row>
      <xdr:rowOff>34019</xdr:rowOff>
    </xdr:from>
    <xdr:to>
      <xdr:col>10</xdr:col>
      <xdr:colOff>1100817</xdr:colOff>
      <xdr:row>8</xdr:row>
      <xdr:rowOff>370115</xdr:rowOff>
    </xdr:to>
    <xdr:sp macro="" textlink="">
      <xdr:nvSpPr>
        <xdr:cNvPr id="123" name="Elipse 122">
          <a:extLst>
            <a:ext uri="{FF2B5EF4-FFF2-40B4-BE49-F238E27FC236}">
              <a16:creationId xmlns="" xmlns:a16="http://schemas.microsoft.com/office/drawing/2014/main" id="{00000000-0008-0000-0600-00007B000000}"/>
            </a:ext>
          </a:extLst>
        </xdr:cNvPr>
        <xdr:cNvSpPr/>
      </xdr:nvSpPr>
      <xdr:spPr>
        <a:xfrm>
          <a:off x="12113077" y="5082269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18</a:t>
          </a:r>
        </a:p>
      </xdr:txBody>
    </xdr:sp>
    <xdr:clientData/>
  </xdr:twoCellAnchor>
  <xdr:twoCellAnchor>
    <xdr:from>
      <xdr:col>16</xdr:col>
      <xdr:colOff>163284</xdr:colOff>
      <xdr:row>7</xdr:row>
      <xdr:rowOff>449036</xdr:rowOff>
    </xdr:from>
    <xdr:to>
      <xdr:col>16</xdr:col>
      <xdr:colOff>594631</xdr:colOff>
      <xdr:row>7</xdr:row>
      <xdr:rowOff>785132</xdr:rowOff>
    </xdr:to>
    <xdr:sp macro="" textlink="">
      <xdr:nvSpPr>
        <xdr:cNvPr id="125" name="Elipse 124">
          <a:extLst>
            <a:ext uri="{FF2B5EF4-FFF2-40B4-BE49-F238E27FC236}">
              <a16:creationId xmlns="" xmlns:a16="http://schemas.microsoft.com/office/drawing/2014/main" id="{00000000-0008-0000-0600-00007D000000}"/>
            </a:ext>
          </a:extLst>
        </xdr:cNvPr>
        <xdr:cNvSpPr/>
      </xdr:nvSpPr>
      <xdr:spPr>
        <a:xfrm>
          <a:off x="18043070" y="4531179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19</a:t>
          </a:r>
          <a:endParaRPr lang="es-CO" sz="1050" b="1"/>
        </a:p>
      </xdr:txBody>
    </xdr:sp>
    <xdr:clientData/>
  </xdr:twoCellAnchor>
  <xdr:twoCellAnchor>
    <xdr:from>
      <xdr:col>17</xdr:col>
      <xdr:colOff>395968</xdr:colOff>
      <xdr:row>7</xdr:row>
      <xdr:rowOff>337458</xdr:rowOff>
    </xdr:from>
    <xdr:to>
      <xdr:col>17</xdr:col>
      <xdr:colOff>827315</xdr:colOff>
      <xdr:row>7</xdr:row>
      <xdr:rowOff>673554</xdr:rowOff>
    </xdr:to>
    <xdr:sp macro="" textlink="">
      <xdr:nvSpPr>
        <xdr:cNvPr id="126" name="Elipse 125">
          <a:extLst>
            <a:ext uri="{FF2B5EF4-FFF2-40B4-BE49-F238E27FC236}">
              <a16:creationId xmlns="" xmlns:a16="http://schemas.microsoft.com/office/drawing/2014/main" id="{00000000-0008-0000-0600-00007E000000}"/>
            </a:ext>
          </a:extLst>
        </xdr:cNvPr>
        <xdr:cNvSpPr/>
      </xdr:nvSpPr>
      <xdr:spPr>
        <a:xfrm>
          <a:off x="19473182" y="4419601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11</a:t>
          </a:r>
        </a:p>
      </xdr:txBody>
    </xdr:sp>
    <xdr:clientData/>
  </xdr:twoCellAnchor>
  <xdr:twoCellAnchor>
    <xdr:from>
      <xdr:col>16</xdr:col>
      <xdr:colOff>601435</xdr:colOff>
      <xdr:row>7</xdr:row>
      <xdr:rowOff>126546</xdr:rowOff>
    </xdr:from>
    <xdr:to>
      <xdr:col>16</xdr:col>
      <xdr:colOff>1032782</xdr:colOff>
      <xdr:row>7</xdr:row>
      <xdr:rowOff>462642</xdr:rowOff>
    </xdr:to>
    <xdr:sp macro="" textlink="">
      <xdr:nvSpPr>
        <xdr:cNvPr id="128" name="Elipse 127">
          <a:extLst>
            <a:ext uri="{FF2B5EF4-FFF2-40B4-BE49-F238E27FC236}">
              <a16:creationId xmlns="" xmlns:a16="http://schemas.microsoft.com/office/drawing/2014/main" id="{00000000-0008-0000-0600-000080000000}"/>
            </a:ext>
          </a:extLst>
        </xdr:cNvPr>
        <xdr:cNvSpPr/>
      </xdr:nvSpPr>
      <xdr:spPr>
        <a:xfrm>
          <a:off x="18481221" y="4208689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21</a:t>
          </a:r>
        </a:p>
      </xdr:txBody>
    </xdr:sp>
    <xdr:clientData/>
  </xdr:twoCellAnchor>
  <xdr:twoCellAnchor>
    <xdr:from>
      <xdr:col>16</xdr:col>
      <xdr:colOff>526595</xdr:colOff>
      <xdr:row>8</xdr:row>
      <xdr:rowOff>561976</xdr:rowOff>
    </xdr:from>
    <xdr:to>
      <xdr:col>16</xdr:col>
      <xdr:colOff>957942</xdr:colOff>
      <xdr:row>8</xdr:row>
      <xdr:rowOff>898072</xdr:rowOff>
    </xdr:to>
    <xdr:sp macro="" textlink="">
      <xdr:nvSpPr>
        <xdr:cNvPr id="129" name="Elipse 128">
          <a:extLst>
            <a:ext uri="{FF2B5EF4-FFF2-40B4-BE49-F238E27FC236}">
              <a16:creationId xmlns="" xmlns:a16="http://schemas.microsoft.com/office/drawing/2014/main" id="{00000000-0008-0000-0600-000081000000}"/>
            </a:ext>
          </a:extLst>
        </xdr:cNvPr>
        <xdr:cNvSpPr/>
      </xdr:nvSpPr>
      <xdr:spPr>
        <a:xfrm>
          <a:off x="18406381" y="5610226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10</a:t>
          </a:r>
        </a:p>
      </xdr:txBody>
    </xdr:sp>
    <xdr:clientData/>
  </xdr:twoCellAnchor>
  <xdr:twoCellAnchor>
    <xdr:from>
      <xdr:col>16</xdr:col>
      <xdr:colOff>649059</xdr:colOff>
      <xdr:row>8</xdr:row>
      <xdr:rowOff>91169</xdr:rowOff>
    </xdr:from>
    <xdr:to>
      <xdr:col>16</xdr:col>
      <xdr:colOff>1080406</xdr:colOff>
      <xdr:row>8</xdr:row>
      <xdr:rowOff>427265</xdr:rowOff>
    </xdr:to>
    <xdr:sp macro="" textlink="">
      <xdr:nvSpPr>
        <xdr:cNvPr id="130" name="Elipse 129">
          <a:extLst>
            <a:ext uri="{FF2B5EF4-FFF2-40B4-BE49-F238E27FC236}">
              <a16:creationId xmlns="" xmlns:a16="http://schemas.microsoft.com/office/drawing/2014/main" id="{00000000-0008-0000-0600-000082000000}"/>
            </a:ext>
          </a:extLst>
        </xdr:cNvPr>
        <xdr:cNvSpPr/>
      </xdr:nvSpPr>
      <xdr:spPr>
        <a:xfrm>
          <a:off x="18528845" y="5139419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20</a:t>
          </a:r>
        </a:p>
      </xdr:txBody>
    </xdr:sp>
    <xdr:clientData/>
  </xdr:twoCellAnchor>
  <xdr:twoCellAnchor>
    <xdr:from>
      <xdr:col>16</xdr:col>
      <xdr:colOff>383720</xdr:colOff>
      <xdr:row>8</xdr:row>
      <xdr:rowOff>306161</xdr:rowOff>
    </xdr:from>
    <xdr:to>
      <xdr:col>16</xdr:col>
      <xdr:colOff>815067</xdr:colOff>
      <xdr:row>8</xdr:row>
      <xdr:rowOff>642257</xdr:rowOff>
    </xdr:to>
    <xdr:sp macro="" textlink="">
      <xdr:nvSpPr>
        <xdr:cNvPr id="131" name="Elipse 130">
          <a:extLst>
            <a:ext uri="{FF2B5EF4-FFF2-40B4-BE49-F238E27FC236}">
              <a16:creationId xmlns="" xmlns:a16="http://schemas.microsoft.com/office/drawing/2014/main" id="{00000000-0008-0000-0600-000083000000}"/>
            </a:ext>
          </a:extLst>
        </xdr:cNvPr>
        <xdr:cNvSpPr/>
      </xdr:nvSpPr>
      <xdr:spPr>
        <a:xfrm>
          <a:off x="18263506" y="5354411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16</a:t>
          </a:r>
        </a:p>
      </xdr:txBody>
    </xdr:sp>
    <xdr:clientData/>
  </xdr:twoCellAnchor>
  <xdr:twoCellAnchor>
    <xdr:from>
      <xdr:col>17</xdr:col>
      <xdr:colOff>491217</xdr:colOff>
      <xdr:row>9</xdr:row>
      <xdr:rowOff>459923</xdr:rowOff>
    </xdr:from>
    <xdr:to>
      <xdr:col>17</xdr:col>
      <xdr:colOff>922564</xdr:colOff>
      <xdr:row>9</xdr:row>
      <xdr:rowOff>796019</xdr:rowOff>
    </xdr:to>
    <xdr:sp macro="" textlink="">
      <xdr:nvSpPr>
        <xdr:cNvPr id="132" name="Elipse 131">
          <a:extLst>
            <a:ext uri="{FF2B5EF4-FFF2-40B4-BE49-F238E27FC236}">
              <a16:creationId xmlns="" xmlns:a16="http://schemas.microsoft.com/office/drawing/2014/main" id="{00000000-0008-0000-0600-000084000000}"/>
            </a:ext>
          </a:extLst>
        </xdr:cNvPr>
        <xdr:cNvSpPr/>
      </xdr:nvSpPr>
      <xdr:spPr>
        <a:xfrm>
          <a:off x="19568431" y="647428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15</a:t>
          </a:r>
        </a:p>
      </xdr:txBody>
    </xdr:sp>
    <xdr:clientData/>
  </xdr:twoCellAnchor>
  <xdr:twoCellAnchor>
    <xdr:from>
      <xdr:col>18</xdr:col>
      <xdr:colOff>424543</xdr:colOff>
      <xdr:row>9</xdr:row>
      <xdr:rowOff>518433</xdr:rowOff>
    </xdr:from>
    <xdr:to>
      <xdr:col>18</xdr:col>
      <xdr:colOff>855890</xdr:colOff>
      <xdr:row>9</xdr:row>
      <xdr:rowOff>854529</xdr:rowOff>
    </xdr:to>
    <xdr:sp macro="" textlink="">
      <xdr:nvSpPr>
        <xdr:cNvPr id="133" name="Elipse 132">
          <a:extLst>
            <a:ext uri="{FF2B5EF4-FFF2-40B4-BE49-F238E27FC236}">
              <a16:creationId xmlns="" xmlns:a16="http://schemas.microsoft.com/office/drawing/2014/main" id="{00000000-0008-0000-0600-000085000000}"/>
            </a:ext>
          </a:extLst>
        </xdr:cNvPr>
        <xdr:cNvSpPr/>
      </xdr:nvSpPr>
      <xdr:spPr>
        <a:xfrm>
          <a:off x="20699186" y="653279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8</a:t>
          </a:r>
        </a:p>
      </xdr:txBody>
    </xdr:sp>
    <xdr:clientData/>
  </xdr:twoCellAnchor>
  <xdr:twoCellAnchor>
    <xdr:from>
      <xdr:col>17</xdr:col>
      <xdr:colOff>115662</xdr:colOff>
      <xdr:row>7</xdr:row>
      <xdr:rowOff>537483</xdr:rowOff>
    </xdr:from>
    <xdr:to>
      <xdr:col>17</xdr:col>
      <xdr:colOff>547009</xdr:colOff>
      <xdr:row>7</xdr:row>
      <xdr:rowOff>873579</xdr:rowOff>
    </xdr:to>
    <xdr:sp macro="" textlink="">
      <xdr:nvSpPr>
        <xdr:cNvPr id="134" name="Elipse 133">
          <a:extLst>
            <a:ext uri="{FF2B5EF4-FFF2-40B4-BE49-F238E27FC236}">
              <a16:creationId xmlns="" xmlns:a16="http://schemas.microsoft.com/office/drawing/2014/main" id="{00000000-0008-0000-0600-000086000000}"/>
            </a:ext>
          </a:extLst>
        </xdr:cNvPr>
        <xdr:cNvSpPr/>
      </xdr:nvSpPr>
      <xdr:spPr>
        <a:xfrm>
          <a:off x="19192876" y="4619626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17</a:t>
          </a:r>
        </a:p>
      </xdr:txBody>
    </xdr:sp>
    <xdr:clientData/>
  </xdr:twoCellAnchor>
  <xdr:twoCellAnchor>
    <xdr:from>
      <xdr:col>17</xdr:col>
      <xdr:colOff>102053</xdr:colOff>
      <xdr:row>8</xdr:row>
      <xdr:rowOff>119745</xdr:rowOff>
    </xdr:from>
    <xdr:to>
      <xdr:col>17</xdr:col>
      <xdr:colOff>533400</xdr:colOff>
      <xdr:row>8</xdr:row>
      <xdr:rowOff>455841</xdr:rowOff>
    </xdr:to>
    <xdr:sp macro="" textlink="">
      <xdr:nvSpPr>
        <xdr:cNvPr id="135" name="Elipse 134">
          <a:extLst>
            <a:ext uri="{FF2B5EF4-FFF2-40B4-BE49-F238E27FC236}">
              <a16:creationId xmlns="" xmlns:a16="http://schemas.microsoft.com/office/drawing/2014/main" id="{00000000-0008-0000-0600-000087000000}"/>
            </a:ext>
          </a:extLst>
        </xdr:cNvPr>
        <xdr:cNvSpPr/>
      </xdr:nvSpPr>
      <xdr:spPr>
        <a:xfrm>
          <a:off x="19179267" y="5167995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</a:t>
          </a:r>
        </a:p>
      </xdr:txBody>
    </xdr:sp>
    <xdr:clientData/>
  </xdr:twoCellAnchor>
  <xdr:twoCellAnchor>
    <xdr:from>
      <xdr:col>18</xdr:col>
      <xdr:colOff>170086</xdr:colOff>
      <xdr:row>9</xdr:row>
      <xdr:rowOff>125186</xdr:rowOff>
    </xdr:from>
    <xdr:to>
      <xdr:col>18</xdr:col>
      <xdr:colOff>601433</xdr:colOff>
      <xdr:row>9</xdr:row>
      <xdr:rowOff>461282</xdr:rowOff>
    </xdr:to>
    <xdr:sp macro="" textlink="">
      <xdr:nvSpPr>
        <xdr:cNvPr id="136" name="Elipse 135">
          <a:extLst>
            <a:ext uri="{FF2B5EF4-FFF2-40B4-BE49-F238E27FC236}">
              <a16:creationId xmlns="" xmlns:a16="http://schemas.microsoft.com/office/drawing/2014/main" id="{00000000-0008-0000-0600-000088000000}"/>
            </a:ext>
          </a:extLst>
        </xdr:cNvPr>
        <xdr:cNvSpPr/>
      </xdr:nvSpPr>
      <xdr:spPr>
        <a:xfrm>
          <a:off x="20444729" y="6139543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</a:t>
          </a:r>
        </a:p>
      </xdr:txBody>
    </xdr:sp>
    <xdr:clientData/>
  </xdr:twoCellAnchor>
  <xdr:twoCellAnchor>
    <xdr:from>
      <xdr:col>18</xdr:col>
      <xdr:colOff>397328</xdr:colOff>
      <xdr:row>8</xdr:row>
      <xdr:rowOff>288473</xdr:rowOff>
    </xdr:from>
    <xdr:to>
      <xdr:col>18</xdr:col>
      <xdr:colOff>828675</xdr:colOff>
      <xdr:row>8</xdr:row>
      <xdr:rowOff>624569</xdr:rowOff>
    </xdr:to>
    <xdr:sp macro="" textlink="">
      <xdr:nvSpPr>
        <xdr:cNvPr id="137" name="Elipse 136">
          <a:extLst>
            <a:ext uri="{FF2B5EF4-FFF2-40B4-BE49-F238E27FC236}">
              <a16:creationId xmlns="" xmlns:a16="http://schemas.microsoft.com/office/drawing/2014/main" id="{00000000-0008-0000-0600-000089000000}"/>
            </a:ext>
          </a:extLst>
        </xdr:cNvPr>
        <xdr:cNvSpPr/>
      </xdr:nvSpPr>
      <xdr:spPr>
        <a:xfrm>
          <a:off x="20671971" y="5336723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4</a:t>
          </a:r>
        </a:p>
      </xdr:txBody>
    </xdr:sp>
    <xdr:clientData/>
  </xdr:twoCellAnchor>
  <xdr:twoCellAnchor>
    <xdr:from>
      <xdr:col>17</xdr:col>
      <xdr:colOff>151037</xdr:colOff>
      <xdr:row>7</xdr:row>
      <xdr:rowOff>93889</xdr:rowOff>
    </xdr:from>
    <xdr:to>
      <xdr:col>17</xdr:col>
      <xdr:colOff>582384</xdr:colOff>
      <xdr:row>7</xdr:row>
      <xdr:rowOff>429985</xdr:rowOff>
    </xdr:to>
    <xdr:sp macro="" textlink="">
      <xdr:nvSpPr>
        <xdr:cNvPr id="138" name="Elipse 137">
          <a:extLst>
            <a:ext uri="{FF2B5EF4-FFF2-40B4-BE49-F238E27FC236}">
              <a16:creationId xmlns="" xmlns:a16="http://schemas.microsoft.com/office/drawing/2014/main" id="{00000000-0008-0000-0600-00008A000000}"/>
            </a:ext>
          </a:extLst>
        </xdr:cNvPr>
        <xdr:cNvSpPr/>
      </xdr:nvSpPr>
      <xdr:spPr>
        <a:xfrm>
          <a:off x="19228251" y="4176032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5</a:t>
          </a:r>
        </a:p>
      </xdr:txBody>
    </xdr:sp>
    <xdr:clientData/>
  </xdr:twoCellAnchor>
  <xdr:twoCellAnchor>
    <xdr:from>
      <xdr:col>18</xdr:col>
      <xdr:colOff>713013</xdr:colOff>
      <xdr:row>9</xdr:row>
      <xdr:rowOff>145597</xdr:rowOff>
    </xdr:from>
    <xdr:to>
      <xdr:col>18</xdr:col>
      <xdr:colOff>1144360</xdr:colOff>
      <xdr:row>9</xdr:row>
      <xdr:rowOff>481693</xdr:rowOff>
    </xdr:to>
    <xdr:sp macro="" textlink="">
      <xdr:nvSpPr>
        <xdr:cNvPr id="139" name="Elipse 138">
          <a:extLst>
            <a:ext uri="{FF2B5EF4-FFF2-40B4-BE49-F238E27FC236}">
              <a16:creationId xmlns="" xmlns:a16="http://schemas.microsoft.com/office/drawing/2014/main" id="{00000000-0008-0000-0600-00008B000000}"/>
            </a:ext>
          </a:extLst>
        </xdr:cNvPr>
        <xdr:cNvSpPr/>
      </xdr:nvSpPr>
      <xdr:spPr>
        <a:xfrm>
          <a:off x="20987656" y="6159954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3</a:t>
          </a:r>
        </a:p>
      </xdr:txBody>
    </xdr:sp>
    <xdr:clientData/>
  </xdr:twoCellAnchor>
  <xdr:twoCellAnchor>
    <xdr:from>
      <xdr:col>16</xdr:col>
      <xdr:colOff>78919</xdr:colOff>
      <xdr:row>8</xdr:row>
      <xdr:rowOff>526598</xdr:rowOff>
    </xdr:from>
    <xdr:to>
      <xdr:col>16</xdr:col>
      <xdr:colOff>510266</xdr:colOff>
      <xdr:row>8</xdr:row>
      <xdr:rowOff>862694</xdr:rowOff>
    </xdr:to>
    <xdr:sp macro="" textlink="">
      <xdr:nvSpPr>
        <xdr:cNvPr id="140" name="Elipse 139">
          <a:extLst>
            <a:ext uri="{FF2B5EF4-FFF2-40B4-BE49-F238E27FC236}">
              <a16:creationId xmlns="" xmlns:a16="http://schemas.microsoft.com/office/drawing/2014/main" id="{00000000-0008-0000-0600-00008C000000}"/>
            </a:ext>
          </a:extLst>
        </xdr:cNvPr>
        <xdr:cNvSpPr/>
      </xdr:nvSpPr>
      <xdr:spPr>
        <a:xfrm>
          <a:off x="17958705" y="5574848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7</a:t>
          </a:r>
        </a:p>
      </xdr:txBody>
    </xdr:sp>
    <xdr:clientData/>
  </xdr:twoCellAnchor>
  <xdr:twoCellAnchor>
    <xdr:from>
      <xdr:col>17</xdr:col>
      <xdr:colOff>677635</xdr:colOff>
      <xdr:row>8</xdr:row>
      <xdr:rowOff>114300</xdr:rowOff>
    </xdr:from>
    <xdr:to>
      <xdr:col>17</xdr:col>
      <xdr:colOff>1108982</xdr:colOff>
      <xdr:row>8</xdr:row>
      <xdr:rowOff>450396</xdr:rowOff>
    </xdr:to>
    <xdr:sp macro="" textlink="">
      <xdr:nvSpPr>
        <xdr:cNvPr id="141" name="Elipse 140">
          <a:extLst>
            <a:ext uri="{FF2B5EF4-FFF2-40B4-BE49-F238E27FC236}">
              <a16:creationId xmlns="" xmlns:a16="http://schemas.microsoft.com/office/drawing/2014/main" id="{00000000-0008-0000-0600-00008D000000}"/>
            </a:ext>
          </a:extLst>
        </xdr:cNvPr>
        <xdr:cNvSpPr/>
      </xdr:nvSpPr>
      <xdr:spPr>
        <a:xfrm>
          <a:off x="19754849" y="516255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6</a:t>
          </a:r>
        </a:p>
      </xdr:txBody>
    </xdr:sp>
    <xdr:clientData/>
  </xdr:twoCellAnchor>
  <xdr:twoCellAnchor>
    <xdr:from>
      <xdr:col>17</xdr:col>
      <xdr:colOff>673553</xdr:colOff>
      <xdr:row>7</xdr:row>
      <xdr:rowOff>92531</xdr:rowOff>
    </xdr:from>
    <xdr:to>
      <xdr:col>17</xdr:col>
      <xdr:colOff>1104900</xdr:colOff>
      <xdr:row>7</xdr:row>
      <xdr:rowOff>428627</xdr:rowOff>
    </xdr:to>
    <xdr:sp macro="" textlink="">
      <xdr:nvSpPr>
        <xdr:cNvPr id="142" name="Elipse 141">
          <a:extLst>
            <a:ext uri="{FF2B5EF4-FFF2-40B4-BE49-F238E27FC236}">
              <a16:creationId xmlns="" xmlns:a16="http://schemas.microsoft.com/office/drawing/2014/main" id="{00000000-0008-0000-0600-00008E000000}"/>
            </a:ext>
          </a:extLst>
        </xdr:cNvPr>
        <xdr:cNvSpPr/>
      </xdr:nvSpPr>
      <xdr:spPr>
        <a:xfrm>
          <a:off x="19750767" y="4174674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9</a:t>
          </a:r>
        </a:p>
      </xdr:txBody>
    </xdr:sp>
    <xdr:clientData/>
  </xdr:twoCellAnchor>
  <xdr:twoCellAnchor>
    <xdr:from>
      <xdr:col>17</xdr:col>
      <xdr:colOff>428624</xdr:colOff>
      <xdr:row>8</xdr:row>
      <xdr:rowOff>477612</xdr:rowOff>
    </xdr:from>
    <xdr:to>
      <xdr:col>17</xdr:col>
      <xdr:colOff>859971</xdr:colOff>
      <xdr:row>8</xdr:row>
      <xdr:rowOff>813708</xdr:rowOff>
    </xdr:to>
    <xdr:sp macro="" textlink="">
      <xdr:nvSpPr>
        <xdr:cNvPr id="143" name="Elipse 142">
          <a:extLst>
            <a:ext uri="{FF2B5EF4-FFF2-40B4-BE49-F238E27FC236}">
              <a16:creationId xmlns="" xmlns:a16="http://schemas.microsoft.com/office/drawing/2014/main" id="{00000000-0008-0000-0600-00008F000000}"/>
            </a:ext>
          </a:extLst>
        </xdr:cNvPr>
        <xdr:cNvSpPr/>
      </xdr:nvSpPr>
      <xdr:spPr>
        <a:xfrm>
          <a:off x="19505838" y="5525862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22</a:t>
          </a:r>
        </a:p>
      </xdr:txBody>
    </xdr:sp>
    <xdr:clientData/>
  </xdr:twoCellAnchor>
  <xdr:twoCellAnchor>
    <xdr:from>
      <xdr:col>17</xdr:col>
      <xdr:colOff>689882</xdr:colOff>
      <xdr:row>9</xdr:row>
      <xdr:rowOff>91170</xdr:rowOff>
    </xdr:from>
    <xdr:to>
      <xdr:col>17</xdr:col>
      <xdr:colOff>1121229</xdr:colOff>
      <xdr:row>9</xdr:row>
      <xdr:rowOff>427266</xdr:rowOff>
    </xdr:to>
    <xdr:sp macro="" textlink="">
      <xdr:nvSpPr>
        <xdr:cNvPr id="144" name="Elipse 143">
          <a:extLst>
            <a:ext uri="{FF2B5EF4-FFF2-40B4-BE49-F238E27FC236}">
              <a16:creationId xmlns="" xmlns:a16="http://schemas.microsoft.com/office/drawing/2014/main" id="{00000000-0008-0000-0600-000090000000}"/>
            </a:ext>
          </a:extLst>
        </xdr:cNvPr>
        <xdr:cNvSpPr/>
      </xdr:nvSpPr>
      <xdr:spPr>
        <a:xfrm>
          <a:off x="19767096" y="6105527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23</a:t>
          </a:r>
        </a:p>
      </xdr:txBody>
    </xdr:sp>
    <xdr:clientData/>
  </xdr:twoCellAnchor>
  <xdr:twoCellAnchor>
    <xdr:from>
      <xdr:col>17</xdr:col>
      <xdr:colOff>713012</xdr:colOff>
      <xdr:row>7</xdr:row>
      <xdr:rowOff>517072</xdr:rowOff>
    </xdr:from>
    <xdr:to>
      <xdr:col>17</xdr:col>
      <xdr:colOff>1144359</xdr:colOff>
      <xdr:row>7</xdr:row>
      <xdr:rowOff>853168</xdr:rowOff>
    </xdr:to>
    <xdr:sp macro="" textlink="">
      <xdr:nvSpPr>
        <xdr:cNvPr id="145" name="Elipse 144">
          <a:extLst>
            <a:ext uri="{FF2B5EF4-FFF2-40B4-BE49-F238E27FC236}">
              <a16:creationId xmlns="" xmlns:a16="http://schemas.microsoft.com/office/drawing/2014/main" id="{00000000-0008-0000-0600-000091000000}"/>
            </a:ext>
          </a:extLst>
        </xdr:cNvPr>
        <xdr:cNvSpPr/>
      </xdr:nvSpPr>
      <xdr:spPr>
        <a:xfrm>
          <a:off x="19790226" y="4599215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12</a:t>
          </a:r>
        </a:p>
      </xdr:txBody>
    </xdr:sp>
    <xdr:clientData/>
  </xdr:twoCellAnchor>
  <xdr:twoCellAnchor>
    <xdr:from>
      <xdr:col>17</xdr:col>
      <xdr:colOff>146956</xdr:colOff>
      <xdr:row>9</xdr:row>
      <xdr:rowOff>134710</xdr:rowOff>
    </xdr:from>
    <xdr:to>
      <xdr:col>17</xdr:col>
      <xdr:colOff>578303</xdr:colOff>
      <xdr:row>9</xdr:row>
      <xdr:rowOff>470806</xdr:rowOff>
    </xdr:to>
    <xdr:sp macro="" textlink="">
      <xdr:nvSpPr>
        <xdr:cNvPr id="146" name="Elipse 145">
          <a:extLst>
            <a:ext uri="{FF2B5EF4-FFF2-40B4-BE49-F238E27FC236}">
              <a16:creationId xmlns="" xmlns:a16="http://schemas.microsoft.com/office/drawing/2014/main" id="{00000000-0008-0000-0600-000092000000}"/>
            </a:ext>
          </a:extLst>
        </xdr:cNvPr>
        <xdr:cNvSpPr/>
      </xdr:nvSpPr>
      <xdr:spPr>
        <a:xfrm>
          <a:off x="19224170" y="6149067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14</a:t>
          </a:r>
        </a:p>
      </xdr:txBody>
    </xdr:sp>
    <xdr:clientData/>
  </xdr:twoCellAnchor>
  <xdr:twoCellAnchor>
    <xdr:from>
      <xdr:col>16</xdr:col>
      <xdr:colOff>770162</xdr:colOff>
      <xdr:row>8</xdr:row>
      <xdr:rowOff>329294</xdr:rowOff>
    </xdr:from>
    <xdr:to>
      <xdr:col>17</xdr:col>
      <xdr:colOff>4081</xdr:colOff>
      <xdr:row>8</xdr:row>
      <xdr:rowOff>665390</xdr:rowOff>
    </xdr:to>
    <xdr:sp macro="" textlink="">
      <xdr:nvSpPr>
        <xdr:cNvPr id="148" name="Elipse 147">
          <a:extLst>
            <a:ext uri="{FF2B5EF4-FFF2-40B4-BE49-F238E27FC236}">
              <a16:creationId xmlns="" xmlns:a16="http://schemas.microsoft.com/office/drawing/2014/main" id="{00000000-0008-0000-0600-000094000000}"/>
            </a:ext>
          </a:extLst>
        </xdr:cNvPr>
        <xdr:cNvSpPr/>
      </xdr:nvSpPr>
      <xdr:spPr>
        <a:xfrm>
          <a:off x="18649948" y="5377544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13</a:t>
          </a:r>
        </a:p>
      </xdr:txBody>
    </xdr:sp>
    <xdr:clientData/>
  </xdr:twoCellAnchor>
  <xdr:twoCellAnchor>
    <xdr:from>
      <xdr:col>16</xdr:col>
      <xdr:colOff>138790</xdr:colOff>
      <xdr:row>8</xdr:row>
      <xdr:rowOff>74840</xdr:rowOff>
    </xdr:from>
    <xdr:to>
      <xdr:col>16</xdr:col>
      <xdr:colOff>570137</xdr:colOff>
      <xdr:row>8</xdr:row>
      <xdr:rowOff>410936</xdr:rowOff>
    </xdr:to>
    <xdr:sp macro="" textlink="">
      <xdr:nvSpPr>
        <xdr:cNvPr id="149" name="Elipse 148">
          <a:extLst>
            <a:ext uri="{FF2B5EF4-FFF2-40B4-BE49-F238E27FC236}">
              <a16:creationId xmlns="" xmlns:a16="http://schemas.microsoft.com/office/drawing/2014/main" id="{00000000-0008-0000-0600-000095000000}"/>
            </a:ext>
          </a:extLst>
        </xdr:cNvPr>
        <xdr:cNvSpPr/>
      </xdr:nvSpPr>
      <xdr:spPr>
        <a:xfrm>
          <a:off x="18018576" y="512309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900" b="1"/>
            <a:t>18</a:t>
          </a:r>
        </a:p>
      </xdr:txBody>
    </xdr:sp>
    <xdr:clientData/>
  </xdr:twoCellAnchor>
  <xdr:twoCellAnchor>
    <xdr:from>
      <xdr:col>3</xdr:col>
      <xdr:colOff>653142</xdr:colOff>
      <xdr:row>10</xdr:row>
      <xdr:rowOff>163286</xdr:rowOff>
    </xdr:from>
    <xdr:to>
      <xdr:col>3</xdr:col>
      <xdr:colOff>1084489</xdr:colOff>
      <xdr:row>12</xdr:row>
      <xdr:rowOff>91167</xdr:rowOff>
    </xdr:to>
    <xdr:sp macro="" textlink="">
      <xdr:nvSpPr>
        <xdr:cNvPr id="81" name="Elipse 80">
          <a:extLst>
            <a:ext uri="{FF2B5EF4-FFF2-40B4-BE49-F238E27FC236}">
              <a16:creationId xmlns="" xmlns:a16="http://schemas.microsoft.com/office/drawing/2014/main" id="{00000000-0008-0000-0600-000051000000}"/>
            </a:ext>
          </a:extLst>
        </xdr:cNvPr>
        <xdr:cNvSpPr/>
      </xdr:nvSpPr>
      <xdr:spPr>
        <a:xfrm>
          <a:off x="4490356" y="7143750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050" b="1"/>
            <a:t>6</a:t>
          </a:r>
        </a:p>
      </xdr:txBody>
    </xdr:sp>
    <xdr:clientData/>
  </xdr:twoCellAnchor>
  <xdr:twoCellAnchor>
    <xdr:from>
      <xdr:col>10</xdr:col>
      <xdr:colOff>462642</xdr:colOff>
      <xdr:row>10</xdr:row>
      <xdr:rowOff>190500</xdr:rowOff>
    </xdr:from>
    <xdr:to>
      <xdr:col>10</xdr:col>
      <xdr:colOff>893989</xdr:colOff>
      <xdr:row>12</xdr:row>
      <xdr:rowOff>118381</xdr:rowOff>
    </xdr:to>
    <xdr:sp macro="" textlink="">
      <xdr:nvSpPr>
        <xdr:cNvPr id="82" name="Elipse 81">
          <a:extLst>
            <a:ext uri="{FF2B5EF4-FFF2-40B4-BE49-F238E27FC236}">
              <a16:creationId xmlns="" xmlns:a16="http://schemas.microsoft.com/office/drawing/2014/main" id="{00000000-0008-0000-0600-000052000000}"/>
            </a:ext>
          </a:extLst>
        </xdr:cNvPr>
        <xdr:cNvSpPr/>
      </xdr:nvSpPr>
      <xdr:spPr>
        <a:xfrm>
          <a:off x="11906249" y="7170964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050" b="1"/>
            <a:t>6</a:t>
          </a:r>
        </a:p>
      </xdr:txBody>
    </xdr:sp>
    <xdr:clientData/>
  </xdr:twoCellAnchor>
  <xdr:twoCellAnchor>
    <xdr:from>
      <xdr:col>17</xdr:col>
      <xdr:colOff>353786</xdr:colOff>
      <xdr:row>10</xdr:row>
      <xdr:rowOff>176893</xdr:rowOff>
    </xdr:from>
    <xdr:to>
      <xdr:col>17</xdr:col>
      <xdr:colOff>785133</xdr:colOff>
      <xdr:row>12</xdr:row>
      <xdr:rowOff>104774</xdr:rowOff>
    </xdr:to>
    <xdr:sp macro="" textlink="">
      <xdr:nvSpPr>
        <xdr:cNvPr id="83" name="Elipse 82">
          <a:extLst>
            <a:ext uri="{FF2B5EF4-FFF2-40B4-BE49-F238E27FC236}">
              <a16:creationId xmlns="" xmlns:a16="http://schemas.microsoft.com/office/drawing/2014/main" id="{00000000-0008-0000-0600-000053000000}"/>
            </a:ext>
          </a:extLst>
        </xdr:cNvPr>
        <xdr:cNvSpPr/>
      </xdr:nvSpPr>
      <xdr:spPr>
        <a:xfrm>
          <a:off x="19431000" y="7157357"/>
          <a:ext cx="431347" cy="336096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050" b="1"/>
            <a:t>6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1198789</xdr:colOff>
      <xdr:row>0</xdr:row>
      <xdr:rowOff>609600</xdr:rowOff>
    </xdr:to>
    <xdr:sp macro="" textlink="">
      <xdr:nvSpPr>
        <xdr:cNvPr id="85" name="Flecha izquierda 8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55000000}"/>
            </a:ext>
          </a:extLst>
        </xdr:cNvPr>
        <xdr:cNvSpPr/>
      </xdr:nvSpPr>
      <xdr:spPr>
        <a:xfrm>
          <a:off x="0" y="0"/>
          <a:ext cx="1198789" cy="6096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</a:t>
          </a:r>
          <a:r>
            <a:rPr lang="es-CO" sz="1400"/>
            <a:t>Indice</a:t>
          </a:r>
          <a:endParaRPr lang="es-C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55034</xdr:colOff>
      <xdr:row>0</xdr:row>
      <xdr:rowOff>0</xdr:rowOff>
    </xdr:from>
    <xdr:to>
      <xdr:col>1</xdr:col>
      <xdr:colOff>319616</xdr:colOff>
      <xdr:row>0</xdr:row>
      <xdr:rowOff>483072</xdr:rowOff>
    </xdr:to>
    <xdr:pic>
      <xdr:nvPicPr>
        <xdr:cNvPr id="2" name="Imagen 1" descr="Resultado de imagen para ICA LOG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4" y="0"/>
          <a:ext cx="693207" cy="48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666750</xdr:colOff>
      <xdr:row>0</xdr:row>
      <xdr:rowOff>23812</xdr:rowOff>
    </xdr:from>
    <xdr:to>
      <xdr:col>1</xdr:col>
      <xdr:colOff>1676400</xdr:colOff>
      <xdr:row>0</xdr:row>
      <xdr:rowOff>471487</xdr:rowOff>
    </xdr:to>
    <xdr:sp macro="" textlink="">
      <xdr:nvSpPr>
        <xdr:cNvPr id="3" name="Flecha izquierda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1095375" y="23812"/>
          <a:ext cx="1009650" cy="44767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1198789</xdr:colOff>
      <xdr:row>0</xdr:row>
      <xdr:rowOff>609600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>
        <a:xfrm>
          <a:off x="0" y="0"/>
          <a:ext cx="1198789" cy="6096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</a:t>
          </a:r>
          <a:r>
            <a:rPr lang="es-CO" sz="1400"/>
            <a:t>Indice</a:t>
          </a:r>
          <a:endParaRPr lang="es-CO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152400</xdr:rowOff>
    </xdr:from>
    <xdr:to>
      <xdr:col>0</xdr:col>
      <xdr:colOff>1019175</xdr:colOff>
      <xdr:row>0</xdr:row>
      <xdr:rowOff>628650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66675" y="152400"/>
          <a:ext cx="952500" cy="47625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152400</xdr:rowOff>
    </xdr:from>
    <xdr:to>
      <xdr:col>0</xdr:col>
      <xdr:colOff>1019175</xdr:colOff>
      <xdr:row>0</xdr:row>
      <xdr:rowOff>628650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66675" y="152400"/>
          <a:ext cx="952500" cy="47625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Indice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O\oti\Users\User\Downloads\Modelo_Matriz%20de%20Riesgos_ICA_5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O\oti\Users\User\Google%20Drive\Tetratech\DP\Riesgos\Matriz%20de%20Riesgos_URT_1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z%20de%20Gestion%20de%20Riesgos_ICA_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2706.978610185186" createdVersion="5" refreshedVersion="5" minRefreshableVersion="3" recordCount="60">
  <cacheSource type="worksheet">
    <worksheetSource ref="A2:J62" sheet="Matriz Act Valorados"/>
  </cacheSource>
  <cacheFields count="10">
    <cacheField name="Tipo de Soporte" numFmtId="0">
      <sharedItems containsBlank="1"/>
    </cacheField>
    <cacheField name="Subtipo de Soporte" numFmtId="0">
      <sharedItems/>
    </cacheField>
    <cacheField name="Número de activos A y MA" numFmtId="0">
      <sharedItems containsSemiMixedTypes="0" containsString="0" containsNumber="1" containsInteger="1" minValue="0" maxValue="86"/>
    </cacheField>
    <cacheField name="Vulnerabilidades" numFmtId="0">
      <sharedItems containsBlank="1"/>
    </cacheField>
    <cacheField name="Criticidad cualitativa" numFmtId="0">
      <sharedItems containsString="0" containsBlank="1" containsNumber="1" containsInteger="1" minValue="2" maxValue="2"/>
    </cacheField>
    <cacheField name="Criticidad cuantitativa" numFmtId="0">
      <sharedItems containsSemiMixedTypes="0" containsString="0" containsNumber="1" containsInteger="1" minValue="1" maxValue="5"/>
    </cacheField>
    <cacheField name="Amenazas" numFmtId="0">
      <sharedItems containsBlank="1" count="22">
        <s v="Pérdida de información"/>
        <s v="Indisponibilidad del PC´s"/>
        <s v="Robo de información"/>
        <s v="Virus"/>
        <s v="Abuso de derechos"/>
        <s v="Divulgación de la información"/>
        <s v="Robo del medio o documentos"/>
        <s v="Indisponibilidad de la base de datos"/>
        <s v="Indisponibilidad de la red"/>
        <s v="Daño físico"/>
        <s v="Pérdida de servicios esenciales"/>
        <s v="Fuego"/>
        <m/>
        <s v="Robo de equipos con información"/>
        <s v="Modificación de la información"/>
        <s v="Copia fraudulenta de información"/>
        <s v="Indisponibilidad de TI"/>
        <s v="Indisponibilidad general"/>
        <s v="Escucha fraudulenta"/>
        <s v="Error en uso"/>
        <s v="Perdida de información" u="1"/>
        <s v="Escucha fraudulente" u="1"/>
      </sharedItems>
    </cacheField>
    <cacheField name="Criticidad cualitativa2" numFmtId="0">
      <sharedItems containsString="0" containsBlank="1" containsNumber="1" containsInteger="1" minValue="2" maxValue="2"/>
    </cacheField>
    <cacheField name="Criticidad cuantitativa2" numFmtId="0">
      <sharedItems containsSemiMixedTypes="0" containsString="0" containsNumber="1" containsInteger="1" minValue="1" maxValue="5"/>
    </cacheField>
    <cacheField name="Total" numFmtId="0">
      <sharedItems containsSemiMixedTypes="0" containsString="0" containsNumber="1" containsInteger="1" minValue="2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HARDWARE"/>
    <s v="Servidor"/>
    <n v="23"/>
    <s v="Ausencia de servidor centralizado de archivos seguro"/>
    <n v="2"/>
    <n v="2"/>
    <x v="0"/>
    <n v="2"/>
    <n v="2"/>
    <n v="8"/>
  </r>
  <r>
    <m/>
    <s v="Computador de escritorio"/>
    <n v="45"/>
    <s v="Ausencia de respaldo para archivos en Pc"/>
    <m/>
    <n v="3"/>
    <x v="0"/>
    <m/>
    <n v="3"/>
    <n v="6"/>
  </r>
  <r>
    <m/>
    <s v="Computador de escritorio"/>
    <n v="45"/>
    <s v="Uso incorrecto de hardware"/>
    <m/>
    <n v="3"/>
    <x v="1"/>
    <m/>
    <n v="3"/>
    <n v="6"/>
  </r>
  <r>
    <m/>
    <s v="Computador de escritorio"/>
    <n v="45"/>
    <s v="No respaldo de información digital importante"/>
    <m/>
    <n v="3"/>
    <x v="0"/>
    <m/>
    <n v="3"/>
    <n v="6"/>
  </r>
  <r>
    <m/>
    <s v="Dispositivo Móvil"/>
    <n v="3"/>
    <s v="Uso de portátiles sin la protección adecuada fuera de las instalaciones"/>
    <m/>
    <n v="1"/>
    <x v="2"/>
    <m/>
    <n v="1"/>
    <n v="2"/>
  </r>
  <r>
    <m/>
    <s v="Dispositivo Móvil"/>
    <n v="3"/>
    <s v="Configuración insegura de dispositivos móviles "/>
    <m/>
    <n v="1"/>
    <x v="2"/>
    <m/>
    <n v="1"/>
    <n v="2"/>
  </r>
  <r>
    <m/>
    <s v="Dispositivo Móvil"/>
    <n v="3"/>
    <s v="Uso de dispositivos móviles inseguros en el trabajo"/>
    <m/>
    <n v="1"/>
    <x v="3"/>
    <m/>
    <n v="1"/>
    <n v="2"/>
  </r>
  <r>
    <m/>
    <s v="Medio extraible"/>
    <n v="1"/>
    <s v="Uso de USB sin la protección adecuada"/>
    <m/>
    <n v="1"/>
    <x v="2"/>
    <m/>
    <n v="1"/>
    <n v="2"/>
  </r>
  <r>
    <s v="SOFTWARE"/>
    <s v="Aplicación"/>
    <n v="14"/>
    <s v="No se cuenta con un sistema de Logs (registro) centralizado"/>
    <m/>
    <n v="1"/>
    <x v="0"/>
    <m/>
    <n v="1"/>
    <n v="2"/>
  </r>
  <r>
    <m/>
    <s v="Aplicación"/>
    <n v="14"/>
    <s v="Uso incorrecto de software "/>
    <m/>
    <n v="1"/>
    <x v="4"/>
    <m/>
    <n v="1"/>
    <n v="2"/>
  </r>
  <r>
    <m/>
    <s v="Aplicación"/>
    <n v="14"/>
    <s v="Ausencia de políticas, procemientos para el uso seguro del correo electrónico"/>
    <m/>
    <n v="1"/>
    <x v="5"/>
    <m/>
    <n v="1"/>
    <n v="2"/>
  </r>
  <r>
    <m/>
    <s v="Aplicación"/>
    <n v="14"/>
    <s v="Ausencia de firewall personal para el trabajo remoto"/>
    <m/>
    <n v="1"/>
    <x v="6"/>
    <m/>
    <n v="1"/>
    <n v="2"/>
  </r>
  <r>
    <m/>
    <s v="Ofimática"/>
    <n v="9"/>
    <s v="No respaldo de información digital importante"/>
    <m/>
    <n v="1"/>
    <x v="3"/>
    <m/>
    <n v="1"/>
    <n v="2"/>
  </r>
  <r>
    <m/>
    <s v="Base de datos"/>
    <n v="15"/>
    <s v=" Ausencia de estándares de configuración en la Base de datos"/>
    <m/>
    <n v="1"/>
    <x v="7"/>
    <m/>
    <n v="1"/>
    <n v="2"/>
  </r>
  <r>
    <m/>
    <s v="Base de datos"/>
    <n v="15"/>
    <s v="Configuración insegura de la Base de datos"/>
    <m/>
    <n v="1"/>
    <x v="2"/>
    <m/>
    <n v="1"/>
    <n v="2"/>
  </r>
  <r>
    <m/>
    <s v="Sistema operativo"/>
    <n v="19"/>
    <s v="No se realiza endurecimiento del sistema operativo"/>
    <m/>
    <n v="2"/>
    <x v="2"/>
    <m/>
    <n v="2"/>
    <n v="4"/>
  </r>
  <r>
    <m/>
    <s v="E-MAIL"/>
    <n v="31"/>
    <s v="Ausencia de buenas practicas de seguridad para el uso del correo"/>
    <m/>
    <n v="2"/>
    <x v="5"/>
    <m/>
    <n v="2"/>
    <n v="4"/>
  </r>
  <r>
    <s v="REDES"/>
    <s v="Red Pública"/>
    <n v="40"/>
    <s v="Uso inseguro de tecnologías de almacenamiento en la nube"/>
    <m/>
    <n v="3"/>
    <x v="2"/>
    <m/>
    <n v="3"/>
    <n v="6"/>
  </r>
  <r>
    <m/>
    <s v="WAN Privada"/>
    <n v="14"/>
    <s v="Ausencia de supervisión de la red WAN privada "/>
    <m/>
    <n v="1"/>
    <x v="8"/>
    <m/>
    <n v="1"/>
    <n v="2"/>
  </r>
  <r>
    <m/>
    <s v="LAN"/>
    <n v="14"/>
    <s v="No se realiza gestión de la capacidad en la red"/>
    <m/>
    <n v="1"/>
    <x v="8"/>
    <m/>
    <n v="1"/>
    <n v="2"/>
  </r>
  <r>
    <m/>
    <s v="LAN"/>
    <n v="14"/>
    <s v="No se realiza gestion de la disponibilidad en la red"/>
    <m/>
    <n v="1"/>
    <x v="8"/>
    <m/>
    <n v="1"/>
    <n v="2"/>
  </r>
  <r>
    <m/>
    <s v="LAN"/>
    <n v="14"/>
    <s v="No registro de logs de los dispositivos de red"/>
    <m/>
    <n v="1"/>
    <x v="8"/>
    <m/>
    <n v="1"/>
    <n v="2"/>
  </r>
  <r>
    <s v="SITIO"/>
    <s v="Datacenter"/>
    <n v="23"/>
    <s v="Ubicación no segura del Datacenter"/>
    <m/>
    <n v="2"/>
    <x v="9"/>
    <m/>
    <n v="2"/>
    <n v="4"/>
  </r>
  <r>
    <m/>
    <s v="Datacenter"/>
    <n v="23"/>
    <s v="Ausencia de control formal sobre condiciones ambientales en Datacenter"/>
    <m/>
    <n v="2"/>
    <x v="10"/>
    <m/>
    <n v="2"/>
    <n v="4"/>
  </r>
  <r>
    <m/>
    <s v="Datacenter"/>
    <n v="23"/>
    <s v="Presencia de material inflamable en el Datacenter"/>
    <m/>
    <n v="2"/>
    <x v="11"/>
    <m/>
    <n v="2"/>
    <n v="4"/>
  </r>
  <r>
    <m/>
    <s v="Datacenter"/>
    <n v="23"/>
    <s v="Insuficientes controles para el cableado de la red LAN"/>
    <m/>
    <n v="2"/>
    <x v="8"/>
    <m/>
    <n v="2"/>
    <n v="4"/>
  </r>
  <r>
    <m/>
    <s v="Archivo central"/>
    <n v="5"/>
    <m/>
    <m/>
    <n v="1"/>
    <x v="12"/>
    <m/>
    <n v="1"/>
    <n v="2"/>
  </r>
  <r>
    <m/>
    <s v="Archivo de gestión"/>
    <n v="61"/>
    <s v="Ubicación no segura del archivo físico"/>
    <m/>
    <n v="4"/>
    <x v="9"/>
    <m/>
    <n v="4"/>
    <n v="8"/>
  </r>
  <r>
    <m/>
    <s v="Archivo de gestión"/>
    <n v="61"/>
    <s v="Ausencia de control formal sobre condiciones ambientales en archivo"/>
    <m/>
    <n v="4"/>
    <x v="9"/>
    <m/>
    <n v="4"/>
    <n v="8"/>
  </r>
  <r>
    <m/>
    <s v="Archivo de gestión"/>
    <n v="61"/>
    <s v="No respaldo de información física importante"/>
    <m/>
    <n v="4"/>
    <x v="0"/>
    <m/>
    <n v="4"/>
    <n v="8"/>
  </r>
  <r>
    <m/>
    <s v="Archivo de gestión"/>
    <n v="61"/>
    <s v="Localizaciones expuestas a inundaciones"/>
    <m/>
    <n v="4"/>
    <x v="9"/>
    <m/>
    <n v="4"/>
    <n v="8"/>
  </r>
  <r>
    <m/>
    <s v="Oficinas Nacionales"/>
    <n v="85"/>
    <s v="No se escolta personal externo o visitantes"/>
    <m/>
    <n v="5"/>
    <x v="13"/>
    <m/>
    <n v="5"/>
    <n v="10"/>
  </r>
  <r>
    <m/>
    <s v="Sitio externo"/>
    <n v="7"/>
    <m/>
    <m/>
    <n v="1"/>
    <x v="12"/>
    <m/>
    <n v="1"/>
    <n v="2"/>
  </r>
  <r>
    <s v="PERSONAL"/>
    <s v="Personal Interno"/>
    <n v="86"/>
    <s v="Falta de sensibilización en seguridad de la información"/>
    <m/>
    <n v="5"/>
    <x v="2"/>
    <m/>
    <n v="5"/>
    <n v="10"/>
  </r>
  <r>
    <m/>
    <s v="Personal Interno"/>
    <n v="86"/>
    <s v="Escritorio no limpio"/>
    <m/>
    <n v="5"/>
    <x v="2"/>
    <m/>
    <n v="5"/>
    <n v="10"/>
  </r>
  <r>
    <m/>
    <s v="Personal Interno"/>
    <n v="86"/>
    <s v="Insuficiente entrenamiento y capacitación en seguridad de la información"/>
    <m/>
    <n v="5"/>
    <x v="2"/>
    <m/>
    <n v="5"/>
    <n v="10"/>
  </r>
  <r>
    <m/>
    <s v="Personal Interno"/>
    <n v="86"/>
    <s v="Insuficiente sensibilización en seguridad de la información"/>
    <m/>
    <n v="5"/>
    <x v="2"/>
    <m/>
    <n v="5"/>
    <n v="10"/>
  </r>
  <r>
    <m/>
    <s v="Personal Interno"/>
    <n v="86"/>
    <s v="Insufienciente entrenamiento para la creación de contraseñas"/>
    <m/>
    <n v="5"/>
    <x v="2"/>
    <m/>
    <n v="5"/>
    <n v="10"/>
  </r>
  <r>
    <m/>
    <s v="Personal Externo"/>
    <n v="0"/>
    <s v="Falta de sensibilización en seguridad de la información"/>
    <m/>
    <n v="1"/>
    <x v="2"/>
    <m/>
    <n v="1"/>
    <n v="2"/>
  </r>
  <r>
    <s v="PROCEDIMENTAL Y ESTRUCTURAL"/>
    <s v="Políticas "/>
    <n v="1"/>
    <s v="Ausencia de políticas para el uso de criptografía"/>
    <m/>
    <n v="1"/>
    <x v="14"/>
    <m/>
    <n v="1"/>
    <n v="2"/>
  </r>
  <r>
    <m/>
    <s v="Políticas "/>
    <n v="1"/>
    <s v="Ausencia de políticas para el borrado seguro y elimación de equipos"/>
    <m/>
    <n v="1"/>
    <x v="15"/>
    <m/>
    <n v="1"/>
    <n v="2"/>
  </r>
  <r>
    <m/>
    <s v="Políticas "/>
    <n v="1"/>
    <s v="No se realiza revisón de documentos de seguridad de la información"/>
    <m/>
    <n v="1"/>
    <x v="5"/>
    <m/>
    <n v="1"/>
    <n v="2"/>
  </r>
  <r>
    <m/>
    <s v="Políticas "/>
    <n v="1"/>
    <s v="Ausencia de manual para asignar roles y responsabilidades "/>
    <m/>
    <n v="1"/>
    <x v="5"/>
    <m/>
    <n v="1"/>
    <n v="2"/>
  </r>
  <r>
    <m/>
    <s v="Políticas "/>
    <n v="1"/>
    <s v="Política para el uso de controles criptográficos"/>
    <m/>
    <n v="1"/>
    <x v="5"/>
    <m/>
    <n v="1"/>
    <n v="2"/>
  </r>
  <r>
    <m/>
    <s v="Procedimientos"/>
    <n v="1"/>
    <s v="Ausencia de estándares de configuración para TI"/>
    <m/>
    <n v="1"/>
    <x v="2"/>
    <m/>
    <n v="1"/>
    <n v="2"/>
  </r>
  <r>
    <m/>
    <s v="Procedimientos"/>
    <n v="1"/>
    <s v="Ausencia de procedimientos para TI"/>
    <m/>
    <n v="1"/>
    <x v="16"/>
    <m/>
    <n v="1"/>
    <n v="2"/>
  </r>
  <r>
    <m/>
    <s v="Procedimientos"/>
    <n v="1"/>
    <s v="No se cuenta con políticas y procedimientos de desarrollo seguro"/>
    <m/>
    <n v="1"/>
    <x v="0"/>
    <m/>
    <n v="1"/>
    <n v="2"/>
  </r>
  <r>
    <m/>
    <s v="Procedimientos"/>
    <n v="1"/>
    <s v="No se cuenta con un plan de continudad del negocio"/>
    <m/>
    <n v="1"/>
    <x v="17"/>
    <m/>
    <n v="1"/>
    <n v="2"/>
  </r>
  <r>
    <m/>
    <s v="Procedimientos"/>
    <n v="1"/>
    <s v="Ausencia de auditorias formales y regulares"/>
    <m/>
    <n v="1"/>
    <x v="4"/>
    <m/>
    <n v="1"/>
    <n v="2"/>
  </r>
  <r>
    <m/>
    <s v="Procedimientos"/>
    <n v="1"/>
    <s v="Falta de procedimientos formales para el análisis de vulnerabilidades"/>
    <m/>
    <n v="1"/>
    <x v="2"/>
    <m/>
    <n v="1"/>
    <n v="2"/>
  </r>
  <r>
    <m/>
    <s v="Procedimientos"/>
    <n v="1"/>
    <s v="Falta de políticas y procedimientos para el uso de dispositivos móviles"/>
    <m/>
    <n v="1"/>
    <x v="18"/>
    <m/>
    <n v="1"/>
    <n v="2"/>
  </r>
  <r>
    <m/>
    <s v="Procedimientos"/>
    <n v="1"/>
    <s v="Ausencia de procedimientos para la gestión de incidentes de seguridad"/>
    <m/>
    <n v="1"/>
    <x v="0"/>
    <m/>
    <n v="1"/>
    <n v="2"/>
  </r>
  <r>
    <m/>
    <s v="Procedimientos"/>
    <n v="1"/>
    <s v="Ausencia de políticas y procedimientos para la gestión del cambio"/>
    <m/>
    <n v="1"/>
    <x v="19"/>
    <m/>
    <n v="1"/>
    <n v="2"/>
  </r>
  <r>
    <m/>
    <s v="Procedimientos"/>
    <n v="1"/>
    <s v="Ausencia de políticas  y procedimientos para la transferencia de informacipon"/>
    <m/>
    <n v="1"/>
    <x v="18"/>
    <m/>
    <n v="1"/>
    <n v="2"/>
  </r>
  <r>
    <m/>
    <s v="Procedimientos"/>
    <n v="1"/>
    <s v="Ausencia de políticas y procedimientos para los datos de prueba"/>
    <m/>
    <n v="1"/>
    <x v="15"/>
    <m/>
    <n v="1"/>
    <n v="2"/>
  </r>
  <r>
    <m/>
    <s v="Procedimientos"/>
    <n v="1"/>
    <s v="Ausencia de políticas y procedimientos para el uso de dispositivo personales"/>
    <m/>
    <n v="1"/>
    <x v="2"/>
    <m/>
    <n v="1"/>
    <n v="2"/>
  </r>
  <r>
    <m/>
    <s v="Procedimientos"/>
    <n v="1"/>
    <s v="Ausencia de políticas y procedimientos para el trabajo remoto"/>
    <m/>
    <n v="1"/>
    <x v="0"/>
    <m/>
    <n v="1"/>
    <n v="2"/>
  </r>
  <r>
    <m/>
    <s v="Procedimientos"/>
    <n v="1"/>
    <s v="Ausencia de políticas y procedimientos para el cifrado del disco duro de PC´s"/>
    <m/>
    <n v="1"/>
    <x v="5"/>
    <m/>
    <n v="1"/>
    <n v="2"/>
  </r>
  <r>
    <m/>
    <s v="Procedimientos"/>
    <n v="1"/>
    <s v="Ausencia de políticas y procedimientos para acceso móvil al correo electrónico"/>
    <m/>
    <n v="1"/>
    <x v="5"/>
    <m/>
    <n v="1"/>
    <n v="2"/>
  </r>
  <r>
    <m/>
    <s v="Procedimientos"/>
    <n v="1"/>
    <s v="No se realiza revisón de documentos de seguridad de la información"/>
    <m/>
    <n v="1"/>
    <x v="5"/>
    <m/>
    <n v="1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B24" firstHeaderRow="1" firstDataRow="1" firstDataCol="1"/>
  <pivotFields count="10">
    <pivotField showAll="0"/>
    <pivotField showAll="0"/>
    <pivotField dataField="1" showAll="0"/>
    <pivotField showAll="0"/>
    <pivotField showAll="0"/>
    <pivotField showAll="0"/>
    <pivotField axis="axisRow" showAll="0">
      <items count="23">
        <item x="4"/>
        <item x="15"/>
        <item x="9"/>
        <item x="5"/>
        <item x="19"/>
        <item x="18"/>
        <item m="1" x="21"/>
        <item x="11"/>
        <item x="7"/>
        <item x="8"/>
        <item x="16"/>
        <item x="1"/>
        <item x="17"/>
        <item x="14"/>
        <item m="1" x="20"/>
        <item x="0"/>
        <item x="10"/>
        <item x="13"/>
        <item x="2"/>
        <item x="6"/>
        <item x="3"/>
        <item x="12"/>
        <item t="default"/>
      </items>
    </pivotField>
    <pivotField showAll="0"/>
    <pivotField showAll="0"/>
    <pivotField showAll="0"/>
  </pivotFields>
  <rowFields count="1">
    <field x="6"/>
  </rowFields>
  <rowItems count="21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Cuenta de Número de activos A y MA" fld="2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SOPORTES/INVENTARIO%20PORTATILES%20%20CIFRADO/1-2-5-11" TargetMode="External"/><Relationship Id="rId13" Type="http://schemas.openxmlformats.org/officeDocument/2006/relationships/drawing" Target="../drawings/drawing6.xml"/><Relationship Id="rId3" Type="http://schemas.openxmlformats.org/officeDocument/2006/relationships/hyperlink" Target="file:///C:\Users\rosa.ortega\AppData\Roaming\Microsoft\Excel\SOPORTES\DRP%20Y%20BCP\4-5-7-10-14-15-19-21-23" TargetMode="External"/><Relationship Id="rId7" Type="http://schemas.openxmlformats.org/officeDocument/2006/relationships/hyperlink" Target="SOPORTES/DRP%20Y%20BCP/4-5-7-10-14-15-19-21-23" TargetMode="External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hyperlink" Target="SOPORTES/DRP%20Y%20BCP/4-5-7-10-14-15-19-21-23" TargetMode="External"/><Relationship Id="rId11" Type="http://schemas.openxmlformats.org/officeDocument/2006/relationships/hyperlink" Target="SOPORTES/INVENTARIO%20PORTATILES%20%20CIFRADO/1-2-5-11" TargetMode="External"/><Relationship Id="rId5" Type="http://schemas.openxmlformats.org/officeDocument/2006/relationships/hyperlink" Target="SOPORTES/INVENTARIO%20PORTATILES%20%20CIFRADO/1-2-5-11" TargetMode="External"/><Relationship Id="rId10" Type="http://schemas.openxmlformats.org/officeDocument/2006/relationships/hyperlink" Target="SOPORTES/INVENTARIO%20PORTATILES%20%20CIFRADO/1-2-5-11" TargetMode="External"/><Relationship Id="rId4" Type="http://schemas.openxmlformats.org/officeDocument/2006/relationships/hyperlink" Target="SOPORTES/GUIA%20AREA%20SEGURA/13" TargetMode="External"/><Relationship Id="rId9" Type="http://schemas.openxmlformats.org/officeDocument/2006/relationships/hyperlink" Target="SOPORTES\PETI\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Z28"/>
  <sheetViews>
    <sheetView showGridLines="0" topLeftCell="H1" workbookViewId="0">
      <selection activeCell="Q18" sqref="Q18"/>
    </sheetView>
  </sheetViews>
  <sheetFormatPr baseColWidth="10" defaultRowHeight="15" x14ac:dyDescent="0.25"/>
  <cols>
    <col min="3" max="3" width="18.7109375" bestFit="1" customWidth="1"/>
    <col min="4" max="4" width="13" bestFit="1" customWidth="1"/>
    <col min="5" max="5" width="13.42578125" customWidth="1"/>
    <col min="6" max="6" width="13" bestFit="1" customWidth="1"/>
    <col min="7" max="7" width="20.140625" customWidth="1"/>
    <col min="9" max="9" width="20.85546875" bestFit="1" customWidth="1"/>
    <col min="12" max="12" width="15.42578125" bestFit="1" customWidth="1"/>
    <col min="13" max="13" width="12.28515625" bestFit="1" customWidth="1"/>
    <col min="17" max="17" width="37" bestFit="1" customWidth="1"/>
    <col min="18" max="18" width="19.28515625" style="2" customWidth="1"/>
  </cols>
  <sheetData>
    <row r="1" spans="1:26" x14ac:dyDescent="0.25">
      <c r="A1" s="36" t="s">
        <v>94</v>
      </c>
      <c r="B1" s="39" t="s">
        <v>107</v>
      </c>
      <c r="C1" s="39" t="s">
        <v>166</v>
      </c>
      <c r="D1" s="39" t="s">
        <v>168</v>
      </c>
      <c r="E1" s="36" t="s">
        <v>100</v>
      </c>
      <c r="F1" s="36" t="s">
        <v>94</v>
      </c>
      <c r="G1" s="36" t="s">
        <v>166</v>
      </c>
      <c r="H1" s="36" t="s">
        <v>167</v>
      </c>
      <c r="I1" s="37" t="s">
        <v>90</v>
      </c>
      <c r="J1" s="37" t="s">
        <v>40</v>
      </c>
      <c r="K1" s="37" t="s">
        <v>157</v>
      </c>
      <c r="L1" s="37" t="s">
        <v>159</v>
      </c>
      <c r="M1" s="36" t="s">
        <v>100</v>
      </c>
      <c r="N1" s="36" t="s">
        <v>102</v>
      </c>
      <c r="O1" s="39" t="s">
        <v>107</v>
      </c>
      <c r="Q1" s="39" t="s">
        <v>38</v>
      </c>
      <c r="R1" s="43" t="s">
        <v>174</v>
      </c>
      <c r="S1" s="39" t="s">
        <v>101</v>
      </c>
      <c r="T1" s="39" t="s">
        <v>432</v>
      </c>
      <c r="U1" s="39" t="s">
        <v>431</v>
      </c>
      <c r="V1" s="39" t="s">
        <v>439</v>
      </c>
      <c r="W1" s="39" t="s">
        <v>440</v>
      </c>
      <c r="X1" s="39" t="s">
        <v>441</v>
      </c>
      <c r="Y1" s="39" t="s">
        <v>101</v>
      </c>
      <c r="Z1" s="39" t="s">
        <v>584</v>
      </c>
    </row>
    <row r="2" spans="1:26" x14ac:dyDescent="0.25">
      <c r="A2" t="s">
        <v>646</v>
      </c>
      <c r="B2" t="s">
        <v>108</v>
      </c>
      <c r="C2" t="str">
        <f>CONCATENATE(A2,B2)</f>
        <v xml:space="preserve">CatastróficoAlta </v>
      </c>
      <c r="D2" t="s">
        <v>116</v>
      </c>
      <c r="E2" s="38" t="s">
        <v>645</v>
      </c>
      <c r="F2" t="s">
        <v>646</v>
      </c>
      <c r="G2" t="str">
        <f>CONCATENATE(E2,F2)</f>
        <v>Casi seguroCatastrófico</v>
      </c>
      <c r="H2" t="s">
        <v>164</v>
      </c>
      <c r="I2" t="s">
        <v>41</v>
      </c>
      <c r="J2" t="s">
        <v>42</v>
      </c>
      <c r="K2">
        <v>1</v>
      </c>
      <c r="L2" t="s">
        <v>96</v>
      </c>
      <c r="M2" t="s">
        <v>645</v>
      </c>
      <c r="N2" t="s">
        <v>103</v>
      </c>
      <c r="O2" t="s">
        <v>108</v>
      </c>
      <c r="Q2" s="10" t="s">
        <v>60</v>
      </c>
      <c r="R2" s="55">
        <v>10</v>
      </c>
      <c r="S2" s="95" t="s">
        <v>164</v>
      </c>
      <c r="T2" s="95" t="s">
        <v>433</v>
      </c>
      <c r="U2" s="95" t="s">
        <v>435</v>
      </c>
      <c r="V2" t="s">
        <v>108</v>
      </c>
      <c r="W2">
        <v>-3</v>
      </c>
      <c r="X2">
        <v>3</v>
      </c>
      <c r="Y2" s="95" t="s">
        <v>164</v>
      </c>
      <c r="Z2" t="s">
        <v>108</v>
      </c>
    </row>
    <row r="3" spans="1:26" x14ac:dyDescent="0.25">
      <c r="A3" t="s">
        <v>116</v>
      </c>
      <c r="B3" t="s">
        <v>108</v>
      </c>
      <c r="C3" t="str">
        <f t="shared" ref="C3:C16" si="0">CONCATENATE(A3,B3)</f>
        <v xml:space="preserve">MayorAlta </v>
      </c>
      <c r="D3" t="s">
        <v>117</v>
      </c>
      <c r="E3" s="38" t="s">
        <v>645</v>
      </c>
      <c r="F3" t="s">
        <v>116</v>
      </c>
      <c r="G3" t="str">
        <f t="shared" ref="G3:G26" si="1">CONCATENATE(E3,F3)</f>
        <v>Casi seguroMayor</v>
      </c>
      <c r="H3" t="s">
        <v>164</v>
      </c>
      <c r="I3" t="s">
        <v>158</v>
      </c>
      <c r="J3" t="s">
        <v>43</v>
      </c>
      <c r="K3">
        <v>2</v>
      </c>
      <c r="L3" t="s">
        <v>97</v>
      </c>
      <c r="M3" t="s">
        <v>112</v>
      </c>
      <c r="N3" t="s">
        <v>104</v>
      </c>
      <c r="O3" t="s">
        <v>109</v>
      </c>
      <c r="Q3" s="10" t="s">
        <v>64</v>
      </c>
      <c r="R3" s="55">
        <v>10</v>
      </c>
      <c r="S3" s="95" t="s">
        <v>163</v>
      </c>
      <c r="T3" s="95" t="s">
        <v>433</v>
      </c>
      <c r="U3" s="95" t="s">
        <v>436</v>
      </c>
      <c r="V3" t="s">
        <v>109</v>
      </c>
      <c r="W3">
        <v>-2</v>
      </c>
      <c r="X3">
        <v>2</v>
      </c>
      <c r="Y3" s="95" t="s">
        <v>163</v>
      </c>
      <c r="Z3" t="s">
        <v>109</v>
      </c>
    </row>
    <row r="4" spans="1:26" x14ac:dyDescent="0.25">
      <c r="A4" t="s">
        <v>117</v>
      </c>
      <c r="B4" t="s">
        <v>108</v>
      </c>
      <c r="C4" t="str">
        <f t="shared" si="0"/>
        <v xml:space="preserve">ModeradoAlta </v>
      </c>
      <c r="D4" t="s">
        <v>118</v>
      </c>
      <c r="E4" s="38" t="s">
        <v>645</v>
      </c>
      <c r="F4" t="s">
        <v>117</v>
      </c>
      <c r="G4" t="str">
        <f t="shared" si="1"/>
        <v>Casi seguroModerado</v>
      </c>
      <c r="H4" t="s">
        <v>164</v>
      </c>
      <c r="I4" t="s">
        <v>154</v>
      </c>
      <c r="K4">
        <v>3</v>
      </c>
      <c r="L4" t="s">
        <v>98</v>
      </c>
      <c r="M4" t="s">
        <v>113</v>
      </c>
      <c r="N4" t="s">
        <v>105</v>
      </c>
      <c r="O4" t="s">
        <v>110</v>
      </c>
      <c r="Q4" s="10" t="s">
        <v>208</v>
      </c>
      <c r="R4" s="55">
        <v>10</v>
      </c>
      <c r="S4" s="95" t="s">
        <v>117</v>
      </c>
      <c r="T4" s="95" t="s">
        <v>434</v>
      </c>
      <c r="U4" s="95" t="s">
        <v>438</v>
      </c>
      <c r="V4" t="s">
        <v>110</v>
      </c>
      <c r="W4">
        <v>-1</v>
      </c>
      <c r="X4">
        <v>1</v>
      </c>
      <c r="Y4" s="95" t="s">
        <v>117</v>
      </c>
      <c r="Z4" t="s">
        <v>109</v>
      </c>
    </row>
    <row r="5" spans="1:26" x14ac:dyDescent="0.25">
      <c r="A5" t="s">
        <v>118</v>
      </c>
      <c r="B5" t="s">
        <v>108</v>
      </c>
      <c r="C5" t="str">
        <f t="shared" si="0"/>
        <v xml:space="preserve">MenorAlta </v>
      </c>
      <c r="D5" t="s">
        <v>119</v>
      </c>
      <c r="E5" s="38" t="s">
        <v>645</v>
      </c>
      <c r="F5" t="s">
        <v>118</v>
      </c>
      <c r="G5" t="str">
        <f t="shared" si="1"/>
        <v>Casi seguroMenor</v>
      </c>
      <c r="H5" t="s">
        <v>163</v>
      </c>
      <c r="I5" t="s">
        <v>155</v>
      </c>
      <c r="K5">
        <v>4</v>
      </c>
      <c r="L5" t="s">
        <v>99</v>
      </c>
      <c r="M5" t="s">
        <v>115</v>
      </c>
      <c r="Q5" s="10" t="s">
        <v>200</v>
      </c>
      <c r="R5" s="55">
        <v>10</v>
      </c>
      <c r="S5" s="95" t="s">
        <v>165</v>
      </c>
      <c r="T5" s="95" t="s">
        <v>434</v>
      </c>
      <c r="U5" s="95" t="s">
        <v>437</v>
      </c>
      <c r="Y5" s="95" t="s">
        <v>165</v>
      </c>
      <c r="Z5" s="95" t="s">
        <v>110</v>
      </c>
    </row>
    <row r="6" spans="1:26" x14ac:dyDescent="0.25">
      <c r="A6" t="s">
        <v>119</v>
      </c>
      <c r="B6" t="s">
        <v>108</v>
      </c>
      <c r="C6" t="str">
        <f t="shared" si="0"/>
        <v xml:space="preserve">InsignificanteAlta </v>
      </c>
      <c r="D6" t="s">
        <v>119</v>
      </c>
      <c r="E6" s="38" t="s">
        <v>645</v>
      </c>
      <c r="F6" t="s">
        <v>119</v>
      </c>
      <c r="G6" t="str">
        <f t="shared" si="1"/>
        <v>Casi seguroInsignificante</v>
      </c>
      <c r="H6" t="s">
        <v>163</v>
      </c>
      <c r="K6">
        <v>5</v>
      </c>
      <c r="L6" t="s">
        <v>43</v>
      </c>
      <c r="M6" t="s">
        <v>114</v>
      </c>
      <c r="Q6" s="10" t="s">
        <v>54</v>
      </c>
      <c r="R6" s="55">
        <v>10</v>
      </c>
    </row>
    <row r="7" spans="1:26" x14ac:dyDescent="0.25">
      <c r="A7" t="s">
        <v>646</v>
      </c>
      <c r="B7" t="s">
        <v>109</v>
      </c>
      <c r="C7" t="str">
        <f t="shared" si="0"/>
        <v xml:space="preserve">CatastróficoMedia </v>
      </c>
      <c r="D7" t="s">
        <v>646</v>
      </c>
      <c r="E7" s="18" t="s">
        <v>112</v>
      </c>
      <c r="F7" t="s">
        <v>646</v>
      </c>
      <c r="G7" t="str">
        <f t="shared" si="1"/>
        <v>ProbableCatastrófico</v>
      </c>
      <c r="H7" t="s">
        <v>164</v>
      </c>
      <c r="Q7" s="10" t="s">
        <v>63</v>
      </c>
      <c r="R7" s="55">
        <v>11</v>
      </c>
    </row>
    <row r="8" spans="1:26" x14ac:dyDescent="0.25">
      <c r="A8" t="s">
        <v>116</v>
      </c>
      <c r="B8" t="s">
        <v>109</v>
      </c>
      <c r="C8" t="str">
        <f t="shared" si="0"/>
        <v xml:space="preserve">MayorMedia </v>
      </c>
      <c r="D8" t="s">
        <v>116</v>
      </c>
      <c r="E8" s="18" t="s">
        <v>112</v>
      </c>
      <c r="F8" t="s">
        <v>116</v>
      </c>
      <c r="G8" t="str">
        <f t="shared" si="1"/>
        <v>ProbableMayor</v>
      </c>
      <c r="H8" t="s">
        <v>164</v>
      </c>
      <c r="Q8" s="10" t="s">
        <v>661</v>
      </c>
      <c r="R8" s="55">
        <v>12</v>
      </c>
    </row>
    <row r="9" spans="1:26" x14ac:dyDescent="0.25">
      <c r="A9" t="s">
        <v>117</v>
      </c>
      <c r="B9" t="s">
        <v>109</v>
      </c>
      <c r="C9" t="str">
        <f t="shared" si="0"/>
        <v xml:space="preserve">ModeradoMedia </v>
      </c>
      <c r="D9" t="s">
        <v>117</v>
      </c>
      <c r="E9" s="18" t="s">
        <v>112</v>
      </c>
      <c r="F9" t="s">
        <v>117</v>
      </c>
      <c r="G9" t="str">
        <f t="shared" si="1"/>
        <v>ProbableModerado</v>
      </c>
      <c r="H9" t="s">
        <v>163</v>
      </c>
      <c r="Q9" s="10" t="s">
        <v>65</v>
      </c>
      <c r="R9" s="55">
        <v>12</v>
      </c>
    </row>
    <row r="10" spans="1:26" x14ac:dyDescent="0.25">
      <c r="A10" t="s">
        <v>118</v>
      </c>
      <c r="B10" t="s">
        <v>109</v>
      </c>
      <c r="C10" t="str">
        <f t="shared" si="0"/>
        <v xml:space="preserve">MenorMedia </v>
      </c>
      <c r="D10" t="s">
        <v>118</v>
      </c>
      <c r="E10" s="18" t="s">
        <v>112</v>
      </c>
      <c r="F10" t="s">
        <v>118</v>
      </c>
      <c r="G10" t="str">
        <f t="shared" si="1"/>
        <v>ProbableMenor</v>
      </c>
      <c r="H10" t="s">
        <v>163</v>
      </c>
      <c r="Q10" s="10" t="s">
        <v>202</v>
      </c>
      <c r="R10" s="55">
        <v>12</v>
      </c>
    </row>
    <row r="11" spans="1:26" x14ac:dyDescent="0.25">
      <c r="A11" t="s">
        <v>119</v>
      </c>
      <c r="B11" t="s">
        <v>109</v>
      </c>
      <c r="C11" t="str">
        <f t="shared" si="0"/>
        <v xml:space="preserve">InsignificanteMedia </v>
      </c>
      <c r="D11" t="s">
        <v>119</v>
      </c>
      <c r="E11" s="18" t="s">
        <v>112</v>
      </c>
      <c r="F11" t="s">
        <v>119</v>
      </c>
      <c r="G11" t="str">
        <f t="shared" si="1"/>
        <v>ProbableInsignificante</v>
      </c>
      <c r="H11" t="s">
        <v>117</v>
      </c>
      <c r="Q11" s="10" t="s">
        <v>62</v>
      </c>
      <c r="R11" s="55">
        <v>12</v>
      </c>
    </row>
    <row r="12" spans="1:26" x14ac:dyDescent="0.25">
      <c r="A12" t="s">
        <v>646</v>
      </c>
      <c r="B12" t="s">
        <v>110</v>
      </c>
      <c r="C12" t="str">
        <f t="shared" si="0"/>
        <v>CatastróficoBaja</v>
      </c>
      <c r="D12" t="s">
        <v>646</v>
      </c>
      <c r="E12" s="18" t="s">
        <v>113</v>
      </c>
      <c r="F12" t="s">
        <v>646</v>
      </c>
      <c r="G12" t="str">
        <f t="shared" si="1"/>
        <v>PosibleCatastrófico</v>
      </c>
      <c r="H12" t="s">
        <v>164</v>
      </c>
      <c r="Q12" s="10" t="s">
        <v>207</v>
      </c>
      <c r="R12" s="55">
        <v>12</v>
      </c>
    </row>
    <row r="13" spans="1:26" x14ac:dyDescent="0.25">
      <c r="A13" t="s">
        <v>116</v>
      </c>
      <c r="B13" t="s">
        <v>110</v>
      </c>
      <c r="C13" t="str">
        <f t="shared" si="0"/>
        <v>MayorBaja</v>
      </c>
      <c r="D13" t="s">
        <v>116</v>
      </c>
      <c r="E13" s="18" t="s">
        <v>113</v>
      </c>
      <c r="F13" t="s">
        <v>116</v>
      </c>
      <c r="G13" t="str">
        <f t="shared" si="1"/>
        <v>PosibleMayor</v>
      </c>
      <c r="H13" t="s">
        <v>164</v>
      </c>
      <c r="Q13" s="10" t="s">
        <v>206</v>
      </c>
      <c r="R13" s="55">
        <v>12</v>
      </c>
    </row>
    <row r="14" spans="1:26" x14ac:dyDescent="0.25">
      <c r="A14" t="s">
        <v>117</v>
      </c>
      <c r="B14" t="s">
        <v>110</v>
      </c>
      <c r="C14" t="str">
        <f t="shared" si="0"/>
        <v>ModeradoBaja</v>
      </c>
      <c r="D14" t="s">
        <v>117</v>
      </c>
      <c r="E14" s="18" t="s">
        <v>113</v>
      </c>
      <c r="F14" t="s">
        <v>117</v>
      </c>
      <c r="G14" t="str">
        <f t="shared" si="1"/>
        <v>PosibleModerado</v>
      </c>
      <c r="H14" t="s">
        <v>163</v>
      </c>
      <c r="Q14" s="10" t="s">
        <v>91</v>
      </c>
      <c r="R14" s="55">
        <v>12</v>
      </c>
    </row>
    <row r="15" spans="1:26" x14ac:dyDescent="0.25">
      <c r="A15" t="s">
        <v>118</v>
      </c>
      <c r="B15" t="s">
        <v>110</v>
      </c>
      <c r="C15" t="str">
        <f t="shared" si="0"/>
        <v>MenorBaja</v>
      </c>
      <c r="D15" t="s">
        <v>118</v>
      </c>
      <c r="E15" s="18" t="s">
        <v>113</v>
      </c>
      <c r="F15" t="s">
        <v>118</v>
      </c>
      <c r="G15" t="str">
        <f t="shared" si="1"/>
        <v>PosibleMenor</v>
      </c>
      <c r="H15" t="s">
        <v>117</v>
      </c>
      <c r="Q15" s="10" t="s">
        <v>194</v>
      </c>
      <c r="R15" s="55">
        <v>13</v>
      </c>
    </row>
    <row r="16" spans="1:26" x14ac:dyDescent="0.25">
      <c r="A16" t="s">
        <v>119</v>
      </c>
      <c r="B16" t="s">
        <v>110</v>
      </c>
      <c r="C16" t="str">
        <f t="shared" si="0"/>
        <v>InsignificanteBaja</v>
      </c>
      <c r="D16" t="s">
        <v>119</v>
      </c>
      <c r="E16" s="18" t="s">
        <v>113</v>
      </c>
      <c r="F16" t="s">
        <v>119</v>
      </c>
      <c r="G16" t="str">
        <f t="shared" si="1"/>
        <v>PosibleInsignificante</v>
      </c>
      <c r="H16" t="s">
        <v>165</v>
      </c>
      <c r="Q16" s="10" t="s">
        <v>92</v>
      </c>
      <c r="R16" s="55">
        <v>13</v>
      </c>
    </row>
    <row r="17" spans="5:18" x14ac:dyDescent="0.25">
      <c r="E17" s="18" t="s">
        <v>115</v>
      </c>
      <c r="F17" t="s">
        <v>646</v>
      </c>
      <c r="G17" t="str">
        <f t="shared" si="1"/>
        <v>ImprobableCatastrófico</v>
      </c>
      <c r="H17" t="s">
        <v>164</v>
      </c>
      <c r="Q17" s="10" t="s">
        <v>697</v>
      </c>
      <c r="R17" s="55">
        <v>14</v>
      </c>
    </row>
    <row r="18" spans="5:18" x14ac:dyDescent="0.25">
      <c r="E18" s="18" t="s">
        <v>115</v>
      </c>
      <c r="F18" t="s">
        <v>116</v>
      </c>
      <c r="G18" t="str">
        <f t="shared" si="1"/>
        <v>ImprobableMayor</v>
      </c>
      <c r="H18" t="s">
        <v>163</v>
      </c>
      <c r="Q18" s="10" t="s">
        <v>696</v>
      </c>
      <c r="R18" s="55">
        <v>16</v>
      </c>
    </row>
    <row r="19" spans="5:18" x14ac:dyDescent="0.25">
      <c r="E19" s="18" t="s">
        <v>115</v>
      </c>
      <c r="F19" t="s">
        <v>117</v>
      </c>
      <c r="G19" t="str">
        <f t="shared" si="1"/>
        <v>ImprobableModerado</v>
      </c>
      <c r="H19" t="s">
        <v>117</v>
      </c>
      <c r="Q19" s="10" t="s">
        <v>56</v>
      </c>
      <c r="R19" s="55">
        <v>16</v>
      </c>
    </row>
    <row r="20" spans="5:18" x14ac:dyDescent="0.25">
      <c r="E20" s="18" t="s">
        <v>115</v>
      </c>
      <c r="F20" t="s">
        <v>118</v>
      </c>
      <c r="G20" t="str">
        <f t="shared" si="1"/>
        <v>ImprobableMenor</v>
      </c>
      <c r="H20" t="s">
        <v>165</v>
      </c>
      <c r="Q20" s="10" t="s">
        <v>50</v>
      </c>
      <c r="R20" s="55">
        <v>17</v>
      </c>
    </row>
    <row r="21" spans="5:18" x14ac:dyDescent="0.25">
      <c r="E21" s="18" t="s">
        <v>115</v>
      </c>
      <c r="F21" t="s">
        <v>119</v>
      </c>
      <c r="G21" t="str">
        <f t="shared" si="1"/>
        <v>ImprobableInsignificante</v>
      </c>
      <c r="H21" t="s">
        <v>165</v>
      </c>
      <c r="Q21" s="10" t="s">
        <v>195</v>
      </c>
      <c r="R21" s="55">
        <v>20</v>
      </c>
    </row>
    <row r="22" spans="5:18" x14ac:dyDescent="0.25">
      <c r="E22" s="18" t="s">
        <v>114</v>
      </c>
      <c r="F22" t="s">
        <v>646</v>
      </c>
      <c r="G22" t="str">
        <f t="shared" si="1"/>
        <v>RaroCatastrófico</v>
      </c>
      <c r="H22" t="s">
        <v>163</v>
      </c>
      <c r="Q22" s="10" t="s">
        <v>204</v>
      </c>
      <c r="R22" s="55">
        <v>20</v>
      </c>
    </row>
    <row r="23" spans="5:18" x14ac:dyDescent="0.25">
      <c r="E23" s="18" t="s">
        <v>114</v>
      </c>
      <c r="F23" t="s">
        <v>116</v>
      </c>
      <c r="G23" t="str">
        <f t="shared" si="1"/>
        <v>RaroMayor</v>
      </c>
      <c r="H23" t="s">
        <v>163</v>
      </c>
      <c r="Q23" s="10" t="s">
        <v>51</v>
      </c>
      <c r="R23" s="55">
        <v>20</v>
      </c>
    </row>
    <row r="24" spans="5:18" x14ac:dyDescent="0.25">
      <c r="E24" s="18" t="s">
        <v>114</v>
      </c>
      <c r="F24" t="s">
        <v>117</v>
      </c>
      <c r="G24" t="str">
        <f t="shared" si="1"/>
        <v>RaroModerado</v>
      </c>
      <c r="H24" t="s">
        <v>117</v>
      </c>
      <c r="Q24" s="10" t="s">
        <v>205</v>
      </c>
      <c r="R24" s="55">
        <v>20</v>
      </c>
    </row>
    <row r="25" spans="5:18" x14ac:dyDescent="0.25">
      <c r="E25" s="18" t="s">
        <v>114</v>
      </c>
      <c r="F25" t="s">
        <v>118</v>
      </c>
      <c r="G25" t="str">
        <f t="shared" si="1"/>
        <v>RaroMenor</v>
      </c>
      <c r="H25" t="s">
        <v>165</v>
      </c>
      <c r="Q25" s="56"/>
      <c r="R25" s="56"/>
    </row>
    <row r="26" spans="5:18" x14ac:dyDescent="0.25">
      <c r="E26" s="18" t="s">
        <v>114</v>
      </c>
      <c r="F26" t="s">
        <v>119</v>
      </c>
      <c r="G26" t="str">
        <f t="shared" si="1"/>
        <v>RaroInsignificante</v>
      </c>
      <c r="H26" t="s">
        <v>165</v>
      </c>
      <c r="Q26" s="56"/>
      <c r="R26" s="56"/>
    </row>
    <row r="27" spans="5:18" x14ac:dyDescent="0.25">
      <c r="E27" s="18"/>
      <c r="Q27" s="56"/>
      <c r="R27" s="56"/>
    </row>
    <row r="28" spans="5:18" x14ac:dyDescent="0.25">
      <c r="E28" s="18"/>
    </row>
  </sheetData>
  <autoFilter ref="A1:X26"/>
  <sortState ref="U2:U5">
    <sortCondition ref="U2"/>
  </sortState>
  <customSheetViews>
    <customSheetView guid="{B6B5AA58-2879-4CE0-82D8-E4907E34AAD5}" showGridLines="0" showAutoFilter="1" state="hidden" topLeftCell="H1">
      <selection activeCell="Q18" sqref="Q18"/>
      <pageMargins left="0.7" right="0.7" top="0.75" bottom="0.75" header="0.3" footer="0.3"/>
      <pageSetup orientation="portrait" horizontalDpi="4294967293" verticalDpi="4294967293" r:id="rId1"/>
      <autoFilter ref="A1:X26"/>
    </customSheetView>
    <customSheetView guid="{DC2AB405-1810-4240-AF32-88CB2A69BA43}" showGridLines="0" showAutoFilter="1" state="hidden" topLeftCell="H1">
      <selection activeCell="Q18" sqref="Q18"/>
      <pageMargins left="0.7" right="0.7" top="0.75" bottom="0.75" header="0.3" footer="0.3"/>
      <pageSetup orientation="portrait" horizontalDpi="4294967293" verticalDpi="4294967293" r:id="rId2"/>
      <autoFilter ref="A1:X26"/>
    </customSheetView>
  </customSheetViews>
  <conditionalFormatting sqref="R25:R27 S2:U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5:Z5 Y2:Y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:R2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4294967293" verticalDpi="4294967293"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7" tint="0.79998168889431442"/>
  </sheetPr>
  <dimension ref="A1:G8"/>
  <sheetViews>
    <sheetView showGridLines="0" zoomScale="90" zoomScaleNormal="90" workbookViewId="0">
      <selection activeCell="B10" sqref="B10"/>
    </sheetView>
  </sheetViews>
  <sheetFormatPr baseColWidth="10" defaultColWidth="0" defaultRowHeight="15" x14ac:dyDescent="0.25"/>
  <cols>
    <col min="1" max="1" width="22" customWidth="1"/>
    <col min="2" max="2" width="27.42578125" customWidth="1"/>
    <col min="3" max="3" width="31.140625" customWidth="1"/>
    <col min="4" max="4" width="30.7109375" customWidth="1"/>
    <col min="5" max="5" width="35.85546875" customWidth="1"/>
    <col min="6" max="6" width="37.28515625" customWidth="1"/>
    <col min="7" max="7" width="2.5703125" customWidth="1"/>
    <col min="8" max="16384" width="11.42578125" hidden="1"/>
  </cols>
  <sheetData>
    <row r="1" spans="1:6" ht="59.1" customHeight="1" x14ac:dyDescent="0.25">
      <c r="A1" s="254" t="s">
        <v>544</v>
      </c>
      <c r="B1" s="255"/>
      <c r="C1" s="255"/>
      <c r="D1" s="255"/>
      <c r="E1" s="255"/>
      <c r="F1" s="255"/>
    </row>
    <row r="2" spans="1:6" ht="7.5" customHeight="1" thickBot="1" x14ac:dyDescent="0.3"/>
    <row r="3" spans="1:6" ht="29.1" customHeight="1" thickBot="1" x14ac:dyDescent="0.3">
      <c r="A3" s="79" t="s">
        <v>44</v>
      </c>
      <c r="B3" s="80" t="s">
        <v>120</v>
      </c>
      <c r="C3" s="80" t="s">
        <v>160</v>
      </c>
      <c r="D3" s="80" t="s">
        <v>121</v>
      </c>
      <c r="E3" s="80" t="s">
        <v>122</v>
      </c>
      <c r="F3" s="81" t="s">
        <v>123</v>
      </c>
    </row>
    <row r="4" spans="1:6" ht="30.75" thickBot="1" x14ac:dyDescent="0.3">
      <c r="A4" s="70" t="s">
        <v>233</v>
      </c>
      <c r="B4" s="71" t="s">
        <v>237</v>
      </c>
      <c r="C4" s="71" t="s">
        <v>124</v>
      </c>
      <c r="D4" s="72" t="s">
        <v>243</v>
      </c>
      <c r="E4" s="71" t="s">
        <v>125</v>
      </c>
      <c r="F4" s="73">
        <v>1</v>
      </c>
    </row>
    <row r="5" spans="1:6" ht="30.75" thickBot="1" x14ac:dyDescent="0.3">
      <c r="A5" s="65" t="s">
        <v>234</v>
      </c>
      <c r="B5" s="66" t="s">
        <v>238</v>
      </c>
      <c r="C5" s="66" t="s">
        <v>126</v>
      </c>
      <c r="D5" s="67" t="s">
        <v>244</v>
      </c>
      <c r="E5" s="68" t="s">
        <v>127</v>
      </c>
      <c r="F5" s="69">
        <v>2</v>
      </c>
    </row>
    <row r="6" spans="1:6" ht="24" thickBot="1" x14ac:dyDescent="0.3">
      <c r="A6" s="118" t="s">
        <v>235</v>
      </c>
      <c r="B6" s="118" t="s">
        <v>239</v>
      </c>
      <c r="C6" s="20" t="s">
        <v>128</v>
      </c>
      <c r="D6" s="19" t="s">
        <v>245</v>
      </c>
      <c r="E6" s="21" t="s">
        <v>248</v>
      </c>
      <c r="F6" s="22">
        <v>3</v>
      </c>
    </row>
    <row r="7" spans="1:6" ht="24" thickBot="1" x14ac:dyDescent="0.3">
      <c r="A7" s="74" t="s">
        <v>236</v>
      </c>
      <c r="B7" s="75" t="s">
        <v>240</v>
      </c>
      <c r="C7" s="75" t="s">
        <v>241</v>
      </c>
      <c r="D7" s="76" t="s">
        <v>246</v>
      </c>
      <c r="E7" s="77" t="s">
        <v>249</v>
      </c>
      <c r="F7" s="78">
        <v>4</v>
      </c>
    </row>
    <row r="8" spans="1:6" ht="24" thickBot="1" x14ac:dyDescent="0.3">
      <c r="A8" s="61" t="s">
        <v>648</v>
      </c>
      <c r="B8" s="62" t="s">
        <v>649</v>
      </c>
      <c r="C8" s="62" t="s">
        <v>242</v>
      </c>
      <c r="D8" s="63" t="s">
        <v>247</v>
      </c>
      <c r="E8" s="62" t="s">
        <v>250</v>
      </c>
      <c r="F8" s="64">
        <v>5</v>
      </c>
    </row>
  </sheetData>
  <customSheetViews>
    <customSheetView guid="{B6B5AA58-2879-4CE0-82D8-E4907E34AAD5}" scale="90" showGridLines="0" hiddenColumns="1">
      <selection activeCell="B10" sqref="B10"/>
      <pageMargins left="0.7" right="0.7" top="0.75" bottom="0.75" header="0.3" footer="0.3"/>
    </customSheetView>
    <customSheetView guid="{DC2AB405-1810-4240-AF32-88CB2A69BA43}" scale="90" showGridLines="0" hiddenColumns="1">
      <selection activeCell="B10" sqref="B10"/>
      <pageMargins left="0.7" right="0.7" top="0.75" bottom="0.75" header="0.3" footer="0.3"/>
    </customSheetView>
  </customSheetViews>
  <mergeCells count="1">
    <mergeCell ref="A1:F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5" tint="0.79998168889431442"/>
  </sheetPr>
  <dimension ref="A1:D19"/>
  <sheetViews>
    <sheetView showGridLines="0" zoomScale="80" zoomScaleNormal="80" workbookViewId="0">
      <selection sqref="A1:C1"/>
    </sheetView>
  </sheetViews>
  <sheetFormatPr baseColWidth="10" defaultColWidth="0" defaultRowHeight="15" x14ac:dyDescent="0.25"/>
  <cols>
    <col min="1" max="1" width="25.140625" customWidth="1"/>
    <col min="2" max="2" width="26.7109375" customWidth="1"/>
    <col min="3" max="3" width="76.7109375" customWidth="1"/>
    <col min="4" max="4" width="1.5703125" customWidth="1"/>
    <col min="5" max="16384" width="11.42578125" hidden="1"/>
  </cols>
  <sheetData>
    <row r="1" spans="1:3" ht="59.1" customHeight="1" x14ac:dyDescent="0.25">
      <c r="A1" s="254" t="s">
        <v>534</v>
      </c>
      <c r="B1" s="255"/>
      <c r="C1" s="255"/>
    </row>
    <row r="2" spans="1:3" ht="8.25" customHeight="1" thickBot="1" x14ac:dyDescent="0.3"/>
    <row r="3" spans="1:3" ht="47.1" customHeight="1" thickTop="1" thickBot="1" x14ac:dyDescent="0.3">
      <c r="A3" s="127" t="s">
        <v>130</v>
      </c>
      <c r="B3" s="343" t="s">
        <v>131</v>
      </c>
      <c r="C3" s="344"/>
    </row>
    <row r="4" spans="1:3" ht="15.75" thickTop="1" x14ac:dyDescent="0.25">
      <c r="A4" s="345">
        <v>5</v>
      </c>
      <c r="B4" s="346" t="s">
        <v>647</v>
      </c>
      <c r="C4" s="135" t="s">
        <v>132</v>
      </c>
    </row>
    <row r="5" spans="1:3" x14ac:dyDescent="0.25">
      <c r="A5" s="334"/>
      <c r="B5" s="347"/>
      <c r="C5" s="135" t="s">
        <v>133</v>
      </c>
    </row>
    <row r="6" spans="1:3" ht="15.75" thickBot="1" x14ac:dyDescent="0.3">
      <c r="A6" s="335"/>
      <c r="B6" s="348"/>
      <c r="C6" s="136" t="s">
        <v>134</v>
      </c>
    </row>
    <row r="7" spans="1:3" x14ac:dyDescent="0.25">
      <c r="A7" s="333">
        <v>4</v>
      </c>
      <c r="B7" s="349" t="s">
        <v>135</v>
      </c>
      <c r="C7" s="135" t="s">
        <v>136</v>
      </c>
    </row>
    <row r="8" spans="1:3" x14ac:dyDescent="0.25">
      <c r="A8" s="334"/>
      <c r="B8" s="350"/>
      <c r="C8" s="135" t="s">
        <v>137</v>
      </c>
    </row>
    <row r="9" spans="1:3" ht="15.75" thickBot="1" x14ac:dyDescent="0.3">
      <c r="A9" s="335"/>
      <c r="B9" s="351"/>
      <c r="C9" s="136" t="s">
        <v>138</v>
      </c>
    </row>
    <row r="10" spans="1:3" x14ac:dyDescent="0.25">
      <c r="A10" s="333">
        <v>3</v>
      </c>
      <c r="B10" s="352" t="s">
        <v>139</v>
      </c>
      <c r="C10" s="135" t="s">
        <v>140</v>
      </c>
    </row>
    <row r="11" spans="1:3" x14ac:dyDescent="0.25">
      <c r="A11" s="334"/>
      <c r="B11" s="353"/>
      <c r="C11" s="135" t="s">
        <v>141</v>
      </c>
    </row>
    <row r="12" spans="1:3" ht="15.75" thickBot="1" x14ac:dyDescent="0.3">
      <c r="A12" s="335"/>
      <c r="B12" s="354"/>
      <c r="C12" s="136"/>
    </row>
    <row r="13" spans="1:3" x14ac:dyDescent="0.25">
      <c r="A13" s="333">
        <v>2</v>
      </c>
      <c r="B13" s="336" t="s">
        <v>144</v>
      </c>
      <c r="C13" s="135" t="s">
        <v>143</v>
      </c>
    </row>
    <row r="14" spans="1:3" x14ac:dyDescent="0.25">
      <c r="A14" s="334"/>
      <c r="B14" s="337"/>
      <c r="C14" s="135" t="s">
        <v>428</v>
      </c>
    </row>
    <row r="15" spans="1:3" ht="15.75" thickBot="1" x14ac:dyDescent="0.3">
      <c r="A15" s="335"/>
      <c r="B15" s="338"/>
      <c r="C15" s="136"/>
    </row>
    <row r="16" spans="1:3" x14ac:dyDescent="0.25">
      <c r="A16" s="333">
        <v>1</v>
      </c>
      <c r="B16" s="340" t="s">
        <v>142</v>
      </c>
      <c r="C16" s="135" t="s">
        <v>145</v>
      </c>
    </row>
    <row r="17" spans="1:3" x14ac:dyDescent="0.25">
      <c r="A17" s="334"/>
      <c r="B17" s="341"/>
      <c r="C17" s="135" t="s">
        <v>429</v>
      </c>
    </row>
    <row r="18" spans="1:3" ht="15.75" thickBot="1" x14ac:dyDescent="0.3">
      <c r="A18" s="339"/>
      <c r="B18" s="342"/>
      <c r="C18" s="137" t="s">
        <v>146</v>
      </c>
    </row>
    <row r="19" spans="1:3" ht="15.75" thickTop="1" x14ac:dyDescent="0.25"/>
  </sheetData>
  <customSheetViews>
    <customSheetView guid="{B6B5AA58-2879-4CE0-82D8-E4907E34AAD5}" scale="80" showGridLines="0" hiddenColumns="1">
      <selection sqref="A1:C1"/>
      <pageMargins left="0.7" right="0.7" top="0.75" bottom="0.75" header="0.3" footer="0.3"/>
    </customSheetView>
    <customSheetView guid="{DC2AB405-1810-4240-AF32-88CB2A69BA43}" scale="80" showGridLines="0" hiddenColumns="1">
      <selection sqref="A1:C1"/>
      <pageMargins left="0.7" right="0.7" top="0.75" bottom="0.75" header="0.3" footer="0.3"/>
    </customSheetView>
  </customSheetViews>
  <mergeCells count="12">
    <mergeCell ref="A1:C1"/>
    <mergeCell ref="A13:A15"/>
    <mergeCell ref="B13:B15"/>
    <mergeCell ref="A16:A18"/>
    <mergeCell ref="B16:B18"/>
    <mergeCell ref="B3:C3"/>
    <mergeCell ref="A4:A6"/>
    <mergeCell ref="B4:B6"/>
    <mergeCell ref="A7:A9"/>
    <mergeCell ref="B7:B9"/>
    <mergeCell ref="A10:A12"/>
    <mergeCell ref="B10:B1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8"/>
  <sheetViews>
    <sheetView showGridLines="0" workbookViewId="0">
      <selection sqref="A1:C1"/>
    </sheetView>
  </sheetViews>
  <sheetFormatPr baseColWidth="10" defaultColWidth="0" defaultRowHeight="15" x14ac:dyDescent="0.25"/>
  <cols>
    <col min="1" max="1" width="16.28515625" style="23" customWidth="1"/>
    <col min="2" max="2" width="20.7109375" customWidth="1"/>
    <col min="3" max="3" width="67.42578125" customWidth="1"/>
    <col min="4" max="4" width="2.28515625" customWidth="1"/>
    <col min="5" max="5" width="0" hidden="1" customWidth="1"/>
    <col min="6" max="16384" width="11.42578125" hidden="1"/>
  </cols>
  <sheetData>
    <row r="1" spans="1:3" ht="47.25" customHeight="1" x14ac:dyDescent="0.25">
      <c r="A1" s="254" t="s">
        <v>533</v>
      </c>
      <c r="B1" s="255"/>
      <c r="C1" s="255"/>
    </row>
    <row r="2" spans="1:3" ht="5.25" customHeight="1" thickBot="1" x14ac:dyDescent="0.3"/>
    <row r="3" spans="1:3" ht="16.5" thickBot="1" x14ac:dyDescent="0.3">
      <c r="A3" s="167" t="s">
        <v>129</v>
      </c>
      <c r="B3" s="355" t="s">
        <v>147</v>
      </c>
      <c r="C3" s="355"/>
    </row>
    <row r="4" spans="1:3" ht="45.75" customHeight="1" thickBot="1" x14ac:dyDescent="0.3">
      <c r="A4" s="168" t="s">
        <v>597</v>
      </c>
      <c r="B4" s="169" t="s">
        <v>646</v>
      </c>
      <c r="C4" s="170" t="s">
        <v>598</v>
      </c>
    </row>
    <row r="5" spans="1:3" ht="45.75" customHeight="1" thickBot="1" x14ac:dyDescent="0.3">
      <c r="A5" s="168" t="s">
        <v>599</v>
      </c>
      <c r="B5" s="171" t="s">
        <v>163</v>
      </c>
      <c r="C5" s="170" t="s">
        <v>600</v>
      </c>
    </row>
    <row r="6" spans="1:3" ht="45.75" customHeight="1" thickBot="1" x14ac:dyDescent="0.3">
      <c r="A6" s="168" t="s">
        <v>601</v>
      </c>
      <c r="B6" s="172" t="s">
        <v>117</v>
      </c>
      <c r="C6" s="170" t="s">
        <v>602</v>
      </c>
    </row>
    <row r="7" spans="1:3" ht="45.75" customHeight="1" thickBot="1" x14ac:dyDescent="0.3">
      <c r="A7" s="168" t="s">
        <v>603</v>
      </c>
      <c r="B7" s="173" t="s">
        <v>118</v>
      </c>
      <c r="C7" s="170" t="s">
        <v>604</v>
      </c>
    </row>
    <row r="8" spans="1:3" ht="45.75" customHeight="1" thickBot="1" x14ac:dyDescent="0.3">
      <c r="A8" s="168" t="s">
        <v>605</v>
      </c>
      <c r="B8" s="174" t="s">
        <v>119</v>
      </c>
      <c r="C8" s="170" t="s">
        <v>606</v>
      </c>
    </row>
  </sheetData>
  <customSheetViews>
    <customSheetView guid="{B6B5AA58-2879-4CE0-82D8-E4907E34AAD5}" showGridLines="0" hiddenColumns="1">
      <selection sqref="A1:C1"/>
      <pageMargins left="0.7" right="0.7" top="0.75" bottom="0.75" header="0.3" footer="0.3"/>
      <pageSetup orientation="portrait" horizontalDpi="4294967293" verticalDpi="4294967293" r:id="rId1"/>
    </customSheetView>
    <customSheetView guid="{DC2AB405-1810-4240-AF32-88CB2A69BA43}" showGridLines="0" hiddenColumns="1">
      <selection sqref="A1:C1"/>
      <pageMargins left="0.7" right="0.7" top="0.75" bottom="0.75" header="0.3" footer="0.3"/>
      <pageSetup orientation="portrait" horizontalDpi="4294967293" verticalDpi="4294967293" r:id="rId2"/>
    </customSheetView>
  </customSheetViews>
  <mergeCells count="2">
    <mergeCell ref="A1:C1"/>
    <mergeCell ref="B3:C3"/>
  </mergeCells>
  <pageMargins left="0.7" right="0.7" top="0.75" bottom="0.75" header="0.3" footer="0.3"/>
  <pageSetup orientation="portrait" horizontalDpi="4294967293" verticalDpi="4294967293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7"/>
  <sheetViews>
    <sheetView showGridLines="0" zoomScale="85" zoomScaleNormal="85" zoomScalePageLayoutView="80" workbookViewId="0">
      <selection sqref="A1:F1"/>
    </sheetView>
  </sheetViews>
  <sheetFormatPr baseColWidth="10" defaultColWidth="0" defaultRowHeight="15" x14ac:dyDescent="0.25"/>
  <cols>
    <col min="1" max="1" width="21.7109375" customWidth="1"/>
    <col min="2" max="2" width="17.85546875" customWidth="1"/>
    <col min="3" max="6" width="18" customWidth="1"/>
    <col min="7" max="7" width="1.7109375" customWidth="1"/>
    <col min="8" max="16384" width="11.42578125" hidden="1"/>
  </cols>
  <sheetData>
    <row r="1" spans="1:6" ht="59.1" customHeight="1" x14ac:dyDescent="0.25">
      <c r="A1" s="254" t="s">
        <v>588</v>
      </c>
      <c r="B1" s="255"/>
      <c r="C1" s="255"/>
      <c r="D1" s="255"/>
      <c r="E1" s="255"/>
      <c r="F1" s="255"/>
    </row>
    <row r="2" spans="1:6" ht="8.25" customHeight="1" x14ac:dyDescent="0.25"/>
    <row r="3" spans="1:6" ht="23.25" x14ac:dyDescent="0.35">
      <c r="A3" s="287" t="s">
        <v>607</v>
      </c>
      <c r="B3" s="287"/>
      <c r="C3" s="287"/>
      <c r="D3" s="287"/>
      <c r="E3" s="287"/>
      <c r="F3" s="287"/>
    </row>
    <row r="4" spans="1:6" ht="15.75" thickBot="1" x14ac:dyDescent="0.3"/>
    <row r="5" spans="1:6" ht="19.5" thickBot="1" x14ac:dyDescent="0.3">
      <c r="A5" s="357" t="s">
        <v>534</v>
      </c>
      <c r="B5" s="358" t="s">
        <v>533</v>
      </c>
      <c r="C5" s="357"/>
      <c r="D5" s="357"/>
      <c r="E5" s="357"/>
      <c r="F5" s="357"/>
    </row>
    <row r="6" spans="1:6" ht="38.25" thickBot="1" x14ac:dyDescent="0.3">
      <c r="A6" s="357"/>
      <c r="B6" s="175" t="s">
        <v>637</v>
      </c>
      <c r="C6" s="176" t="s">
        <v>638</v>
      </c>
      <c r="D6" s="176" t="s">
        <v>639</v>
      </c>
      <c r="E6" s="176" t="s">
        <v>640</v>
      </c>
      <c r="F6" s="176" t="s">
        <v>641</v>
      </c>
    </row>
    <row r="7" spans="1:6" ht="40.5" customHeight="1" thickBot="1" x14ac:dyDescent="0.3">
      <c r="A7" s="177" t="s">
        <v>642</v>
      </c>
      <c r="B7" s="178">
        <v>15</v>
      </c>
      <c r="C7" s="178">
        <v>30</v>
      </c>
      <c r="D7" s="179">
        <v>45</v>
      </c>
      <c r="E7" s="179">
        <v>60</v>
      </c>
      <c r="F7" s="179">
        <v>75</v>
      </c>
    </row>
    <row r="8" spans="1:6" ht="40.5" customHeight="1" thickBot="1" x14ac:dyDescent="0.3">
      <c r="A8" s="177" t="s">
        <v>608</v>
      </c>
      <c r="B8" s="180">
        <v>12</v>
      </c>
      <c r="C8" s="178">
        <v>24</v>
      </c>
      <c r="D8" s="178">
        <v>36</v>
      </c>
      <c r="E8" s="179">
        <v>48</v>
      </c>
      <c r="F8" s="179">
        <v>60</v>
      </c>
    </row>
    <row r="9" spans="1:6" ht="40.5" customHeight="1" thickBot="1" x14ac:dyDescent="0.3">
      <c r="A9" s="177" t="s">
        <v>609</v>
      </c>
      <c r="B9" s="181">
        <v>9</v>
      </c>
      <c r="C9" s="180">
        <v>18</v>
      </c>
      <c r="D9" s="178">
        <v>27</v>
      </c>
      <c r="E9" s="179">
        <v>36</v>
      </c>
      <c r="F9" s="179">
        <v>45</v>
      </c>
    </row>
    <row r="10" spans="1:6" ht="40.5" customHeight="1" thickBot="1" x14ac:dyDescent="0.3">
      <c r="A10" s="177" t="s">
        <v>643</v>
      </c>
      <c r="B10" s="181">
        <v>6</v>
      </c>
      <c r="C10" s="181">
        <v>12</v>
      </c>
      <c r="D10" s="180">
        <v>18</v>
      </c>
      <c r="E10" s="178">
        <v>24</v>
      </c>
      <c r="F10" s="179">
        <v>30</v>
      </c>
    </row>
    <row r="11" spans="1:6" ht="40.5" customHeight="1" thickBot="1" x14ac:dyDescent="0.3">
      <c r="A11" s="177" t="s">
        <v>644</v>
      </c>
      <c r="B11" s="181">
        <v>3</v>
      </c>
      <c r="C11" s="181">
        <v>6</v>
      </c>
      <c r="D11" s="180">
        <v>9</v>
      </c>
      <c r="E11" s="178">
        <v>12</v>
      </c>
      <c r="F11" s="178">
        <v>15</v>
      </c>
    </row>
    <row r="12" spans="1:6" ht="15.75" thickBot="1" x14ac:dyDescent="0.3"/>
    <row r="13" spans="1:6" ht="30.75" customHeight="1" thickBot="1" x14ac:dyDescent="0.3">
      <c r="A13" s="182" t="s">
        <v>610</v>
      </c>
      <c r="B13" s="359" t="s">
        <v>611</v>
      </c>
      <c r="C13" s="359"/>
      <c r="D13" s="359"/>
      <c r="E13" s="359"/>
      <c r="F13" s="359"/>
    </row>
    <row r="14" spans="1:6" ht="60" customHeight="1" thickBot="1" x14ac:dyDescent="0.3">
      <c r="A14" s="183" t="s">
        <v>164</v>
      </c>
      <c r="B14" s="356" t="s">
        <v>612</v>
      </c>
      <c r="C14" s="356"/>
      <c r="D14" s="356"/>
      <c r="E14" s="356"/>
      <c r="F14" s="356"/>
    </row>
    <row r="15" spans="1:6" ht="57" customHeight="1" thickBot="1" x14ac:dyDescent="0.3">
      <c r="A15" s="184" t="s">
        <v>163</v>
      </c>
      <c r="B15" s="356" t="s">
        <v>613</v>
      </c>
      <c r="C15" s="356"/>
      <c r="D15" s="356"/>
      <c r="E15" s="356"/>
      <c r="F15" s="356"/>
    </row>
    <row r="16" spans="1:6" ht="71.25" customHeight="1" thickBot="1" x14ac:dyDescent="0.3">
      <c r="A16" s="185" t="s">
        <v>117</v>
      </c>
      <c r="B16" s="356" t="s">
        <v>614</v>
      </c>
      <c r="C16" s="356"/>
      <c r="D16" s="356"/>
      <c r="E16" s="356"/>
      <c r="F16" s="356"/>
    </row>
    <row r="17" spans="1:6" ht="54" customHeight="1" thickBot="1" x14ac:dyDescent="0.3">
      <c r="A17" s="186" t="s">
        <v>165</v>
      </c>
      <c r="B17" s="356" t="s">
        <v>615</v>
      </c>
      <c r="C17" s="356"/>
      <c r="D17" s="356"/>
      <c r="E17" s="356"/>
      <c r="F17" s="356"/>
    </row>
  </sheetData>
  <customSheetViews>
    <customSheetView guid="{B6B5AA58-2879-4CE0-82D8-E4907E34AAD5}" scale="85" showGridLines="0" hiddenColumns="1">
      <selection sqref="A1:F1"/>
      <pageMargins left="0.7" right="0.7" top="0.75" bottom="0.75" header="0.3" footer="0.3"/>
      <pageSetup orientation="portrait" horizontalDpi="4294967293" verticalDpi="4294967293" r:id="rId1"/>
    </customSheetView>
    <customSheetView guid="{DC2AB405-1810-4240-AF32-88CB2A69BA43}" scale="85" showGridLines="0" hiddenColumns="1">
      <selection sqref="A1:F1"/>
      <pageMargins left="0.7" right="0.7" top="0.75" bottom="0.75" header="0.3" footer="0.3"/>
      <pageSetup orientation="portrait" horizontalDpi="4294967293" verticalDpi="4294967293" r:id="rId2"/>
    </customSheetView>
  </customSheetViews>
  <mergeCells count="9">
    <mergeCell ref="B15:F15"/>
    <mergeCell ref="B16:F16"/>
    <mergeCell ref="B17:F17"/>
    <mergeCell ref="A1:F1"/>
    <mergeCell ref="A3:F3"/>
    <mergeCell ref="A5:A6"/>
    <mergeCell ref="B5:F5"/>
    <mergeCell ref="B13:F13"/>
    <mergeCell ref="B14:F14"/>
  </mergeCells>
  <pageMargins left="0.7" right="0.7" top="0.75" bottom="0.75" header="0.3" footer="0.3"/>
  <pageSetup orientation="portrait" horizontalDpi="4294967293" verticalDpi="4294967293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22"/>
  <sheetViews>
    <sheetView showGridLines="0" workbookViewId="0">
      <selection activeCell="D6" sqref="D6"/>
    </sheetView>
  </sheetViews>
  <sheetFormatPr baseColWidth="10" defaultColWidth="0" defaultRowHeight="15" x14ac:dyDescent="0.25"/>
  <cols>
    <col min="1" max="2" width="11.42578125" customWidth="1"/>
    <col min="3" max="3" width="31.42578125" customWidth="1"/>
    <col min="4" max="4" width="11.42578125" customWidth="1"/>
    <col min="5" max="5" width="1" customWidth="1"/>
    <col min="6" max="16384" width="11.42578125" hidden="1"/>
  </cols>
  <sheetData>
    <row r="1" spans="1:4" ht="59.1" customHeight="1" x14ac:dyDescent="0.25">
      <c r="A1" s="362" t="s">
        <v>616</v>
      </c>
      <c r="B1" s="362"/>
      <c r="C1" s="362"/>
      <c r="D1" s="362"/>
    </row>
    <row r="2" spans="1:4" s="86" customFormat="1" ht="10.5" customHeight="1" thickBot="1" x14ac:dyDescent="0.3">
      <c r="B2" s="187"/>
      <c r="C2" s="187"/>
      <c r="D2" s="188"/>
    </row>
    <row r="3" spans="1:4" ht="21" x14ac:dyDescent="0.25">
      <c r="B3" s="363" t="s">
        <v>617</v>
      </c>
      <c r="C3" s="364"/>
    </row>
    <row r="4" spans="1:4" x14ac:dyDescent="0.25">
      <c r="B4" s="189" t="s">
        <v>163</v>
      </c>
      <c r="C4" s="190" t="s">
        <v>618</v>
      </c>
    </row>
    <row r="5" spans="1:4" x14ac:dyDescent="0.25">
      <c r="B5" s="189" t="s">
        <v>619</v>
      </c>
      <c r="C5" s="190" t="s">
        <v>620</v>
      </c>
    </row>
    <row r="6" spans="1:4" ht="15.75" thickBot="1" x14ac:dyDescent="0.3">
      <c r="B6" s="191" t="s">
        <v>165</v>
      </c>
      <c r="C6" s="192" t="s">
        <v>621</v>
      </c>
    </row>
    <row r="7" spans="1:4" x14ac:dyDescent="0.25">
      <c r="B7" s="44"/>
      <c r="C7" s="44"/>
    </row>
    <row r="8" spans="1:4" ht="15.75" thickBot="1" x14ac:dyDescent="0.3">
      <c r="B8" s="44"/>
      <c r="C8" s="44"/>
    </row>
    <row r="9" spans="1:4" ht="21" x14ac:dyDescent="0.25">
      <c r="B9" s="363" t="s">
        <v>111</v>
      </c>
      <c r="C9" s="364"/>
    </row>
    <row r="10" spans="1:4" x14ac:dyDescent="0.25">
      <c r="B10" s="189" t="s">
        <v>163</v>
      </c>
      <c r="C10" s="190" t="s">
        <v>622</v>
      </c>
    </row>
    <row r="11" spans="1:4" x14ac:dyDescent="0.25">
      <c r="B11" s="189" t="s">
        <v>619</v>
      </c>
      <c r="C11" s="190" t="s">
        <v>623</v>
      </c>
    </row>
    <row r="12" spans="1:4" ht="15.75" thickBot="1" x14ac:dyDescent="0.3">
      <c r="B12" s="191" t="s">
        <v>165</v>
      </c>
      <c r="C12" s="192" t="s">
        <v>624</v>
      </c>
    </row>
    <row r="13" spans="1:4" x14ac:dyDescent="0.25">
      <c r="B13" s="44"/>
      <c r="C13" s="44"/>
    </row>
    <row r="14" spans="1:4" ht="15.75" thickBot="1" x14ac:dyDescent="0.3">
      <c r="B14" s="44"/>
      <c r="C14" s="44"/>
    </row>
    <row r="15" spans="1:4" ht="21" x14ac:dyDescent="0.25">
      <c r="B15" s="363" t="s">
        <v>212</v>
      </c>
      <c r="C15" s="364"/>
    </row>
    <row r="16" spans="1:4" x14ac:dyDescent="0.25">
      <c r="B16" s="189" t="s">
        <v>163</v>
      </c>
      <c r="C16" s="190" t="s">
        <v>625</v>
      </c>
    </row>
    <row r="17" spans="2:3" x14ac:dyDescent="0.25">
      <c r="B17" s="189" t="s">
        <v>619</v>
      </c>
      <c r="C17" s="190" t="s">
        <v>626</v>
      </c>
    </row>
    <row r="18" spans="2:3" ht="15.75" thickBot="1" x14ac:dyDescent="0.3">
      <c r="B18" s="191" t="s">
        <v>165</v>
      </c>
      <c r="C18" s="192" t="s">
        <v>627</v>
      </c>
    </row>
    <row r="19" spans="2:3" x14ac:dyDescent="0.25">
      <c r="B19" s="44"/>
      <c r="C19" s="44"/>
    </row>
    <row r="20" spans="2:3" ht="15.75" thickBot="1" x14ac:dyDescent="0.3">
      <c r="B20" s="44"/>
      <c r="C20" s="44"/>
    </row>
    <row r="21" spans="2:3" ht="21" x14ac:dyDescent="0.25">
      <c r="B21" s="363" t="s">
        <v>628</v>
      </c>
      <c r="C21" s="364"/>
    </row>
    <row r="22" spans="2:3" ht="15.75" thickBot="1" x14ac:dyDescent="0.3">
      <c r="B22" s="360" t="s">
        <v>629</v>
      </c>
      <c r="C22" s="361"/>
    </row>
  </sheetData>
  <customSheetViews>
    <customSheetView guid="{B6B5AA58-2879-4CE0-82D8-E4907E34AAD5}" showGridLines="0" hiddenColumns="1">
      <selection activeCell="D6" sqref="D6"/>
      <pageMargins left="0.7" right="0.7" top="0.75" bottom="0.75" header="0.3" footer="0.3"/>
    </customSheetView>
    <customSheetView guid="{DC2AB405-1810-4240-AF32-88CB2A69BA43}" showGridLines="0" hiddenColumns="1">
      <selection activeCell="D6" sqref="D6"/>
      <pageMargins left="0.7" right="0.7" top="0.75" bottom="0.75" header="0.3" footer="0.3"/>
    </customSheetView>
  </customSheetViews>
  <mergeCells count="6">
    <mergeCell ref="B22:C22"/>
    <mergeCell ref="A1:D1"/>
    <mergeCell ref="B3:C3"/>
    <mergeCell ref="B9:C9"/>
    <mergeCell ref="B15:C15"/>
    <mergeCell ref="B21:C21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AE57D89-9EDF-4616-8B96-90D566133A91}">
            <xm:f>NOT(ISERROR(SEARCH('\\APOLO\oti\Users\User\Google Drive\Tetratech\DP\Riesgos\[Matriz de Riesgos_URT_1.0.xlsx]Data'!#REF!,B3)))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0EC795BD-2E2C-4EBF-A1D2-A020B754BD7F}">
            <xm:f>NOT(ISERROR(SEARCH('\\APOLO\oti\Users\User\Google Drive\Tetratech\DP\Riesgos\[Matriz de Riesgos_URT_1.0.xlsx]Data'!#REF!,B3)))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3674986-E3D6-45D3-B6AB-F29C98D696A5}">
            <xm:f>NOT(ISERROR(SEARCH('\\APOLO\oti\Users\User\Google Drive\Tetratech\DP\Riesgos\[Matriz de Riesgos_URT_1.0.xlsx]Data'!#REF!,B3)))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B21:B22 B3 B9 B15 B16:C20 B10:C14 B4:C8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I69"/>
  <sheetViews>
    <sheetView workbookViewId="0">
      <selection activeCell="A3" sqref="A3"/>
    </sheetView>
  </sheetViews>
  <sheetFormatPr baseColWidth="10" defaultColWidth="0" defaultRowHeight="15" x14ac:dyDescent="0.25"/>
  <cols>
    <col min="1" max="1" width="24.85546875" bestFit="1" customWidth="1"/>
    <col min="2" max="2" width="15.85546875" bestFit="1" customWidth="1"/>
    <col min="3" max="3" width="17.85546875" bestFit="1" customWidth="1"/>
    <col min="4" max="4" width="24.85546875" bestFit="1" customWidth="1"/>
    <col min="5" max="5" width="19.42578125" bestFit="1" customWidth="1"/>
    <col min="6" max="6" width="51.28515625" bestFit="1" customWidth="1"/>
    <col min="7" max="7" width="2.42578125" customWidth="1"/>
    <col min="8" max="8" width="58.140625" customWidth="1"/>
    <col min="9" max="9" width="2.85546875" customWidth="1"/>
    <col min="10" max="16384" width="11.42578125" hidden="1"/>
  </cols>
  <sheetData>
    <row r="1" spans="1:8" ht="59.1" customHeight="1" thickBot="1" x14ac:dyDescent="0.3">
      <c r="A1" s="365" t="s">
        <v>251</v>
      </c>
      <c r="B1" s="332"/>
      <c r="C1" s="332"/>
      <c r="D1" s="332"/>
      <c r="E1" s="332"/>
      <c r="F1" s="366"/>
      <c r="H1" s="90" t="s">
        <v>427</v>
      </c>
    </row>
    <row r="2" spans="1:8" ht="15.75" thickBot="1" x14ac:dyDescent="0.3">
      <c r="A2" s="82" t="s">
        <v>252</v>
      </c>
      <c r="B2" s="83" t="s">
        <v>253</v>
      </c>
      <c r="C2" s="83" t="s">
        <v>254</v>
      </c>
      <c r="D2" s="83" t="s">
        <v>255</v>
      </c>
      <c r="E2" s="83" t="s">
        <v>256</v>
      </c>
      <c r="F2" s="83" t="s">
        <v>257</v>
      </c>
      <c r="G2" s="89"/>
      <c r="H2" s="91"/>
    </row>
    <row r="3" spans="1:8" s="86" customFormat="1" ht="15.75" thickBot="1" x14ac:dyDescent="0.3">
      <c r="A3" s="84" t="s">
        <v>258</v>
      </c>
      <c r="B3" s="85" t="s">
        <v>259</v>
      </c>
      <c r="C3" s="85" t="s">
        <v>260</v>
      </c>
      <c r="D3" s="85" t="s">
        <v>261</v>
      </c>
      <c r="E3" s="85" t="s">
        <v>262</v>
      </c>
      <c r="F3" s="85" t="s">
        <v>263</v>
      </c>
      <c r="G3" s="89"/>
      <c r="H3" s="92" t="s">
        <v>50</v>
      </c>
    </row>
    <row r="4" spans="1:8" s="86" customFormat="1" ht="15.75" thickBot="1" x14ac:dyDescent="0.3">
      <c r="A4" s="84" t="s">
        <v>264</v>
      </c>
      <c r="B4" s="85" t="s">
        <v>259</v>
      </c>
      <c r="C4" s="85" t="s">
        <v>260</v>
      </c>
      <c r="D4" s="85" t="s">
        <v>265</v>
      </c>
      <c r="E4" s="85" t="s">
        <v>266</v>
      </c>
      <c r="F4" s="85" t="s">
        <v>267</v>
      </c>
      <c r="H4" s="92" t="s">
        <v>207</v>
      </c>
    </row>
    <row r="5" spans="1:8" s="86" customFormat="1" ht="15.75" thickBot="1" x14ac:dyDescent="0.3">
      <c r="A5" s="84" t="s">
        <v>268</v>
      </c>
      <c r="B5" s="85" t="s">
        <v>259</v>
      </c>
      <c r="C5" s="85" t="s">
        <v>260</v>
      </c>
      <c r="D5" s="85" t="s">
        <v>269</v>
      </c>
      <c r="E5" s="85" t="s">
        <v>270</v>
      </c>
      <c r="F5" s="85" t="s">
        <v>267</v>
      </c>
      <c r="H5" s="92" t="s">
        <v>91</v>
      </c>
    </row>
    <row r="6" spans="1:8" s="86" customFormat="1" ht="15.75" thickBot="1" x14ac:dyDescent="0.3">
      <c r="A6" s="84" t="s">
        <v>271</v>
      </c>
      <c r="B6" s="85" t="s">
        <v>259</v>
      </c>
      <c r="C6" s="85" t="s">
        <v>260</v>
      </c>
      <c r="D6" s="85" t="s">
        <v>261</v>
      </c>
      <c r="E6" s="85" t="s">
        <v>272</v>
      </c>
      <c r="F6" s="85" t="s">
        <v>263</v>
      </c>
      <c r="H6" s="93" t="s">
        <v>206</v>
      </c>
    </row>
    <row r="7" spans="1:8" s="86" customFormat="1" ht="15.75" thickBot="1" x14ac:dyDescent="0.3">
      <c r="A7" s="84" t="s">
        <v>273</v>
      </c>
      <c r="B7" s="85" t="s">
        <v>274</v>
      </c>
      <c r="C7" s="85" t="s">
        <v>260</v>
      </c>
      <c r="D7" s="85" t="s">
        <v>265</v>
      </c>
      <c r="E7" s="85" t="s">
        <v>275</v>
      </c>
      <c r="F7" s="85" t="s">
        <v>276</v>
      </c>
      <c r="H7" s="89"/>
    </row>
    <row r="8" spans="1:8" s="86" customFormat="1" ht="15.75" thickBot="1" x14ac:dyDescent="0.3">
      <c r="A8" s="84" t="s">
        <v>277</v>
      </c>
      <c r="B8" s="85" t="s">
        <v>259</v>
      </c>
      <c r="C8" s="85" t="s">
        <v>260</v>
      </c>
      <c r="D8" s="85" t="s">
        <v>261</v>
      </c>
      <c r="E8" s="85" t="s">
        <v>278</v>
      </c>
      <c r="F8" s="85" t="s">
        <v>279</v>
      </c>
    </row>
    <row r="9" spans="1:8" s="86" customFormat="1" ht="15.75" thickBot="1" x14ac:dyDescent="0.3">
      <c r="A9" s="84" t="s">
        <v>280</v>
      </c>
      <c r="B9" s="85" t="s">
        <v>259</v>
      </c>
      <c r="C9" s="85" t="s">
        <v>260</v>
      </c>
      <c r="D9" s="85" t="s">
        <v>269</v>
      </c>
      <c r="E9" s="85" t="s">
        <v>281</v>
      </c>
      <c r="F9" s="85" t="s">
        <v>282</v>
      </c>
    </row>
    <row r="10" spans="1:8" s="86" customFormat="1" ht="15.75" thickBot="1" x14ac:dyDescent="0.3">
      <c r="A10" s="84" t="s">
        <v>283</v>
      </c>
      <c r="B10" s="85" t="s">
        <v>259</v>
      </c>
      <c r="C10" s="85" t="s">
        <v>260</v>
      </c>
      <c r="D10" s="85" t="s">
        <v>269</v>
      </c>
      <c r="E10" s="85" t="s">
        <v>284</v>
      </c>
      <c r="F10" s="85" t="s">
        <v>282</v>
      </c>
      <c r="G10" s="89"/>
    </row>
    <row r="11" spans="1:8" s="86" customFormat="1" ht="15.75" thickBot="1" x14ac:dyDescent="0.3">
      <c r="A11" s="84" t="s">
        <v>285</v>
      </c>
      <c r="B11" s="85" t="s">
        <v>274</v>
      </c>
      <c r="C11" s="85" t="s">
        <v>260</v>
      </c>
      <c r="D11" s="85" t="s">
        <v>286</v>
      </c>
      <c r="E11" s="85" t="s">
        <v>287</v>
      </c>
      <c r="F11" s="85" t="s">
        <v>288</v>
      </c>
    </row>
    <row r="12" spans="1:8" s="86" customFormat="1" ht="15.75" thickBot="1" x14ac:dyDescent="0.3">
      <c r="A12" s="84" t="s">
        <v>289</v>
      </c>
      <c r="B12" s="85" t="s">
        <v>274</v>
      </c>
      <c r="C12" s="85" t="s">
        <v>260</v>
      </c>
      <c r="D12" s="85" t="s">
        <v>269</v>
      </c>
      <c r="E12" s="85" t="s">
        <v>290</v>
      </c>
      <c r="F12" s="85" t="s">
        <v>291</v>
      </c>
    </row>
    <row r="13" spans="1:8" s="86" customFormat="1" ht="15.75" thickBot="1" x14ac:dyDescent="0.3">
      <c r="A13" s="84" t="s">
        <v>292</v>
      </c>
      <c r="B13" s="85" t="s">
        <v>259</v>
      </c>
      <c r="C13" s="85" t="s">
        <v>260</v>
      </c>
      <c r="D13" s="85" t="s">
        <v>269</v>
      </c>
      <c r="E13" s="85" t="s">
        <v>293</v>
      </c>
      <c r="F13" s="85" t="s">
        <v>294</v>
      </c>
    </row>
    <row r="14" spans="1:8" s="86" customFormat="1" ht="15.75" thickBot="1" x14ac:dyDescent="0.3">
      <c r="A14" s="84" t="s">
        <v>295</v>
      </c>
      <c r="B14" s="85" t="s">
        <v>259</v>
      </c>
      <c r="C14" s="85" t="s">
        <v>260</v>
      </c>
      <c r="D14" s="85" t="s">
        <v>269</v>
      </c>
      <c r="E14" s="85" t="s">
        <v>296</v>
      </c>
      <c r="F14" s="85" t="s">
        <v>267</v>
      </c>
    </row>
    <row r="15" spans="1:8" s="86" customFormat="1" ht="15.75" thickBot="1" x14ac:dyDescent="0.3">
      <c r="A15" s="84" t="s">
        <v>297</v>
      </c>
      <c r="B15" s="85" t="s">
        <v>259</v>
      </c>
      <c r="C15" s="85" t="s">
        <v>260</v>
      </c>
      <c r="D15" s="85" t="s">
        <v>269</v>
      </c>
      <c r="E15" s="85" t="s">
        <v>298</v>
      </c>
      <c r="F15" s="85" t="s">
        <v>267</v>
      </c>
    </row>
    <row r="16" spans="1:8" s="86" customFormat="1" ht="15.75" thickBot="1" x14ac:dyDescent="0.3">
      <c r="A16" s="84" t="s">
        <v>299</v>
      </c>
      <c r="B16" s="85" t="s">
        <v>259</v>
      </c>
      <c r="C16" s="85" t="s">
        <v>260</v>
      </c>
      <c r="D16" s="85" t="s">
        <v>269</v>
      </c>
      <c r="E16" s="85" t="s">
        <v>300</v>
      </c>
      <c r="F16" s="85" t="s">
        <v>301</v>
      </c>
    </row>
    <row r="17" spans="1:6" s="86" customFormat="1" ht="15.75" thickBot="1" x14ac:dyDescent="0.3">
      <c r="A17" s="84" t="s">
        <v>302</v>
      </c>
      <c r="B17" s="85" t="s">
        <v>259</v>
      </c>
      <c r="C17" s="85" t="s">
        <v>260</v>
      </c>
      <c r="D17" s="85" t="s">
        <v>265</v>
      </c>
      <c r="E17" s="85" t="s">
        <v>303</v>
      </c>
      <c r="F17" s="85" t="s">
        <v>267</v>
      </c>
    </row>
    <row r="18" spans="1:6" s="86" customFormat="1" ht="15.75" thickBot="1" x14ac:dyDescent="0.3">
      <c r="A18" s="84" t="s">
        <v>304</v>
      </c>
      <c r="B18" s="85" t="s">
        <v>259</v>
      </c>
      <c r="C18" s="85" t="s">
        <v>260</v>
      </c>
      <c r="D18" s="85" t="s">
        <v>269</v>
      </c>
      <c r="E18" s="85" t="s">
        <v>305</v>
      </c>
      <c r="F18" s="85" t="s">
        <v>301</v>
      </c>
    </row>
    <row r="19" spans="1:6" s="86" customFormat="1" ht="15.75" thickBot="1" x14ac:dyDescent="0.3">
      <c r="A19" s="84" t="s">
        <v>306</v>
      </c>
      <c r="B19" s="85" t="s">
        <v>259</v>
      </c>
      <c r="C19" s="85" t="s">
        <v>260</v>
      </c>
      <c r="D19" s="85" t="s">
        <v>261</v>
      </c>
      <c r="E19" s="85" t="s">
        <v>307</v>
      </c>
      <c r="F19" s="85" t="s">
        <v>308</v>
      </c>
    </row>
    <row r="20" spans="1:6" s="86" customFormat="1" ht="15.75" thickBot="1" x14ac:dyDescent="0.3">
      <c r="A20" s="84" t="s">
        <v>309</v>
      </c>
      <c r="B20" s="85" t="s">
        <v>259</v>
      </c>
      <c r="C20" s="85" t="s">
        <v>260</v>
      </c>
      <c r="D20" s="85" t="s">
        <v>269</v>
      </c>
      <c r="E20" s="85" t="s">
        <v>310</v>
      </c>
      <c r="F20" s="85" t="s">
        <v>267</v>
      </c>
    </row>
    <row r="21" spans="1:6" s="86" customFormat="1" ht="15.75" thickBot="1" x14ac:dyDescent="0.3">
      <c r="A21" s="84" t="s">
        <v>311</v>
      </c>
      <c r="B21" s="85" t="s">
        <v>259</v>
      </c>
      <c r="C21" s="85" t="s">
        <v>260</v>
      </c>
      <c r="D21" s="85" t="s">
        <v>269</v>
      </c>
      <c r="E21" s="85" t="s">
        <v>312</v>
      </c>
      <c r="F21" s="85" t="s">
        <v>267</v>
      </c>
    </row>
    <row r="22" spans="1:6" s="86" customFormat="1" ht="15.75" thickBot="1" x14ac:dyDescent="0.3">
      <c r="A22" s="84" t="s">
        <v>313</v>
      </c>
      <c r="B22" s="85" t="s">
        <v>259</v>
      </c>
      <c r="C22" s="85" t="s">
        <v>260</v>
      </c>
      <c r="D22" s="85" t="s">
        <v>261</v>
      </c>
      <c r="E22" s="85" t="s">
        <v>314</v>
      </c>
      <c r="F22" s="85" t="s">
        <v>267</v>
      </c>
    </row>
    <row r="23" spans="1:6" s="86" customFormat="1" ht="15.75" thickBot="1" x14ac:dyDescent="0.3">
      <c r="A23" s="84" t="s">
        <v>315</v>
      </c>
      <c r="B23" s="85" t="s">
        <v>259</v>
      </c>
      <c r="C23" s="85" t="s">
        <v>260</v>
      </c>
      <c r="D23" s="85" t="s">
        <v>269</v>
      </c>
      <c r="E23" s="85" t="s">
        <v>316</v>
      </c>
      <c r="F23" s="85" t="s">
        <v>267</v>
      </c>
    </row>
    <row r="24" spans="1:6" s="86" customFormat="1" ht="15.75" thickBot="1" x14ac:dyDescent="0.3">
      <c r="A24" s="84" t="s">
        <v>317</v>
      </c>
      <c r="B24" s="85" t="s">
        <v>259</v>
      </c>
      <c r="C24" s="85" t="s">
        <v>260</v>
      </c>
      <c r="D24" s="85" t="s">
        <v>269</v>
      </c>
      <c r="E24" s="85" t="s">
        <v>318</v>
      </c>
      <c r="F24" s="85" t="s">
        <v>267</v>
      </c>
    </row>
    <row r="25" spans="1:6" s="86" customFormat="1" ht="15.75" thickBot="1" x14ac:dyDescent="0.3">
      <c r="A25" s="84" t="s">
        <v>319</v>
      </c>
      <c r="B25" s="85" t="s">
        <v>259</v>
      </c>
      <c r="C25" s="85" t="s">
        <v>260</v>
      </c>
      <c r="D25" s="85" t="s">
        <v>261</v>
      </c>
      <c r="E25" s="85" t="s">
        <v>320</v>
      </c>
      <c r="F25" s="85" t="s">
        <v>267</v>
      </c>
    </row>
    <row r="26" spans="1:6" s="86" customFormat="1" ht="15.75" thickBot="1" x14ac:dyDescent="0.3">
      <c r="A26" s="84" t="s">
        <v>321</v>
      </c>
      <c r="B26" s="85" t="s">
        <v>259</v>
      </c>
      <c r="C26" s="85" t="s">
        <v>260</v>
      </c>
      <c r="D26" s="85" t="s">
        <v>261</v>
      </c>
      <c r="E26" s="85" t="s">
        <v>322</v>
      </c>
      <c r="F26" s="85" t="s">
        <v>323</v>
      </c>
    </row>
    <row r="27" spans="1:6" s="86" customFormat="1" ht="15.75" thickBot="1" x14ac:dyDescent="0.3">
      <c r="A27" s="84" t="s">
        <v>324</v>
      </c>
      <c r="B27" s="85" t="s">
        <v>259</v>
      </c>
      <c r="C27" s="85" t="s">
        <v>260</v>
      </c>
      <c r="D27" s="85" t="s">
        <v>269</v>
      </c>
      <c r="E27" s="85" t="s">
        <v>325</v>
      </c>
      <c r="F27" s="85" t="s">
        <v>267</v>
      </c>
    </row>
    <row r="28" spans="1:6" s="86" customFormat="1" ht="15.75" thickBot="1" x14ac:dyDescent="0.3">
      <c r="A28" s="84" t="s">
        <v>326</v>
      </c>
      <c r="B28" s="85" t="s">
        <v>259</v>
      </c>
      <c r="C28" s="85" t="s">
        <v>260</v>
      </c>
      <c r="D28" s="85" t="s">
        <v>269</v>
      </c>
      <c r="E28" s="85" t="s">
        <v>327</v>
      </c>
      <c r="F28" s="85" t="s">
        <v>267</v>
      </c>
    </row>
    <row r="29" spans="1:6" s="86" customFormat="1" ht="15.75" thickBot="1" x14ac:dyDescent="0.3">
      <c r="A29" s="84" t="s">
        <v>328</v>
      </c>
      <c r="B29" s="85" t="s">
        <v>259</v>
      </c>
      <c r="C29" s="85" t="s">
        <v>260</v>
      </c>
      <c r="D29" s="85" t="s">
        <v>261</v>
      </c>
      <c r="E29" s="85" t="s">
        <v>329</v>
      </c>
      <c r="F29" s="85" t="s">
        <v>330</v>
      </c>
    </row>
    <row r="30" spans="1:6" s="86" customFormat="1" ht="15.75" thickBot="1" x14ac:dyDescent="0.3">
      <c r="A30" s="84" t="s">
        <v>331</v>
      </c>
      <c r="B30" s="85" t="s">
        <v>259</v>
      </c>
      <c r="C30" s="85" t="s">
        <v>260</v>
      </c>
      <c r="D30" s="85" t="s">
        <v>261</v>
      </c>
      <c r="E30" s="85" t="s">
        <v>332</v>
      </c>
      <c r="F30" s="85" t="s">
        <v>330</v>
      </c>
    </row>
    <row r="31" spans="1:6" s="86" customFormat="1" ht="15.75" thickBot="1" x14ac:dyDescent="0.3">
      <c r="A31" s="84" t="s">
        <v>333</v>
      </c>
      <c r="B31" s="85" t="s">
        <v>259</v>
      </c>
      <c r="C31" s="85" t="s">
        <v>260</v>
      </c>
      <c r="D31" s="85" t="s">
        <v>261</v>
      </c>
      <c r="E31" s="85" t="s">
        <v>334</v>
      </c>
      <c r="F31" s="85" t="s">
        <v>335</v>
      </c>
    </row>
    <row r="32" spans="1:6" s="86" customFormat="1" ht="15.75" thickBot="1" x14ac:dyDescent="0.3">
      <c r="A32" s="84" t="s">
        <v>336</v>
      </c>
      <c r="B32" s="85" t="s">
        <v>259</v>
      </c>
      <c r="C32" s="85" t="s">
        <v>260</v>
      </c>
      <c r="D32" s="85" t="s">
        <v>269</v>
      </c>
      <c r="E32" s="85" t="s">
        <v>337</v>
      </c>
      <c r="F32" s="85" t="s">
        <v>301</v>
      </c>
    </row>
    <row r="33" spans="1:6" s="86" customFormat="1" ht="15.75" thickBot="1" x14ac:dyDescent="0.3">
      <c r="A33" s="84" t="s">
        <v>338</v>
      </c>
      <c r="B33" s="85" t="s">
        <v>259</v>
      </c>
      <c r="C33" s="85" t="s">
        <v>260</v>
      </c>
      <c r="D33" s="85" t="s">
        <v>269</v>
      </c>
      <c r="E33" s="85" t="s">
        <v>339</v>
      </c>
      <c r="F33" s="85" t="s">
        <v>267</v>
      </c>
    </row>
    <row r="34" spans="1:6" s="86" customFormat="1" ht="15.75" thickBot="1" x14ac:dyDescent="0.3">
      <c r="A34" s="84" t="s">
        <v>340</v>
      </c>
      <c r="B34" s="85" t="s">
        <v>259</v>
      </c>
      <c r="C34" s="85" t="s">
        <v>260</v>
      </c>
      <c r="D34" s="85" t="s">
        <v>261</v>
      </c>
      <c r="E34" s="85" t="s">
        <v>341</v>
      </c>
      <c r="F34" s="85" t="s">
        <v>267</v>
      </c>
    </row>
    <row r="35" spans="1:6" s="86" customFormat="1" ht="15.75" thickBot="1" x14ac:dyDescent="0.3">
      <c r="A35" s="84" t="s">
        <v>342</v>
      </c>
      <c r="B35" s="85" t="s">
        <v>259</v>
      </c>
      <c r="C35" s="85" t="s">
        <v>260</v>
      </c>
      <c r="D35" s="85" t="s">
        <v>261</v>
      </c>
      <c r="E35" s="85" t="s">
        <v>343</v>
      </c>
      <c r="F35" s="85" t="s">
        <v>267</v>
      </c>
    </row>
    <row r="36" spans="1:6" s="86" customFormat="1" ht="15.75" thickBot="1" x14ac:dyDescent="0.3">
      <c r="A36" s="84" t="s">
        <v>344</v>
      </c>
      <c r="B36" s="85" t="s">
        <v>259</v>
      </c>
      <c r="C36" s="85" t="s">
        <v>260</v>
      </c>
      <c r="D36" s="85" t="s">
        <v>261</v>
      </c>
      <c r="E36" s="85" t="s">
        <v>345</v>
      </c>
      <c r="F36" s="85" t="s">
        <v>301</v>
      </c>
    </row>
    <row r="37" spans="1:6" s="86" customFormat="1" ht="15.75" thickBot="1" x14ac:dyDescent="0.3">
      <c r="A37" s="84" t="s">
        <v>346</v>
      </c>
      <c r="B37" s="85" t="s">
        <v>259</v>
      </c>
      <c r="C37" s="85" t="s">
        <v>260</v>
      </c>
      <c r="D37" s="85" t="s">
        <v>261</v>
      </c>
      <c r="E37" s="85" t="s">
        <v>347</v>
      </c>
      <c r="F37" s="85" t="s">
        <v>301</v>
      </c>
    </row>
    <row r="38" spans="1:6" s="86" customFormat="1" ht="15.75" thickBot="1" x14ac:dyDescent="0.3">
      <c r="A38" s="84" t="s">
        <v>264</v>
      </c>
      <c r="B38" s="85" t="s">
        <v>259</v>
      </c>
      <c r="C38" s="85" t="s">
        <v>260</v>
      </c>
      <c r="D38" s="85" t="s">
        <v>265</v>
      </c>
      <c r="E38" s="85" t="s">
        <v>348</v>
      </c>
      <c r="F38" s="85" t="s">
        <v>267</v>
      </c>
    </row>
    <row r="39" spans="1:6" s="86" customFormat="1" ht="15.75" thickBot="1" x14ac:dyDescent="0.3">
      <c r="A39" s="84" t="s">
        <v>349</v>
      </c>
      <c r="B39" s="85" t="s">
        <v>259</v>
      </c>
      <c r="C39" s="85" t="s">
        <v>260</v>
      </c>
      <c r="D39" s="85" t="s">
        <v>261</v>
      </c>
      <c r="E39" s="85" t="s">
        <v>350</v>
      </c>
      <c r="F39" s="85" t="s">
        <v>267</v>
      </c>
    </row>
    <row r="40" spans="1:6" s="86" customFormat="1" ht="15.75" thickBot="1" x14ac:dyDescent="0.3">
      <c r="A40" s="84" t="s">
        <v>351</v>
      </c>
      <c r="B40" s="85" t="s">
        <v>274</v>
      </c>
      <c r="C40" s="85" t="s">
        <v>260</v>
      </c>
      <c r="D40" s="85" t="s">
        <v>269</v>
      </c>
      <c r="E40" s="85" t="s">
        <v>352</v>
      </c>
      <c r="F40" s="85" t="s">
        <v>267</v>
      </c>
    </row>
    <row r="41" spans="1:6" s="86" customFormat="1" ht="15.75" thickBot="1" x14ac:dyDescent="0.3">
      <c r="A41" s="84" t="s">
        <v>353</v>
      </c>
      <c r="B41" s="85" t="s">
        <v>274</v>
      </c>
      <c r="C41" s="85" t="s">
        <v>260</v>
      </c>
      <c r="D41" s="85" t="s">
        <v>269</v>
      </c>
      <c r="E41" s="85" t="s">
        <v>354</v>
      </c>
      <c r="F41" s="85" t="s">
        <v>267</v>
      </c>
    </row>
    <row r="42" spans="1:6" s="86" customFormat="1" ht="15.75" thickBot="1" x14ac:dyDescent="0.3">
      <c r="A42" s="84" t="s">
        <v>355</v>
      </c>
      <c r="B42" s="85" t="s">
        <v>274</v>
      </c>
      <c r="C42" s="85" t="s">
        <v>260</v>
      </c>
      <c r="D42" s="85" t="s">
        <v>269</v>
      </c>
      <c r="E42" s="85" t="s">
        <v>356</v>
      </c>
      <c r="F42" s="85" t="s">
        <v>267</v>
      </c>
    </row>
    <row r="43" spans="1:6" s="86" customFormat="1" ht="15.75" thickBot="1" x14ac:dyDescent="0.3">
      <c r="A43" s="84" t="s">
        <v>357</v>
      </c>
      <c r="B43" s="85" t="s">
        <v>274</v>
      </c>
      <c r="C43" s="85" t="s">
        <v>260</v>
      </c>
      <c r="D43" s="85" t="s">
        <v>269</v>
      </c>
      <c r="E43" s="85" t="s">
        <v>358</v>
      </c>
      <c r="F43" s="85" t="s">
        <v>267</v>
      </c>
    </row>
    <row r="44" spans="1:6" s="86" customFormat="1" ht="15.75" thickBot="1" x14ac:dyDescent="0.3">
      <c r="A44" s="84" t="s">
        <v>359</v>
      </c>
      <c r="B44" s="85" t="s">
        <v>274</v>
      </c>
      <c r="C44" s="85" t="s">
        <v>260</v>
      </c>
      <c r="D44" s="85" t="s">
        <v>269</v>
      </c>
      <c r="E44" s="85" t="s">
        <v>360</v>
      </c>
      <c r="F44" s="85" t="s">
        <v>267</v>
      </c>
    </row>
    <row r="45" spans="1:6" s="86" customFormat="1" ht="15.75" thickBot="1" x14ac:dyDescent="0.3">
      <c r="A45" s="84" t="s">
        <v>361</v>
      </c>
      <c r="B45" s="85" t="s">
        <v>274</v>
      </c>
      <c r="C45" s="85" t="s">
        <v>260</v>
      </c>
      <c r="D45" s="85" t="s">
        <v>269</v>
      </c>
      <c r="E45" s="85" t="s">
        <v>362</v>
      </c>
      <c r="F45" s="85" t="s">
        <v>363</v>
      </c>
    </row>
    <row r="46" spans="1:6" s="86" customFormat="1" ht="15.75" thickBot="1" x14ac:dyDescent="0.3">
      <c r="A46" s="84" t="s">
        <v>364</v>
      </c>
      <c r="B46" s="85" t="s">
        <v>274</v>
      </c>
      <c r="C46" s="85" t="s">
        <v>260</v>
      </c>
      <c r="D46" s="85" t="s">
        <v>269</v>
      </c>
      <c r="E46" s="85" t="s">
        <v>365</v>
      </c>
      <c r="F46" s="85" t="s">
        <v>366</v>
      </c>
    </row>
    <row r="47" spans="1:6" s="86" customFormat="1" ht="15.75" thickBot="1" x14ac:dyDescent="0.3">
      <c r="A47" s="84" t="s">
        <v>367</v>
      </c>
      <c r="B47" s="85" t="s">
        <v>274</v>
      </c>
      <c r="C47" s="85" t="s">
        <v>260</v>
      </c>
      <c r="D47" s="85" t="s">
        <v>269</v>
      </c>
      <c r="E47" s="85" t="s">
        <v>368</v>
      </c>
      <c r="F47" s="85" t="s">
        <v>366</v>
      </c>
    </row>
    <row r="48" spans="1:6" s="86" customFormat="1" ht="15.75" thickBot="1" x14ac:dyDescent="0.3">
      <c r="A48" s="84" t="s">
        <v>369</v>
      </c>
      <c r="B48" s="85" t="s">
        <v>274</v>
      </c>
      <c r="C48" s="85" t="s">
        <v>260</v>
      </c>
      <c r="D48" s="85" t="s">
        <v>269</v>
      </c>
      <c r="E48" s="85" t="s">
        <v>370</v>
      </c>
      <c r="F48" s="85" t="s">
        <v>366</v>
      </c>
    </row>
    <row r="49" spans="1:6" s="86" customFormat="1" ht="15.75" thickBot="1" x14ac:dyDescent="0.3">
      <c r="A49" s="84" t="s">
        <v>371</v>
      </c>
      <c r="B49" s="85" t="s">
        <v>274</v>
      </c>
      <c r="C49" s="85" t="s">
        <v>260</v>
      </c>
      <c r="D49" s="85" t="s">
        <v>269</v>
      </c>
      <c r="E49" s="85" t="s">
        <v>372</v>
      </c>
      <c r="F49" s="85" t="s">
        <v>366</v>
      </c>
    </row>
    <row r="50" spans="1:6" s="86" customFormat="1" ht="15.75" thickBot="1" x14ac:dyDescent="0.3">
      <c r="A50" s="84" t="s">
        <v>373</v>
      </c>
      <c r="B50" s="85" t="s">
        <v>274</v>
      </c>
      <c r="C50" s="85" t="s">
        <v>260</v>
      </c>
      <c r="D50" s="85" t="s">
        <v>269</v>
      </c>
      <c r="E50" s="85" t="s">
        <v>374</v>
      </c>
      <c r="F50" s="85" t="s">
        <v>366</v>
      </c>
    </row>
    <row r="51" spans="1:6" s="86" customFormat="1" ht="15.75" thickBot="1" x14ac:dyDescent="0.3">
      <c r="A51" s="84" t="s">
        <v>375</v>
      </c>
      <c r="B51" s="85" t="s">
        <v>274</v>
      </c>
      <c r="C51" s="85" t="s">
        <v>260</v>
      </c>
      <c r="D51" s="85" t="s">
        <v>269</v>
      </c>
      <c r="E51" s="85" t="s">
        <v>376</v>
      </c>
      <c r="F51" s="85" t="s">
        <v>366</v>
      </c>
    </row>
    <row r="52" spans="1:6" s="86" customFormat="1" ht="15.75" thickBot="1" x14ac:dyDescent="0.3">
      <c r="A52" s="84" t="s">
        <v>377</v>
      </c>
      <c r="B52" s="85" t="s">
        <v>274</v>
      </c>
      <c r="C52" s="85" t="s">
        <v>260</v>
      </c>
      <c r="D52" s="85" t="s">
        <v>269</v>
      </c>
      <c r="E52" s="85" t="s">
        <v>378</v>
      </c>
      <c r="F52" s="85" t="s">
        <v>366</v>
      </c>
    </row>
    <row r="53" spans="1:6" s="86" customFormat="1" ht="15.75" thickBot="1" x14ac:dyDescent="0.3">
      <c r="A53" s="84" t="s">
        <v>379</v>
      </c>
      <c r="B53" s="85" t="s">
        <v>274</v>
      </c>
      <c r="C53" s="85" t="s">
        <v>260</v>
      </c>
      <c r="D53" s="85" t="s">
        <v>269</v>
      </c>
      <c r="E53" s="85" t="s">
        <v>380</v>
      </c>
      <c r="F53" s="85" t="s">
        <v>366</v>
      </c>
    </row>
    <row r="54" spans="1:6" s="86" customFormat="1" ht="15.75" thickBot="1" x14ac:dyDescent="0.3">
      <c r="A54" s="84" t="s">
        <v>381</v>
      </c>
      <c r="B54" s="85" t="s">
        <v>274</v>
      </c>
      <c r="C54" s="85" t="s">
        <v>260</v>
      </c>
      <c r="D54" s="85" t="s">
        <v>269</v>
      </c>
      <c r="E54" s="85" t="s">
        <v>382</v>
      </c>
      <c r="F54" s="85" t="s">
        <v>366</v>
      </c>
    </row>
    <row r="55" spans="1:6" s="86" customFormat="1" ht="15.75" thickBot="1" x14ac:dyDescent="0.3">
      <c r="A55" s="84" t="s">
        <v>383</v>
      </c>
      <c r="B55" s="85" t="s">
        <v>274</v>
      </c>
      <c r="C55" s="85" t="s">
        <v>260</v>
      </c>
      <c r="D55" s="85" t="s">
        <v>269</v>
      </c>
      <c r="E55" s="85" t="s">
        <v>384</v>
      </c>
      <c r="F55" s="85" t="s">
        <v>366</v>
      </c>
    </row>
    <row r="56" spans="1:6" s="86" customFormat="1" ht="15.75" thickBot="1" x14ac:dyDescent="0.3">
      <c r="A56" s="84" t="s">
        <v>385</v>
      </c>
      <c r="B56" s="85" t="s">
        <v>274</v>
      </c>
      <c r="C56" s="85" t="s">
        <v>260</v>
      </c>
      <c r="D56" s="85" t="s">
        <v>269</v>
      </c>
      <c r="E56" s="85" t="s">
        <v>386</v>
      </c>
      <c r="F56" s="85" t="s">
        <v>366</v>
      </c>
    </row>
    <row r="57" spans="1:6" s="86" customFormat="1" ht="15.75" thickBot="1" x14ac:dyDescent="0.3">
      <c r="A57" s="84" t="s">
        <v>387</v>
      </c>
      <c r="B57" s="85" t="s">
        <v>274</v>
      </c>
      <c r="C57" s="85" t="s">
        <v>260</v>
      </c>
      <c r="D57" s="85" t="s">
        <v>269</v>
      </c>
      <c r="E57" s="85" t="s">
        <v>388</v>
      </c>
      <c r="F57" s="85" t="s">
        <v>366</v>
      </c>
    </row>
    <row r="58" spans="1:6" s="86" customFormat="1" ht="15.75" thickBot="1" x14ac:dyDescent="0.3">
      <c r="A58" s="84" t="s">
        <v>389</v>
      </c>
      <c r="B58" s="85" t="s">
        <v>274</v>
      </c>
      <c r="C58" s="85" t="s">
        <v>260</v>
      </c>
      <c r="D58" s="85" t="s">
        <v>269</v>
      </c>
      <c r="E58" s="85" t="s">
        <v>390</v>
      </c>
      <c r="F58" s="85" t="s">
        <v>366</v>
      </c>
    </row>
    <row r="59" spans="1:6" s="86" customFormat="1" ht="15.75" thickBot="1" x14ac:dyDescent="0.3">
      <c r="A59" s="84" t="s">
        <v>391</v>
      </c>
      <c r="B59" s="85" t="s">
        <v>274</v>
      </c>
      <c r="C59" s="85" t="s">
        <v>260</v>
      </c>
      <c r="D59" s="85" t="s">
        <v>269</v>
      </c>
      <c r="E59" s="85" t="s">
        <v>392</v>
      </c>
      <c r="F59" s="85" t="s">
        <v>366</v>
      </c>
    </row>
    <row r="60" spans="1:6" ht="15.75" thickBot="1" x14ac:dyDescent="0.3">
      <c r="A60" s="87" t="s">
        <v>393</v>
      </c>
      <c r="B60" s="88" t="s">
        <v>274</v>
      </c>
      <c r="C60" s="88" t="s">
        <v>394</v>
      </c>
      <c r="D60" s="88" t="s">
        <v>395</v>
      </c>
      <c r="E60" s="88" t="s">
        <v>396</v>
      </c>
      <c r="F60" s="88" t="s">
        <v>397</v>
      </c>
    </row>
    <row r="61" spans="1:6" ht="15.75" thickBot="1" x14ac:dyDescent="0.3">
      <c r="A61" s="87" t="s">
        <v>398</v>
      </c>
      <c r="B61" s="88" t="s">
        <v>274</v>
      </c>
      <c r="C61" s="88" t="s">
        <v>394</v>
      </c>
      <c r="D61" s="88" t="s">
        <v>395</v>
      </c>
      <c r="E61" s="88" t="s">
        <v>399</v>
      </c>
      <c r="F61" s="88" t="s">
        <v>400</v>
      </c>
    </row>
    <row r="62" spans="1:6" ht="15.75" thickBot="1" x14ac:dyDescent="0.3">
      <c r="A62" s="87" t="s">
        <v>401</v>
      </c>
      <c r="B62" s="88" t="s">
        <v>259</v>
      </c>
      <c r="C62" s="88" t="s">
        <v>394</v>
      </c>
      <c r="D62" s="88" t="s">
        <v>395</v>
      </c>
      <c r="E62" s="88" t="s">
        <v>402</v>
      </c>
      <c r="F62" s="85" t="s">
        <v>403</v>
      </c>
    </row>
    <row r="63" spans="1:6" ht="15.75" thickBot="1" x14ac:dyDescent="0.3">
      <c r="A63" s="87" t="s">
        <v>404</v>
      </c>
      <c r="B63" s="88" t="s">
        <v>259</v>
      </c>
      <c r="C63" s="88" t="s">
        <v>394</v>
      </c>
      <c r="D63" s="88" t="s">
        <v>405</v>
      </c>
      <c r="E63" s="88" t="s">
        <v>406</v>
      </c>
      <c r="F63" s="85" t="s">
        <v>407</v>
      </c>
    </row>
    <row r="64" spans="1:6" ht="15.75" thickBot="1" x14ac:dyDescent="0.3">
      <c r="A64" s="87" t="s">
        <v>408</v>
      </c>
      <c r="B64" s="88" t="s">
        <v>259</v>
      </c>
      <c r="C64" s="88" t="s">
        <v>394</v>
      </c>
      <c r="D64" s="88" t="s">
        <v>409</v>
      </c>
      <c r="E64" s="88" t="s">
        <v>410</v>
      </c>
      <c r="F64" s="85" t="s">
        <v>411</v>
      </c>
    </row>
    <row r="65" spans="1:6" ht="15.75" thickBot="1" x14ac:dyDescent="0.3">
      <c r="A65" s="87" t="s">
        <v>404</v>
      </c>
      <c r="B65" s="88" t="s">
        <v>259</v>
      </c>
      <c r="C65" s="88" t="s">
        <v>394</v>
      </c>
      <c r="D65" s="88" t="s">
        <v>412</v>
      </c>
      <c r="E65" s="88" t="s">
        <v>413</v>
      </c>
      <c r="F65" s="88" t="s">
        <v>414</v>
      </c>
    </row>
    <row r="66" spans="1:6" ht="15.75" thickBot="1" x14ac:dyDescent="0.3">
      <c r="A66" s="87" t="s">
        <v>415</v>
      </c>
      <c r="B66" s="88" t="s">
        <v>259</v>
      </c>
      <c r="C66" s="88" t="s">
        <v>394</v>
      </c>
      <c r="D66" s="88" t="s">
        <v>412</v>
      </c>
      <c r="E66" s="88" t="s">
        <v>416</v>
      </c>
      <c r="F66" s="88" t="s">
        <v>417</v>
      </c>
    </row>
    <row r="67" spans="1:6" ht="15.75" thickBot="1" x14ac:dyDescent="0.3">
      <c r="A67" s="87" t="s">
        <v>418</v>
      </c>
      <c r="B67" s="88" t="s">
        <v>259</v>
      </c>
      <c r="C67" s="88" t="s">
        <v>394</v>
      </c>
      <c r="D67" s="88" t="s">
        <v>412</v>
      </c>
      <c r="E67" s="88" t="s">
        <v>419</v>
      </c>
      <c r="F67" s="88" t="s">
        <v>420</v>
      </c>
    </row>
    <row r="68" spans="1:6" ht="15.75" thickBot="1" x14ac:dyDescent="0.3">
      <c r="A68" s="87" t="s">
        <v>421</v>
      </c>
      <c r="B68" s="88" t="s">
        <v>274</v>
      </c>
      <c r="C68" s="88" t="s">
        <v>394</v>
      </c>
      <c r="D68" s="88" t="s">
        <v>412</v>
      </c>
      <c r="E68" s="88" t="s">
        <v>422</v>
      </c>
      <c r="F68" s="88" t="s">
        <v>423</v>
      </c>
    </row>
    <row r="69" spans="1:6" ht="15.75" thickBot="1" x14ac:dyDescent="0.3">
      <c r="A69" s="87" t="s">
        <v>424</v>
      </c>
      <c r="B69" s="88" t="s">
        <v>259</v>
      </c>
      <c r="C69" s="88" t="s">
        <v>394</v>
      </c>
      <c r="D69" s="88" t="s">
        <v>412</v>
      </c>
      <c r="E69" s="88" t="s">
        <v>425</v>
      </c>
      <c r="F69" s="88" t="s">
        <v>426</v>
      </c>
    </row>
  </sheetData>
  <customSheetViews>
    <customSheetView guid="{B6B5AA58-2879-4CE0-82D8-E4907E34AAD5}" hiddenColumns="1">
      <selection activeCell="A3" sqref="A3"/>
      <pageMargins left="0.7" right="0.7" top="0.75" bottom="0.75" header="0.3" footer="0.3"/>
    </customSheetView>
    <customSheetView guid="{DC2AB405-1810-4240-AF32-88CB2A69BA43}" hiddenColumns="1">
      <selection activeCell="A3" sqref="A3"/>
      <pageMargins left="0.7" right="0.7" top="0.75" bottom="0.75" header="0.3" footer="0.3"/>
    </customSheetView>
  </customSheetViews>
  <mergeCells count="1">
    <mergeCell ref="A1:F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5"/>
  <sheetViews>
    <sheetView showGridLines="0" workbookViewId="0">
      <selection activeCell="D8" sqref="D8"/>
    </sheetView>
  </sheetViews>
  <sheetFormatPr baseColWidth="10" defaultColWidth="0" defaultRowHeight="15" x14ac:dyDescent="0.25"/>
  <cols>
    <col min="1" max="1" width="41.42578125" style="105" customWidth="1"/>
    <col min="2" max="2" width="39.85546875" style="106" customWidth="1"/>
    <col min="3" max="3" width="1.7109375" style="106" customWidth="1"/>
    <col min="4" max="4" width="59.28515625" style="106" customWidth="1"/>
    <col min="5" max="5" width="2.85546875" style="106" customWidth="1"/>
    <col min="6" max="16384" width="10.85546875" style="106" hidden="1"/>
  </cols>
  <sheetData>
    <row r="1" spans="1:4" ht="47.25" thickBot="1" x14ac:dyDescent="0.3">
      <c r="A1" s="365" t="s">
        <v>443</v>
      </c>
      <c r="B1" s="332"/>
      <c r="D1" s="138" t="s">
        <v>541</v>
      </c>
    </row>
    <row r="2" spans="1:4" x14ac:dyDescent="0.25">
      <c r="A2" s="107" t="s">
        <v>443</v>
      </c>
      <c r="B2" s="107" t="s">
        <v>444</v>
      </c>
      <c r="D2" s="10" t="s">
        <v>50</v>
      </c>
    </row>
    <row r="3" spans="1:4" x14ac:dyDescent="0.25">
      <c r="A3" s="108" t="s">
        <v>445</v>
      </c>
      <c r="B3" s="109" t="s">
        <v>446</v>
      </c>
      <c r="D3" s="10" t="s">
        <v>63</v>
      </c>
    </row>
    <row r="4" spans="1:4" x14ac:dyDescent="0.25">
      <c r="A4" s="108" t="s">
        <v>447</v>
      </c>
      <c r="B4" s="109" t="s">
        <v>446</v>
      </c>
      <c r="D4" s="10" t="s">
        <v>696</v>
      </c>
    </row>
    <row r="5" spans="1:4" x14ac:dyDescent="0.25">
      <c r="A5" s="108" t="s">
        <v>448</v>
      </c>
      <c r="B5" s="109" t="s">
        <v>446</v>
      </c>
      <c r="D5" s="10" t="s">
        <v>208</v>
      </c>
    </row>
    <row r="6" spans="1:4" x14ac:dyDescent="0.25">
      <c r="A6" s="108" t="s">
        <v>449</v>
      </c>
      <c r="B6" s="109" t="s">
        <v>446</v>
      </c>
      <c r="D6" s="10" t="s">
        <v>91</v>
      </c>
    </row>
    <row r="7" spans="1:4" x14ac:dyDescent="0.25">
      <c r="A7" s="108" t="s">
        <v>450</v>
      </c>
      <c r="B7" s="109" t="s">
        <v>446</v>
      </c>
      <c r="D7" s="10" t="s">
        <v>697</v>
      </c>
    </row>
    <row r="8" spans="1:4" x14ac:dyDescent="0.25">
      <c r="A8" s="108" t="s">
        <v>451</v>
      </c>
      <c r="B8" s="109" t="s">
        <v>446</v>
      </c>
      <c r="D8" s="10" t="s">
        <v>51</v>
      </c>
    </row>
    <row r="9" spans="1:4" x14ac:dyDescent="0.25">
      <c r="A9" s="108" t="s">
        <v>452</v>
      </c>
      <c r="B9" s="109" t="s">
        <v>446</v>
      </c>
      <c r="D9" s="10" t="s">
        <v>59</v>
      </c>
    </row>
    <row r="10" spans="1:4" x14ac:dyDescent="0.25">
      <c r="A10" s="108" t="s">
        <v>453</v>
      </c>
      <c r="B10" s="109" t="s">
        <v>446</v>
      </c>
    </row>
    <row r="11" spans="1:4" x14ac:dyDescent="0.25">
      <c r="A11" s="108" t="s">
        <v>454</v>
      </c>
      <c r="B11" s="109" t="s">
        <v>446</v>
      </c>
      <c r="D11" s="89"/>
    </row>
    <row r="12" spans="1:4" x14ac:dyDescent="0.25">
      <c r="A12" s="108" t="s">
        <v>455</v>
      </c>
      <c r="B12" s="109" t="s">
        <v>446</v>
      </c>
    </row>
    <row r="13" spans="1:4" x14ac:dyDescent="0.25">
      <c r="A13" s="108" t="s">
        <v>456</v>
      </c>
      <c r="B13" s="109" t="s">
        <v>446</v>
      </c>
    </row>
    <row r="14" spans="1:4" x14ac:dyDescent="0.25">
      <c r="A14" s="108" t="s">
        <v>457</v>
      </c>
      <c r="B14" s="109" t="s">
        <v>458</v>
      </c>
    </row>
    <row r="15" spans="1:4" x14ac:dyDescent="0.25">
      <c r="A15" s="108" t="s">
        <v>459</v>
      </c>
      <c r="B15" s="109" t="s">
        <v>446</v>
      </c>
    </row>
    <row r="16" spans="1:4" x14ac:dyDescent="0.25">
      <c r="A16" s="108" t="s">
        <v>460</v>
      </c>
      <c r="B16" s="109" t="s">
        <v>446</v>
      </c>
    </row>
    <row r="17" spans="1:2" x14ac:dyDescent="0.25">
      <c r="A17" s="108" t="s">
        <v>461</v>
      </c>
      <c r="B17" s="109" t="s">
        <v>446</v>
      </c>
    </row>
    <row r="18" spans="1:2" x14ac:dyDescent="0.25">
      <c r="A18" s="108" t="s">
        <v>462</v>
      </c>
      <c r="B18" s="109" t="s">
        <v>446</v>
      </c>
    </row>
    <row r="19" spans="1:2" x14ac:dyDescent="0.25">
      <c r="A19" s="108" t="s">
        <v>463</v>
      </c>
      <c r="B19" s="109" t="s">
        <v>446</v>
      </c>
    </row>
    <row r="20" spans="1:2" x14ac:dyDescent="0.25">
      <c r="A20" s="108" t="s">
        <v>464</v>
      </c>
      <c r="B20" s="109" t="s">
        <v>446</v>
      </c>
    </row>
    <row r="21" spans="1:2" x14ac:dyDescent="0.25">
      <c r="A21" s="108" t="s">
        <v>465</v>
      </c>
      <c r="B21" s="109" t="s">
        <v>446</v>
      </c>
    </row>
    <row r="22" spans="1:2" x14ac:dyDescent="0.25">
      <c r="A22" s="108" t="s">
        <v>466</v>
      </c>
      <c r="B22" s="109" t="s">
        <v>446</v>
      </c>
    </row>
    <row r="23" spans="1:2" x14ac:dyDescent="0.25">
      <c r="A23" s="108" t="s">
        <v>467</v>
      </c>
      <c r="B23" s="109" t="s">
        <v>446</v>
      </c>
    </row>
    <row r="24" spans="1:2" x14ac:dyDescent="0.25">
      <c r="A24" s="108" t="s">
        <v>468</v>
      </c>
      <c r="B24" s="109" t="s">
        <v>469</v>
      </c>
    </row>
    <row r="25" spans="1:2" x14ac:dyDescent="0.25">
      <c r="A25" s="108" t="s">
        <v>470</v>
      </c>
      <c r="B25" s="109" t="s">
        <v>446</v>
      </c>
    </row>
  </sheetData>
  <customSheetViews>
    <customSheetView guid="{B6B5AA58-2879-4CE0-82D8-E4907E34AAD5}" showGridLines="0" hiddenColumns="1">
      <selection activeCell="D8" sqref="D8"/>
      <pageMargins left="0.7" right="0.7" top="0.75" bottom="0.75" header="0.3" footer="0.3"/>
    </customSheetView>
    <customSheetView guid="{DC2AB405-1810-4240-AF32-88CB2A69BA43}" showGridLines="0" hiddenColumns="1">
      <selection activeCell="D8" sqref="D8"/>
      <pageMargins left="0.7" right="0.7" top="0.75" bottom="0.75" header="0.3" footer="0.3"/>
    </customSheetView>
  </customSheetViews>
  <mergeCells count="1">
    <mergeCell ref="A1:B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4"/>
  <sheetViews>
    <sheetView showGridLines="0" workbookViewId="0">
      <selection activeCell="E8" sqref="E8"/>
    </sheetView>
  </sheetViews>
  <sheetFormatPr baseColWidth="10" defaultColWidth="0" defaultRowHeight="15" x14ac:dyDescent="0.25"/>
  <cols>
    <col min="1" max="1" width="20.28515625" customWidth="1"/>
    <col min="2" max="3" width="29.42578125" customWidth="1"/>
    <col min="4" max="4" width="2.140625" customWidth="1"/>
    <col min="5" max="5" width="64.42578125" customWidth="1"/>
    <col min="6" max="6" width="2.42578125" customWidth="1"/>
    <col min="7" max="16384" width="11.42578125" hidden="1"/>
  </cols>
  <sheetData>
    <row r="1" spans="1:5" s="106" customFormat="1" ht="47.25" thickBot="1" x14ac:dyDescent="0.3">
      <c r="A1" s="367" t="s">
        <v>531</v>
      </c>
      <c r="B1" s="368"/>
      <c r="C1" s="368"/>
      <c r="E1" s="138" t="s">
        <v>541</v>
      </c>
    </row>
    <row r="2" spans="1:5" x14ac:dyDescent="0.25">
      <c r="A2" s="107" t="s">
        <v>471</v>
      </c>
      <c r="B2" s="107" t="s">
        <v>472</v>
      </c>
      <c r="C2" s="107" t="s">
        <v>473</v>
      </c>
      <c r="E2" s="10" t="s">
        <v>50</v>
      </c>
    </row>
    <row r="3" spans="1:5" x14ac:dyDescent="0.25">
      <c r="A3" s="55" t="s">
        <v>474</v>
      </c>
      <c r="B3" s="108" t="s">
        <v>475</v>
      </c>
      <c r="C3" s="109" t="s">
        <v>476</v>
      </c>
      <c r="E3" s="10" t="s">
        <v>63</v>
      </c>
    </row>
    <row r="4" spans="1:5" x14ac:dyDescent="0.25">
      <c r="A4" s="55" t="s">
        <v>474</v>
      </c>
      <c r="B4" s="108" t="s">
        <v>477</v>
      </c>
      <c r="C4" s="109" t="s">
        <v>476</v>
      </c>
      <c r="E4" s="10" t="s">
        <v>696</v>
      </c>
    </row>
    <row r="5" spans="1:5" x14ac:dyDescent="0.25">
      <c r="A5" s="55" t="s">
        <v>474</v>
      </c>
      <c r="B5" s="108" t="s">
        <v>478</v>
      </c>
      <c r="C5" s="109" t="s">
        <v>476</v>
      </c>
      <c r="E5" s="10" t="s">
        <v>92</v>
      </c>
    </row>
    <row r="6" spans="1:5" x14ac:dyDescent="0.25">
      <c r="A6" s="55" t="s">
        <v>474</v>
      </c>
      <c r="B6" s="108" t="s">
        <v>479</v>
      </c>
      <c r="C6" s="109" t="s">
        <v>476</v>
      </c>
      <c r="E6" s="10" t="s">
        <v>91</v>
      </c>
    </row>
    <row r="7" spans="1:5" x14ac:dyDescent="0.25">
      <c r="A7" s="55" t="s">
        <v>474</v>
      </c>
      <c r="B7" s="108" t="s">
        <v>480</v>
      </c>
      <c r="C7" s="109" t="s">
        <v>476</v>
      </c>
      <c r="E7" s="10" t="s">
        <v>697</v>
      </c>
    </row>
    <row r="8" spans="1:5" x14ac:dyDescent="0.25">
      <c r="A8" s="55" t="s">
        <v>474</v>
      </c>
      <c r="B8" s="108" t="s">
        <v>481</v>
      </c>
      <c r="C8" s="109" t="s">
        <v>476</v>
      </c>
      <c r="E8" s="10" t="s">
        <v>51</v>
      </c>
    </row>
    <row r="9" spans="1:5" x14ac:dyDescent="0.25">
      <c r="A9" s="55" t="s">
        <v>474</v>
      </c>
      <c r="B9" s="108" t="s">
        <v>482</v>
      </c>
      <c r="C9" s="109" t="s">
        <v>476</v>
      </c>
      <c r="E9" s="10" t="s">
        <v>59</v>
      </c>
    </row>
    <row r="10" spans="1:5" x14ac:dyDescent="0.25">
      <c r="A10" s="55" t="s">
        <v>474</v>
      </c>
      <c r="B10" s="108" t="s">
        <v>483</v>
      </c>
      <c r="C10" s="109" t="s">
        <v>476</v>
      </c>
    </row>
    <row r="11" spans="1:5" x14ac:dyDescent="0.25">
      <c r="A11" s="55" t="s">
        <v>474</v>
      </c>
      <c r="B11" s="108" t="s">
        <v>484</v>
      </c>
      <c r="C11" s="109" t="s">
        <v>476</v>
      </c>
    </row>
    <row r="12" spans="1:5" x14ac:dyDescent="0.25">
      <c r="A12" s="55" t="s">
        <v>474</v>
      </c>
      <c r="B12" s="108" t="s">
        <v>485</v>
      </c>
      <c r="C12" s="109" t="s">
        <v>476</v>
      </c>
    </row>
    <row r="13" spans="1:5" x14ac:dyDescent="0.25">
      <c r="A13" s="55" t="s">
        <v>474</v>
      </c>
      <c r="B13" s="108" t="s">
        <v>486</v>
      </c>
      <c r="C13" s="109" t="s">
        <v>476</v>
      </c>
    </row>
    <row r="14" spans="1:5" x14ac:dyDescent="0.25">
      <c r="A14" s="55" t="s">
        <v>487</v>
      </c>
      <c r="B14" s="108" t="s">
        <v>478</v>
      </c>
      <c r="C14" s="109" t="s">
        <v>488</v>
      </c>
    </row>
    <row r="15" spans="1:5" x14ac:dyDescent="0.25">
      <c r="A15" s="55" t="s">
        <v>487</v>
      </c>
      <c r="B15" s="108" t="s">
        <v>489</v>
      </c>
      <c r="C15" s="109" t="s">
        <v>488</v>
      </c>
    </row>
    <row r="16" spans="1:5" x14ac:dyDescent="0.25">
      <c r="A16" s="55" t="s">
        <v>487</v>
      </c>
      <c r="B16" s="108" t="s">
        <v>490</v>
      </c>
      <c r="C16" s="109" t="s">
        <v>488</v>
      </c>
    </row>
    <row r="17" spans="1:3" x14ac:dyDescent="0.25">
      <c r="A17" s="55" t="s">
        <v>491</v>
      </c>
      <c r="B17" s="108" t="s">
        <v>492</v>
      </c>
      <c r="C17" s="109" t="s">
        <v>488</v>
      </c>
    </row>
    <row r="18" spans="1:3" x14ac:dyDescent="0.25">
      <c r="A18" s="55" t="s">
        <v>491</v>
      </c>
      <c r="B18" s="108" t="s">
        <v>493</v>
      </c>
      <c r="C18" s="109" t="s">
        <v>488</v>
      </c>
    </row>
    <row r="19" spans="1:3" x14ac:dyDescent="0.25">
      <c r="A19" s="55" t="s">
        <v>491</v>
      </c>
      <c r="B19" s="108" t="s">
        <v>494</v>
      </c>
      <c r="C19" s="109" t="s">
        <v>488</v>
      </c>
    </row>
    <row r="20" spans="1:3" x14ac:dyDescent="0.25">
      <c r="A20" s="55" t="s">
        <v>491</v>
      </c>
      <c r="B20" s="108" t="s">
        <v>495</v>
      </c>
      <c r="C20" s="109" t="s">
        <v>488</v>
      </c>
    </row>
    <row r="21" spans="1:3" x14ac:dyDescent="0.25">
      <c r="A21" s="55" t="s">
        <v>491</v>
      </c>
      <c r="B21" s="108" t="s">
        <v>489</v>
      </c>
      <c r="C21" s="109" t="s">
        <v>488</v>
      </c>
    </row>
    <row r="22" spans="1:3" x14ac:dyDescent="0.25">
      <c r="A22" s="55" t="s">
        <v>491</v>
      </c>
      <c r="B22" s="108" t="s">
        <v>496</v>
      </c>
      <c r="C22" s="109" t="s">
        <v>488</v>
      </c>
    </row>
    <row r="23" spans="1:3" x14ac:dyDescent="0.25">
      <c r="A23" s="55" t="s">
        <v>491</v>
      </c>
      <c r="B23" s="108" t="s">
        <v>483</v>
      </c>
      <c r="C23" s="109" t="s">
        <v>488</v>
      </c>
    </row>
    <row r="24" spans="1:3" x14ac:dyDescent="0.25">
      <c r="A24" s="55" t="s">
        <v>491</v>
      </c>
      <c r="B24" s="108" t="s">
        <v>490</v>
      </c>
      <c r="C24" s="109" t="s">
        <v>488</v>
      </c>
    </row>
    <row r="25" spans="1:3" x14ac:dyDescent="0.25">
      <c r="A25" s="55" t="s">
        <v>491</v>
      </c>
      <c r="B25" s="108" t="s">
        <v>485</v>
      </c>
      <c r="C25" s="109" t="s">
        <v>488</v>
      </c>
    </row>
    <row r="26" spans="1:3" x14ac:dyDescent="0.25">
      <c r="A26" s="55" t="s">
        <v>491</v>
      </c>
      <c r="B26" s="111" t="s">
        <v>497</v>
      </c>
      <c r="C26" s="109" t="s">
        <v>488</v>
      </c>
    </row>
    <row r="27" spans="1:3" x14ac:dyDescent="0.25">
      <c r="A27" s="55" t="s">
        <v>491</v>
      </c>
      <c r="B27" s="111" t="s">
        <v>486</v>
      </c>
      <c r="C27" s="109" t="s">
        <v>488</v>
      </c>
    </row>
    <row r="28" spans="1:3" x14ac:dyDescent="0.25">
      <c r="A28" s="112" t="s">
        <v>498</v>
      </c>
      <c r="B28" s="111" t="s">
        <v>475</v>
      </c>
      <c r="C28" s="109" t="s">
        <v>499</v>
      </c>
    </row>
    <row r="29" spans="1:3" x14ac:dyDescent="0.25">
      <c r="A29" s="112" t="s">
        <v>498</v>
      </c>
      <c r="B29" s="111" t="s">
        <v>500</v>
      </c>
      <c r="C29" s="109" t="s">
        <v>499</v>
      </c>
    </row>
    <row r="30" spans="1:3" x14ac:dyDescent="0.25">
      <c r="A30" s="112" t="s">
        <v>498</v>
      </c>
      <c r="B30" s="111" t="s">
        <v>501</v>
      </c>
      <c r="C30" s="109" t="s">
        <v>499</v>
      </c>
    </row>
    <row r="31" spans="1:3" x14ac:dyDescent="0.25">
      <c r="A31" s="112" t="s">
        <v>498</v>
      </c>
      <c r="B31" s="111" t="s">
        <v>478</v>
      </c>
      <c r="C31" s="109" t="s">
        <v>499</v>
      </c>
    </row>
    <row r="32" spans="1:3" x14ac:dyDescent="0.25">
      <c r="A32" s="112" t="s">
        <v>498</v>
      </c>
      <c r="B32" s="111" t="s">
        <v>493</v>
      </c>
      <c r="C32" s="109" t="s">
        <v>499</v>
      </c>
    </row>
    <row r="33" spans="1:3" x14ac:dyDescent="0.25">
      <c r="A33" s="112" t="s">
        <v>498</v>
      </c>
      <c r="B33" s="111" t="s">
        <v>494</v>
      </c>
      <c r="C33" s="109" t="s">
        <v>499</v>
      </c>
    </row>
    <row r="34" spans="1:3" x14ac:dyDescent="0.25">
      <c r="A34" s="112" t="s">
        <v>498</v>
      </c>
      <c r="B34" s="111" t="s">
        <v>495</v>
      </c>
      <c r="C34" s="109" t="s">
        <v>499</v>
      </c>
    </row>
    <row r="35" spans="1:3" x14ac:dyDescent="0.25">
      <c r="A35" s="112" t="s">
        <v>498</v>
      </c>
      <c r="B35" s="111" t="s">
        <v>489</v>
      </c>
      <c r="C35" s="109" t="s">
        <v>499</v>
      </c>
    </row>
    <row r="36" spans="1:3" x14ac:dyDescent="0.25">
      <c r="A36" s="112" t="s">
        <v>498</v>
      </c>
      <c r="B36" s="111" t="s">
        <v>496</v>
      </c>
      <c r="C36" s="109" t="s">
        <v>499</v>
      </c>
    </row>
    <row r="37" spans="1:3" x14ac:dyDescent="0.25">
      <c r="A37" s="112" t="s">
        <v>498</v>
      </c>
      <c r="B37" s="111" t="s">
        <v>497</v>
      </c>
      <c r="C37" s="109" t="s">
        <v>499</v>
      </c>
    </row>
    <row r="38" spans="1:3" x14ac:dyDescent="0.25">
      <c r="A38" s="112" t="s">
        <v>498</v>
      </c>
      <c r="B38" s="111" t="s">
        <v>485</v>
      </c>
      <c r="C38" s="109" t="s">
        <v>499</v>
      </c>
    </row>
    <row r="39" spans="1:3" x14ac:dyDescent="0.25">
      <c r="A39" s="112" t="s">
        <v>498</v>
      </c>
      <c r="B39" s="111" t="s">
        <v>486</v>
      </c>
      <c r="C39" s="109" t="s">
        <v>499</v>
      </c>
    </row>
    <row r="40" spans="1:3" x14ac:dyDescent="0.25">
      <c r="A40" s="112" t="s">
        <v>502</v>
      </c>
      <c r="B40" s="111" t="s">
        <v>482</v>
      </c>
      <c r="C40" s="109" t="s">
        <v>476</v>
      </c>
    </row>
    <row r="41" spans="1:3" x14ac:dyDescent="0.25">
      <c r="A41" s="112" t="s">
        <v>502</v>
      </c>
      <c r="B41" s="111" t="s">
        <v>503</v>
      </c>
      <c r="C41" s="109" t="s">
        <v>476</v>
      </c>
    </row>
    <row r="42" spans="1:3" ht="15.75" x14ac:dyDescent="0.25">
      <c r="A42" s="112" t="s">
        <v>504</v>
      </c>
      <c r="B42" s="113" t="s">
        <v>505</v>
      </c>
      <c r="C42" s="114" t="s">
        <v>506</v>
      </c>
    </row>
    <row r="43" spans="1:3" ht="15.75" x14ac:dyDescent="0.25">
      <c r="A43" s="112" t="s">
        <v>504</v>
      </c>
      <c r="B43" s="113" t="s">
        <v>507</v>
      </c>
      <c r="C43" s="114" t="s">
        <v>506</v>
      </c>
    </row>
    <row r="44" spans="1:3" ht="15.75" x14ac:dyDescent="0.25">
      <c r="A44" s="112" t="s">
        <v>504</v>
      </c>
      <c r="B44" s="113" t="s">
        <v>508</v>
      </c>
      <c r="C44" s="114" t="s">
        <v>506</v>
      </c>
    </row>
    <row r="45" spans="1:3" ht="15.75" x14ac:dyDescent="0.25">
      <c r="A45" s="112" t="s">
        <v>504</v>
      </c>
      <c r="B45" s="113" t="s">
        <v>509</v>
      </c>
      <c r="C45" s="114" t="s">
        <v>506</v>
      </c>
    </row>
    <row r="46" spans="1:3" ht="15.75" x14ac:dyDescent="0.25">
      <c r="A46" s="112" t="s">
        <v>504</v>
      </c>
      <c r="B46" s="113" t="s">
        <v>510</v>
      </c>
      <c r="C46" s="114" t="s">
        <v>506</v>
      </c>
    </row>
    <row r="47" spans="1:3" ht="15.75" x14ac:dyDescent="0.25">
      <c r="A47" s="112" t="s">
        <v>504</v>
      </c>
      <c r="B47" s="113" t="s">
        <v>511</v>
      </c>
      <c r="C47" s="114" t="s">
        <v>506</v>
      </c>
    </row>
    <row r="48" spans="1:3" ht="15.75" x14ac:dyDescent="0.25">
      <c r="A48" s="112" t="s">
        <v>504</v>
      </c>
      <c r="B48" s="113" t="s">
        <v>512</v>
      </c>
      <c r="C48" s="114" t="s">
        <v>506</v>
      </c>
    </row>
    <row r="49" spans="1:3" ht="15.75" x14ac:dyDescent="0.25">
      <c r="A49" s="112" t="s">
        <v>504</v>
      </c>
      <c r="B49" s="113" t="s">
        <v>513</v>
      </c>
      <c r="C49" s="114" t="s">
        <v>506</v>
      </c>
    </row>
    <row r="50" spans="1:3" ht="15.75" x14ac:dyDescent="0.25">
      <c r="A50" s="112" t="s">
        <v>504</v>
      </c>
      <c r="B50" s="113" t="s">
        <v>514</v>
      </c>
      <c r="C50" s="114" t="s">
        <v>506</v>
      </c>
    </row>
    <row r="51" spans="1:3" ht="15.75" x14ac:dyDescent="0.25">
      <c r="A51" s="112" t="s">
        <v>504</v>
      </c>
      <c r="B51" s="113" t="s">
        <v>515</v>
      </c>
      <c r="C51" s="114" t="s">
        <v>506</v>
      </c>
    </row>
    <row r="52" spans="1:3" ht="15.75" x14ac:dyDescent="0.25">
      <c r="A52" s="112" t="s">
        <v>504</v>
      </c>
      <c r="B52" s="113" t="s">
        <v>516</v>
      </c>
      <c r="C52" s="114" t="s">
        <v>506</v>
      </c>
    </row>
    <row r="53" spans="1:3" ht="15.75" x14ac:dyDescent="0.25">
      <c r="A53" s="112" t="s">
        <v>504</v>
      </c>
      <c r="B53" s="113" t="s">
        <v>517</v>
      </c>
      <c r="C53" s="114" t="s">
        <v>506</v>
      </c>
    </row>
    <row r="54" spans="1:3" ht="15.75" x14ac:dyDescent="0.25">
      <c r="A54" s="112" t="s">
        <v>504</v>
      </c>
      <c r="B54" s="113" t="s">
        <v>518</v>
      </c>
      <c r="C54" s="114" t="s">
        <v>506</v>
      </c>
    </row>
    <row r="55" spans="1:3" ht="15.75" x14ac:dyDescent="0.25">
      <c r="A55" s="112" t="s">
        <v>504</v>
      </c>
      <c r="B55" s="113" t="s">
        <v>519</v>
      </c>
      <c r="C55" s="114" t="s">
        <v>506</v>
      </c>
    </row>
    <row r="56" spans="1:3" ht="15.75" x14ac:dyDescent="0.25">
      <c r="A56" s="112" t="s">
        <v>504</v>
      </c>
      <c r="B56" s="113" t="s">
        <v>520</v>
      </c>
      <c r="C56" s="114" t="s">
        <v>506</v>
      </c>
    </row>
    <row r="57" spans="1:3" ht="15.75" x14ac:dyDescent="0.25">
      <c r="A57" s="112" t="s">
        <v>504</v>
      </c>
      <c r="B57" s="113" t="s">
        <v>521</v>
      </c>
      <c r="C57" s="114" t="s">
        <v>506</v>
      </c>
    </row>
    <row r="58" spans="1:3" ht="15.75" x14ac:dyDescent="0.25">
      <c r="A58" s="112" t="s">
        <v>504</v>
      </c>
      <c r="B58" s="113" t="s">
        <v>522</v>
      </c>
      <c r="C58" s="114" t="s">
        <v>506</v>
      </c>
    </row>
    <row r="59" spans="1:3" ht="15.75" x14ac:dyDescent="0.25">
      <c r="A59" s="112" t="s">
        <v>504</v>
      </c>
      <c r="B59" s="115" t="s">
        <v>523</v>
      </c>
      <c r="C59" s="114" t="s">
        <v>506</v>
      </c>
    </row>
    <row r="60" spans="1:3" x14ac:dyDescent="0.25">
      <c r="A60" s="112" t="s">
        <v>524</v>
      </c>
      <c r="B60" s="111" t="s">
        <v>525</v>
      </c>
      <c r="C60" s="114" t="s">
        <v>526</v>
      </c>
    </row>
    <row r="61" spans="1:3" x14ac:dyDescent="0.25">
      <c r="A61" s="112" t="s">
        <v>527</v>
      </c>
      <c r="B61" s="111" t="s">
        <v>525</v>
      </c>
      <c r="C61" s="114" t="s">
        <v>526</v>
      </c>
    </row>
    <row r="62" spans="1:3" x14ac:dyDescent="0.25">
      <c r="A62" s="112" t="s">
        <v>527</v>
      </c>
      <c r="B62" s="111" t="s">
        <v>528</v>
      </c>
      <c r="C62" s="114" t="s">
        <v>526</v>
      </c>
    </row>
    <row r="63" spans="1:3" x14ac:dyDescent="0.25">
      <c r="A63" s="112" t="s">
        <v>527</v>
      </c>
      <c r="B63" s="111" t="s">
        <v>529</v>
      </c>
      <c r="C63" s="114" t="s">
        <v>526</v>
      </c>
    </row>
    <row r="64" spans="1:3" x14ac:dyDescent="0.25">
      <c r="A64" s="112" t="s">
        <v>527</v>
      </c>
      <c r="B64" s="111" t="s">
        <v>530</v>
      </c>
      <c r="C64" s="114" t="s">
        <v>526</v>
      </c>
    </row>
  </sheetData>
  <customSheetViews>
    <customSheetView guid="{B6B5AA58-2879-4CE0-82D8-E4907E34AAD5}" showGridLines="0" hiddenColumns="1">
      <selection activeCell="E8" sqref="E8"/>
      <pageMargins left="0.7" right="0.7" top="0.75" bottom="0.75" header="0.3" footer="0.3"/>
    </customSheetView>
    <customSheetView guid="{DC2AB405-1810-4240-AF32-88CB2A69BA43}" showGridLines="0" hiddenColumns="1">
      <selection activeCell="E8" sqref="E8"/>
      <pageMargins left="0.7" right="0.7" top="0.75" bottom="0.75" header="0.3" footer="0.3"/>
    </customSheetView>
  </customSheetViews>
  <mergeCells count="1">
    <mergeCell ref="A1:C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showGridLines="0" workbookViewId="0">
      <selection sqref="A1:C1"/>
    </sheetView>
  </sheetViews>
  <sheetFormatPr baseColWidth="10" defaultColWidth="0" defaultRowHeight="15" x14ac:dyDescent="0.25"/>
  <cols>
    <col min="1" max="1" width="39" customWidth="1"/>
    <col min="2" max="2" width="37.28515625" customWidth="1"/>
    <col min="3" max="3" width="31.7109375" style="2" customWidth="1"/>
    <col min="4" max="4" width="1.140625" customWidth="1"/>
    <col min="5" max="5" width="51.28515625" customWidth="1"/>
    <col min="6" max="6" width="1.42578125" customWidth="1"/>
    <col min="7" max="16384" width="11.42578125" hidden="1"/>
  </cols>
  <sheetData>
    <row r="1" spans="1:5" s="106" customFormat="1" ht="47.25" thickBot="1" x14ac:dyDescent="0.3">
      <c r="A1" s="367" t="s">
        <v>532</v>
      </c>
      <c r="B1" s="368"/>
      <c r="C1" s="368"/>
      <c r="E1" s="141" t="s">
        <v>543</v>
      </c>
    </row>
    <row r="2" spans="1:5" x14ac:dyDescent="0.25">
      <c r="A2" s="107" t="s">
        <v>549</v>
      </c>
      <c r="B2" s="107" t="s">
        <v>472</v>
      </c>
      <c r="C2" s="107" t="s">
        <v>550</v>
      </c>
      <c r="E2" s="139" t="s">
        <v>51</v>
      </c>
    </row>
    <row r="3" spans="1:5" x14ac:dyDescent="0.25">
      <c r="A3" s="111" t="s">
        <v>551</v>
      </c>
      <c r="B3" s="165" t="s">
        <v>552</v>
      </c>
      <c r="C3" s="165" t="s">
        <v>553</v>
      </c>
      <c r="E3" s="140" t="s">
        <v>542</v>
      </c>
    </row>
    <row r="4" spans="1:5" x14ac:dyDescent="0.25">
      <c r="A4" s="111" t="s">
        <v>551</v>
      </c>
      <c r="B4" s="165" t="s">
        <v>554</v>
      </c>
      <c r="C4" s="165" t="s">
        <v>555</v>
      </c>
    </row>
    <row r="5" spans="1:5" x14ac:dyDescent="0.25">
      <c r="A5" s="111" t="s">
        <v>551</v>
      </c>
      <c r="B5" s="165" t="s">
        <v>556</v>
      </c>
      <c r="C5" s="165" t="s">
        <v>557</v>
      </c>
    </row>
    <row r="6" spans="1:5" x14ac:dyDescent="0.25">
      <c r="A6" s="111" t="s">
        <v>551</v>
      </c>
      <c r="B6" s="165" t="s">
        <v>558</v>
      </c>
      <c r="C6" s="165" t="s">
        <v>559</v>
      </c>
    </row>
    <row r="7" spans="1:5" x14ac:dyDescent="0.25">
      <c r="A7" s="111" t="s">
        <v>551</v>
      </c>
      <c r="B7" s="165" t="s">
        <v>560</v>
      </c>
      <c r="C7" s="165" t="s">
        <v>561</v>
      </c>
    </row>
    <row r="8" spans="1:5" x14ac:dyDescent="0.25">
      <c r="A8" s="111" t="s">
        <v>551</v>
      </c>
      <c r="B8" s="165" t="s">
        <v>562</v>
      </c>
      <c r="C8" s="165" t="s">
        <v>563</v>
      </c>
    </row>
    <row r="9" spans="1:5" x14ac:dyDescent="0.25">
      <c r="A9" s="111" t="s">
        <v>551</v>
      </c>
      <c r="B9" s="165" t="s">
        <v>562</v>
      </c>
      <c r="C9" s="165" t="s">
        <v>563</v>
      </c>
    </row>
    <row r="10" spans="1:5" x14ac:dyDescent="0.25">
      <c r="A10" s="111" t="s">
        <v>551</v>
      </c>
      <c r="B10" s="165" t="s">
        <v>562</v>
      </c>
      <c r="C10" s="165" t="s">
        <v>564</v>
      </c>
    </row>
    <row r="11" spans="1:5" x14ac:dyDescent="0.25">
      <c r="A11" s="111" t="s">
        <v>551</v>
      </c>
      <c r="B11" s="165" t="s">
        <v>565</v>
      </c>
      <c r="C11" s="165" t="s">
        <v>566</v>
      </c>
    </row>
    <row r="12" spans="1:5" x14ac:dyDescent="0.25">
      <c r="A12" s="111" t="s">
        <v>551</v>
      </c>
      <c r="B12" s="165" t="s">
        <v>567</v>
      </c>
      <c r="C12" s="165" t="s">
        <v>568</v>
      </c>
    </row>
    <row r="13" spans="1:5" x14ac:dyDescent="0.25">
      <c r="A13" s="111" t="s">
        <v>551</v>
      </c>
      <c r="B13" s="165" t="s">
        <v>569</v>
      </c>
      <c r="C13" s="165" t="s">
        <v>553</v>
      </c>
    </row>
    <row r="14" spans="1:5" x14ac:dyDescent="0.25">
      <c r="A14" s="111" t="s">
        <v>551</v>
      </c>
      <c r="B14" s="165" t="s">
        <v>570</v>
      </c>
      <c r="C14" s="165" t="s">
        <v>571</v>
      </c>
    </row>
    <row r="15" spans="1:5" x14ac:dyDescent="0.25">
      <c r="A15" s="111" t="s">
        <v>551</v>
      </c>
      <c r="B15" s="165" t="s">
        <v>572</v>
      </c>
      <c r="C15" s="165" t="s">
        <v>573</v>
      </c>
    </row>
    <row r="16" spans="1:5" x14ac:dyDescent="0.25">
      <c r="A16" s="111" t="s">
        <v>551</v>
      </c>
      <c r="B16" s="165" t="s">
        <v>574</v>
      </c>
      <c r="C16" s="165" t="s">
        <v>557</v>
      </c>
    </row>
    <row r="17" spans="1:3" x14ac:dyDescent="0.25">
      <c r="A17" s="111" t="s">
        <v>551</v>
      </c>
      <c r="B17" s="165" t="s">
        <v>575</v>
      </c>
      <c r="C17" s="165" t="s">
        <v>576</v>
      </c>
    </row>
    <row r="18" spans="1:3" x14ac:dyDescent="0.25">
      <c r="A18" s="111" t="s">
        <v>551</v>
      </c>
      <c r="B18" s="165" t="s">
        <v>577</v>
      </c>
      <c r="C18" s="165" t="s">
        <v>578</v>
      </c>
    </row>
    <row r="19" spans="1:3" x14ac:dyDescent="0.25">
      <c r="A19" s="111" t="s">
        <v>551</v>
      </c>
      <c r="B19" s="165" t="s">
        <v>577</v>
      </c>
      <c r="C19" s="165" t="s">
        <v>579</v>
      </c>
    </row>
    <row r="20" spans="1:3" x14ac:dyDescent="0.25">
      <c r="A20" s="111" t="s">
        <v>551</v>
      </c>
      <c r="B20" s="165" t="s">
        <v>577</v>
      </c>
      <c r="C20" s="165" t="s">
        <v>580</v>
      </c>
    </row>
    <row r="21" spans="1:3" x14ac:dyDescent="0.25">
      <c r="A21" s="111" t="s">
        <v>551</v>
      </c>
      <c r="B21" s="165" t="s">
        <v>577</v>
      </c>
      <c r="C21" s="165" t="s">
        <v>581</v>
      </c>
    </row>
    <row r="22" spans="1:3" ht="15" customHeight="1" x14ac:dyDescent="0.25">
      <c r="A22" s="111" t="s">
        <v>551</v>
      </c>
      <c r="B22" s="165" t="s">
        <v>577</v>
      </c>
      <c r="C22" s="165" t="s">
        <v>582</v>
      </c>
    </row>
    <row r="23" spans="1:3" x14ac:dyDescent="0.25">
      <c r="A23" s="111" t="s">
        <v>551</v>
      </c>
      <c r="B23" s="165" t="s">
        <v>583</v>
      </c>
      <c r="C23" s="165" t="s">
        <v>555</v>
      </c>
    </row>
  </sheetData>
  <customSheetViews>
    <customSheetView guid="{B6B5AA58-2879-4CE0-82D8-E4907E34AAD5}" showGridLines="0" hiddenColumns="1">
      <selection sqref="A1:C1"/>
      <pageMargins left="0.7" right="0.7" top="0.75" bottom="0.75" header="0.3" footer="0.3"/>
      <pageSetup orientation="portrait" r:id="rId1"/>
    </customSheetView>
    <customSheetView guid="{DC2AB405-1810-4240-AF32-88CB2A69BA43}" showGridLines="0" hiddenColumns="1">
      <selection sqref="A1:C1"/>
      <pageMargins left="0.7" right="0.7" top="0.75" bottom="0.75" header="0.3" footer="0.3"/>
      <pageSetup orientation="portrait" r:id="rId2"/>
    </customSheetView>
  </customSheetViews>
  <mergeCells count="1">
    <mergeCell ref="A1:C1"/>
  </mergeCell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A1:D24"/>
  <sheetViews>
    <sheetView showGridLines="0" topLeftCell="A4" workbookViewId="0">
      <selection activeCell="B3" sqref="B3"/>
    </sheetView>
  </sheetViews>
  <sheetFormatPr baseColWidth="10" defaultColWidth="0" defaultRowHeight="15" zeroHeight="1" x14ac:dyDescent="0.25"/>
  <cols>
    <col min="1" max="1" width="1.42578125" customWidth="1"/>
    <col min="2" max="2" width="82.85546875" customWidth="1"/>
    <col min="3" max="3" width="2" customWidth="1"/>
    <col min="4" max="4" width="1.42578125" customWidth="1"/>
    <col min="5" max="16384" width="11.42578125" hidden="1"/>
  </cols>
  <sheetData>
    <row r="1" spans="1:3" ht="8.25" customHeight="1" x14ac:dyDescent="0.25">
      <c r="A1" s="147"/>
      <c r="B1" s="246" t="s">
        <v>694</v>
      </c>
      <c r="C1" s="147"/>
    </row>
    <row r="2" spans="1:3" ht="30" customHeight="1" x14ac:dyDescent="0.25">
      <c r="A2" s="147"/>
      <c r="B2" s="246"/>
      <c r="C2" s="147"/>
    </row>
    <row r="3" spans="1:3" ht="30" customHeight="1" x14ac:dyDescent="0.25">
      <c r="A3" s="147"/>
      <c r="B3" s="146" t="s">
        <v>547</v>
      </c>
      <c r="C3" s="147"/>
    </row>
    <row r="4" spans="1:3" ht="30" customHeight="1" x14ac:dyDescent="0.25">
      <c r="A4" s="147"/>
      <c r="C4" s="147"/>
    </row>
    <row r="5" spans="1:3" ht="30" customHeight="1" x14ac:dyDescent="0.25">
      <c r="A5" s="147"/>
      <c r="C5" s="147"/>
    </row>
    <row r="6" spans="1:3" ht="30" customHeight="1" x14ac:dyDescent="0.25">
      <c r="A6" s="147"/>
      <c r="C6" s="147"/>
    </row>
    <row r="7" spans="1:3" ht="30" customHeight="1" x14ac:dyDescent="0.25">
      <c r="A7" s="147"/>
      <c r="C7" s="147"/>
    </row>
    <row r="8" spans="1:3" ht="30" customHeight="1" x14ac:dyDescent="0.25">
      <c r="A8" s="147"/>
      <c r="C8" s="147"/>
    </row>
    <row r="9" spans="1:3" ht="30" customHeight="1" x14ac:dyDescent="0.25">
      <c r="A9" s="147"/>
      <c r="C9" s="147"/>
    </row>
    <row r="10" spans="1:3" ht="30" customHeight="1" x14ac:dyDescent="0.25">
      <c r="A10" s="147"/>
      <c r="C10" s="147"/>
    </row>
    <row r="11" spans="1:3" ht="30" customHeight="1" x14ac:dyDescent="0.25">
      <c r="A11" s="147"/>
      <c r="C11" s="147"/>
    </row>
    <row r="12" spans="1:3" ht="30" customHeight="1" x14ac:dyDescent="0.25">
      <c r="A12" s="147"/>
      <c r="C12" s="147"/>
    </row>
    <row r="13" spans="1:3" ht="30" customHeight="1" x14ac:dyDescent="0.25">
      <c r="A13" s="147"/>
      <c r="C13" s="147"/>
    </row>
    <row r="14" spans="1:3" ht="30" customHeight="1" x14ac:dyDescent="0.25">
      <c r="A14" s="147"/>
      <c r="C14" s="147"/>
    </row>
    <row r="15" spans="1:3" ht="30" customHeight="1" x14ac:dyDescent="0.25">
      <c r="A15" s="147"/>
      <c r="C15" s="147"/>
    </row>
    <row r="16" spans="1:3" ht="30" customHeight="1" x14ac:dyDescent="0.25">
      <c r="A16" s="147"/>
      <c r="C16" s="147"/>
    </row>
    <row r="17" spans="1:3" ht="30" customHeight="1" x14ac:dyDescent="0.25">
      <c r="A17" s="147"/>
      <c r="C17" s="147"/>
    </row>
    <row r="18" spans="1:3" ht="30" customHeight="1" x14ac:dyDescent="0.25">
      <c r="A18" s="147"/>
      <c r="C18" s="147"/>
    </row>
    <row r="19" spans="1:3" ht="30" customHeight="1" x14ac:dyDescent="0.25">
      <c r="A19" s="147"/>
      <c r="C19" s="147"/>
    </row>
    <row r="20" spans="1:3" ht="7.5" customHeight="1" x14ac:dyDescent="0.25">
      <c r="A20" s="147"/>
      <c r="B20" s="147"/>
      <c r="C20" s="147"/>
    </row>
    <row r="21" spans="1:3" ht="9" customHeight="1" x14ac:dyDescent="0.25"/>
    <row r="22" spans="1:3" ht="30" hidden="1" customHeight="1" x14ac:dyDescent="0.25"/>
    <row r="23" spans="1:3" ht="30" hidden="1" customHeight="1" x14ac:dyDescent="0.25"/>
    <row r="24" spans="1:3" ht="30" hidden="1" customHeight="1" x14ac:dyDescent="0.25"/>
  </sheetData>
  <customSheetViews>
    <customSheetView guid="{B6B5AA58-2879-4CE0-82D8-E4907E34AAD5}" showGridLines="0" hiddenRows="1" hiddenColumns="1" topLeftCell="A4">
      <selection activeCell="B3" sqref="B3"/>
      <pageMargins left="0.7" right="0.7" top="0.75" bottom="0.75" header="0.3" footer="0.3"/>
    </customSheetView>
    <customSheetView guid="{DC2AB405-1810-4240-AF32-88CB2A69BA43}" showGridLines="0" hiddenRows="1" hiddenColumns="1" topLeftCell="A4">
      <selection activeCell="B3" sqref="B3"/>
      <pageMargins left="0.7" right="0.7" top="0.75" bottom="0.75" header="0.3" footer="0.3"/>
    </customSheetView>
  </customSheetViews>
  <mergeCells count="1">
    <mergeCell ref="B1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3:B24"/>
  <sheetViews>
    <sheetView workbookViewId="0">
      <selection activeCell="A18" sqref="A18"/>
    </sheetView>
  </sheetViews>
  <sheetFormatPr baseColWidth="10" defaultRowHeight="15" x14ac:dyDescent="0.25"/>
  <cols>
    <col min="1" max="1" width="33.28515625" bestFit="1" customWidth="1"/>
    <col min="2" max="2" width="34.28515625" bestFit="1" customWidth="1"/>
  </cols>
  <sheetData>
    <row r="3" spans="1:2" x14ac:dyDescent="0.25">
      <c r="A3" s="40" t="s">
        <v>169</v>
      </c>
      <c r="B3" t="s">
        <v>172</v>
      </c>
    </row>
    <row r="4" spans="1:2" x14ac:dyDescent="0.25">
      <c r="A4" s="41" t="s">
        <v>63</v>
      </c>
      <c r="B4" s="42">
        <v>2</v>
      </c>
    </row>
    <row r="5" spans="1:2" x14ac:dyDescent="0.25">
      <c r="A5" s="41" t="s">
        <v>60</v>
      </c>
      <c r="B5" s="42">
        <v>2</v>
      </c>
    </row>
    <row r="6" spans="1:2" x14ac:dyDescent="0.25">
      <c r="A6" s="41" t="s">
        <v>61</v>
      </c>
      <c r="B6" s="42">
        <v>4</v>
      </c>
    </row>
    <row r="7" spans="1:2" x14ac:dyDescent="0.25">
      <c r="A7" s="41" t="s">
        <v>59</v>
      </c>
      <c r="B7" s="42">
        <v>8</v>
      </c>
    </row>
    <row r="8" spans="1:2" x14ac:dyDescent="0.25">
      <c r="A8" s="41" t="s">
        <v>64</v>
      </c>
      <c r="B8" s="42">
        <v>1</v>
      </c>
    </row>
    <row r="9" spans="1:2" x14ac:dyDescent="0.25">
      <c r="A9" s="41" t="s">
        <v>65</v>
      </c>
      <c r="B9" s="42">
        <v>2</v>
      </c>
    </row>
    <row r="10" spans="1:2" x14ac:dyDescent="0.25">
      <c r="A10" s="41" t="s">
        <v>53</v>
      </c>
      <c r="B10" s="42">
        <v>1</v>
      </c>
    </row>
    <row r="11" spans="1:2" x14ac:dyDescent="0.25">
      <c r="A11" s="41" t="s">
        <v>92</v>
      </c>
      <c r="B11" s="42">
        <v>1</v>
      </c>
    </row>
    <row r="12" spans="1:2" x14ac:dyDescent="0.25">
      <c r="A12" s="41" t="s">
        <v>56</v>
      </c>
      <c r="B12" s="42">
        <v>5</v>
      </c>
    </row>
    <row r="13" spans="1:2" x14ac:dyDescent="0.25">
      <c r="A13" s="41" t="s">
        <v>54</v>
      </c>
      <c r="B13" s="42">
        <v>1</v>
      </c>
    </row>
    <row r="14" spans="1:2" x14ac:dyDescent="0.25">
      <c r="A14" s="41" t="s">
        <v>57</v>
      </c>
      <c r="B14" s="42">
        <v>1</v>
      </c>
    </row>
    <row r="15" spans="1:2" x14ac:dyDescent="0.25">
      <c r="A15" s="41" t="s">
        <v>173</v>
      </c>
      <c r="B15" s="42">
        <v>1</v>
      </c>
    </row>
    <row r="16" spans="1:2" x14ac:dyDescent="0.25">
      <c r="A16" s="41" t="s">
        <v>58</v>
      </c>
      <c r="B16" s="42">
        <v>1</v>
      </c>
    </row>
    <row r="17" spans="1:2" x14ac:dyDescent="0.25">
      <c r="A17" s="41" t="s">
        <v>50</v>
      </c>
      <c r="B17" s="42">
        <v>8</v>
      </c>
    </row>
    <row r="18" spans="1:2" x14ac:dyDescent="0.25">
      <c r="A18" s="41" t="s">
        <v>62</v>
      </c>
      <c r="B18" s="42">
        <v>1</v>
      </c>
    </row>
    <row r="19" spans="1:2" x14ac:dyDescent="0.25">
      <c r="A19" s="41" t="s">
        <v>55</v>
      </c>
      <c r="B19" s="42">
        <v>1</v>
      </c>
    </row>
    <row r="20" spans="1:2" x14ac:dyDescent="0.25">
      <c r="A20" s="41" t="s">
        <v>51</v>
      </c>
      <c r="B20" s="42">
        <v>15</v>
      </c>
    </row>
    <row r="21" spans="1:2" x14ac:dyDescent="0.25">
      <c r="A21" s="41" t="s">
        <v>66</v>
      </c>
      <c r="B21" s="42">
        <v>1</v>
      </c>
    </row>
    <row r="22" spans="1:2" x14ac:dyDescent="0.25">
      <c r="A22" s="41" t="s">
        <v>91</v>
      </c>
      <c r="B22" s="42">
        <v>2</v>
      </c>
    </row>
    <row r="23" spans="1:2" x14ac:dyDescent="0.25">
      <c r="A23" s="41" t="s">
        <v>170</v>
      </c>
      <c r="B23" s="42">
        <v>2</v>
      </c>
    </row>
    <row r="24" spans="1:2" x14ac:dyDescent="0.25">
      <c r="A24" s="41" t="s">
        <v>171</v>
      </c>
      <c r="B24" s="42">
        <v>60</v>
      </c>
    </row>
  </sheetData>
  <customSheetViews>
    <customSheetView guid="{B6B5AA58-2879-4CE0-82D8-E4907E34AAD5}" state="hidden">
      <selection activeCell="A18" sqref="A18"/>
      <pageMargins left="0.7" right="0.7" top="0.75" bottom="0.75" header="0.3" footer="0.3"/>
    </customSheetView>
    <customSheetView guid="{DC2AB405-1810-4240-AF32-88CB2A69BA43}" state="hidden">
      <selection activeCell="A18" sqref="A1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theme="8"/>
  </sheetPr>
  <dimension ref="A1:K62"/>
  <sheetViews>
    <sheetView showGridLines="0" zoomScaleNormal="100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G42" sqref="G42"/>
    </sheetView>
  </sheetViews>
  <sheetFormatPr baseColWidth="10" defaultColWidth="0" defaultRowHeight="15" x14ac:dyDescent="0.25"/>
  <cols>
    <col min="1" max="1" width="25.7109375" bestFit="1" customWidth="1"/>
    <col min="2" max="2" width="25.140625" style="11" bestFit="1" customWidth="1"/>
    <col min="3" max="3" width="18" style="12" customWidth="1"/>
    <col min="4" max="4" width="70.85546875" customWidth="1"/>
    <col min="5" max="5" width="12.42578125" style="2" customWidth="1"/>
    <col min="6" max="6" width="13.28515625" style="2" customWidth="1"/>
    <col min="7" max="7" width="35.42578125" customWidth="1"/>
    <col min="8" max="8" width="11.28515625" style="2" customWidth="1"/>
    <col min="9" max="9" width="14.7109375" style="2" customWidth="1"/>
    <col min="10" max="10" width="11.42578125" customWidth="1"/>
    <col min="11" max="11" width="2.28515625" customWidth="1"/>
    <col min="12" max="16384" width="11.42578125" hidden="1"/>
  </cols>
  <sheetData>
    <row r="1" spans="1:10" ht="42.75" customHeight="1" x14ac:dyDescent="0.25">
      <c r="A1" s="247" t="s">
        <v>89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0" s="18" customFormat="1" ht="30" x14ac:dyDescent="0.25">
      <c r="A2" s="1" t="s">
        <v>86</v>
      </c>
      <c r="B2" s="1" t="s">
        <v>87</v>
      </c>
      <c r="C2" s="14" t="s">
        <v>545</v>
      </c>
      <c r="D2" s="15" t="s">
        <v>14</v>
      </c>
      <c r="E2" s="144" t="s">
        <v>74</v>
      </c>
      <c r="F2" s="144" t="s">
        <v>73</v>
      </c>
      <c r="G2" s="16" t="s">
        <v>38</v>
      </c>
      <c r="H2" s="145" t="s">
        <v>74</v>
      </c>
      <c r="I2" s="145" t="s">
        <v>73</v>
      </c>
      <c r="J2" s="17" t="s">
        <v>662</v>
      </c>
    </row>
    <row r="3" spans="1:10" ht="16.5" customHeight="1" x14ac:dyDescent="0.25">
      <c r="A3" s="250" t="s">
        <v>75</v>
      </c>
      <c r="B3" s="104" t="s">
        <v>0</v>
      </c>
      <c r="C3" s="3">
        <v>15</v>
      </c>
      <c r="D3" s="10" t="s">
        <v>34</v>
      </c>
      <c r="E3" s="35">
        <v>3</v>
      </c>
      <c r="F3" s="35">
        <f>IF($C3&gt;=39,5,IF($C3&gt;=29,4,IF($C3&gt;=19,3,IF($C3&gt;=9,2,IF($C3&gt;=0,1,0)))))</f>
        <v>2</v>
      </c>
      <c r="G3" s="10" t="s">
        <v>50</v>
      </c>
      <c r="H3" s="35">
        <v>4</v>
      </c>
      <c r="I3" s="35">
        <f>IF($C3&gt;=39,5,IF($C3&gt;=29,4,IF($C3&gt;=19,3,IF($C3&gt;=9,2,IF($C3&gt;=0,1,0)))))</f>
        <v>2</v>
      </c>
      <c r="J3" s="3">
        <f>($E3+$F3+$H3+$I3)</f>
        <v>11</v>
      </c>
    </row>
    <row r="4" spans="1:10" x14ac:dyDescent="0.25">
      <c r="A4" s="250"/>
      <c r="B4" s="4" t="s">
        <v>76</v>
      </c>
      <c r="C4" s="3">
        <v>36</v>
      </c>
      <c r="D4" s="10" t="s">
        <v>197</v>
      </c>
      <c r="E4" s="35">
        <v>5</v>
      </c>
      <c r="F4" s="35">
        <f t="shared" ref="F4:F62" si="0">IF($C4&gt;=39,5,IF($C4&gt;=29,4,IF($C4&gt;=19,3,IF($C4&gt;=9,2,IF($C4&gt;=0,1,0)))))</f>
        <v>4</v>
      </c>
      <c r="G4" s="10" t="s">
        <v>50</v>
      </c>
      <c r="H4" s="35">
        <v>4</v>
      </c>
      <c r="I4" s="35">
        <f t="shared" ref="I4:I62" si="1">IF($C4&gt;=39,5,IF($C4&gt;=29,4,IF($C4&gt;=19,3,IF($C4&gt;=9,2,IF($C4&gt;=0,1,0)))))</f>
        <v>4</v>
      </c>
      <c r="J4" s="3">
        <f t="shared" ref="J4:J62" si="2">($E4+$F4+$H4+$I4)</f>
        <v>17</v>
      </c>
    </row>
    <row r="5" spans="1:10" x14ac:dyDescent="0.25">
      <c r="A5" s="250"/>
      <c r="B5" s="4" t="s">
        <v>76</v>
      </c>
      <c r="C5" s="3">
        <v>36</v>
      </c>
      <c r="D5" s="10" t="s">
        <v>665</v>
      </c>
      <c r="E5" s="35">
        <v>5</v>
      </c>
      <c r="F5" s="35">
        <f t="shared" si="0"/>
        <v>4</v>
      </c>
      <c r="G5" s="10" t="s">
        <v>51</v>
      </c>
      <c r="H5" s="35">
        <v>3</v>
      </c>
      <c r="I5" s="35">
        <f t="shared" si="1"/>
        <v>4</v>
      </c>
      <c r="J5" s="3">
        <f t="shared" si="2"/>
        <v>16</v>
      </c>
    </row>
    <row r="6" spans="1:10" x14ac:dyDescent="0.25">
      <c r="A6" s="250"/>
      <c r="B6" s="4" t="s">
        <v>76</v>
      </c>
      <c r="C6" s="3">
        <v>36</v>
      </c>
      <c r="D6" s="10" t="s">
        <v>666</v>
      </c>
      <c r="E6" s="35">
        <v>5</v>
      </c>
      <c r="F6" s="35">
        <f t="shared" si="0"/>
        <v>4</v>
      </c>
      <c r="G6" s="10" t="s">
        <v>50</v>
      </c>
      <c r="H6" s="35">
        <v>4</v>
      </c>
      <c r="I6" s="35">
        <f t="shared" si="1"/>
        <v>4</v>
      </c>
      <c r="J6" s="3">
        <f t="shared" si="2"/>
        <v>17</v>
      </c>
    </row>
    <row r="7" spans="1:10" x14ac:dyDescent="0.25">
      <c r="A7" s="250"/>
      <c r="B7" s="4" t="s">
        <v>13</v>
      </c>
      <c r="C7" s="3">
        <v>1</v>
      </c>
      <c r="D7" s="10" t="s">
        <v>88</v>
      </c>
      <c r="E7" s="35">
        <v>5</v>
      </c>
      <c r="F7" s="35">
        <f t="shared" si="0"/>
        <v>1</v>
      </c>
      <c r="G7" s="10" t="s">
        <v>207</v>
      </c>
      <c r="H7" s="35">
        <v>5</v>
      </c>
      <c r="I7" s="35">
        <f t="shared" si="1"/>
        <v>1</v>
      </c>
      <c r="J7" s="3">
        <f t="shared" si="2"/>
        <v>12</v>
      </c>
    </row>
    <row r="8" spans="1:10" x14ac:dyDescent="0.25">
      <c r="A8" s="250"/>
      <c r="B8" s="4" t="s">
        <v>13</v>
      </c>
      <c r="C8" s="3">
        <v>1</v>
      </c>
      <c r="D8" s="10" t="s">
        <v>69</v>
      </c>
      <c r="E8" s="35">
        <v>5</v>
      </c>
      <c r="F8" s="35">
        <f t="shared" si="0"/>
        <v>1</v>
      </c>
      <c r="G8" s="10" t="s">
        <v>91</v>
      </c>
      <c r="H8" s="35">
        <v>5</v>
      </c>
      <c r="I8" s="35">
        <f t="shared" si="1"/>
        <v>1</v>
      </c>
      <c r="J8" s="3">
        <f t="shared" si="2"/>
        <v>12</v>
      </c>
    </row>
    <row r="9" spans="1:10" x14ac:dyDescent="0.25">
      <c r="A9" s="250"/>
      <c r="B9" s="4" t="s">
        <v>13</v>
      </c>
      <c r="C9" s="3">
        <v>1</v>
      </c>
      <c r="D9" s="10" t="s">
        <v>70</v>
      </c>
      <c r="E9" s="35">
        <v>4</v>
      </c>
      <c r="F9" s="35">
        <f t="shared" si="0"/>
        <v>1</v>
      </c>
      <c r="G9" s="10" t="s">
        <v>91</v>
      </c>
      <c r="H9" s="35">
        <v>4</v>
      </c>
      <c r="I9" s="35">
        <f t="shared" si="1"/>
        <v>1</v>
      </c>
      <c r="J9" s="3">
        <f t="shared" si="2"/>
        <v>10</v>
      </c>
    </row>
    <row r="10" spans="1:10" x14ac:dyDescent="0.25">
      <c r="A10" s="250"/>
      <c r="B10" s="4" t="s">
        <v>589</v>
      </c>
      <c r="C10" s="3">
        <v>14</v>
      </c>
      <c r="D10" s="10" t="s">
        <v>667</v>
      </c>
      <c r="E10" s="35">
        <v>5</v>
      </c>
      <c r="F10" s="35">
        <f t="shared" si="0"/>
        <v>2</v>
      </c>
      <c r="G10" s="10" t="s">
        <v>206</v>
      </c>
      <c r="H10" s="35">
        <v>3</v>
      </c>
      <c r="I10" s="35">
        <f t="shared" si="1"/>
        <v>2</v>
      </c>
      <c r="J10" s="3">
        <f t="shared" si="2"/>
        <v>12</v>
      </c>
    </row>
    <row r="11" spans="1:10" x14ac:dyDescent="0.25">
      <c r="A11" s="251" t="s">
        <v>77</v>
      </c>
      <c r="B11" s="110" t="s">
        <v>1</v>
      </c>
      <c r="C11" s="3">
        <v>15</v>
      </c>
      <c r="D11" s="10" t="s">
        <v>20</v>
      </c>
      <c r="E11" s="35">
        <v>3</v>
      </c>
      <c r="F11" s="35">
        <f t="shared" si="0"/>
        <v>2</v>
      </c>
      <c r="G11" s="10" t="s">
        <v>50</v>
      </c>
      <c r="H11" s="35">
        <v>4</v>
      </c>
      <c r="I11" s="35">
        <f t="shared" si="1"/>
        <v>2</v>
      </c>
      <c r="J11" s="3">
        <f t="shared" si="2"/>
        <v>11</v>
      </c>
    </row>
    <row r="12" spans="1:10" x14ac:dyDescent="0.25">
      <c r="A12" s="251"/>
      <c r="B12" s="110" t="s">
        <v>1</v>
      </c>
      <c r="C12" s="3">
        <v>15</v>
      </c>
      <c r="D12" s="10" t="s">
        <v>24</v>
      </c>
      <c r="E12" s="35">
        <v>3</v>
      </c>
      <c r="F12" s="35">
        <f t="shared" si="0"/>
        <v>2</v>
      </c>
      <c r="G12" s="10" t="s">
        <v>63</v>
      </c>
      <c r="H12" s="35">
        <v>4</v>
      </c>
      <c r="I12" s="35">
        <f t="shared" si="1"/>
        <v>2</v>
      </c>
      <c r="J12" s="3">
        <f t="shared" si="2"/>
        <v>11</v>
      </c>
    </row>
    <row r="13" spans="1:10" x14ac:dyDescent="0.25">
      <c r="A13" s="251"/>
      <c r="B13" s="110" t="s">
        <v>1</v>
      </c>
      <c r="C13" s="13">
        <v>15</v>
      </c>
      <c r="D13" s="10" t="s">
        <v>590</v>
      </c>
      <c r="E13" s="35">
        <v>3</v>
      </c>
      <c r="F13" s="35">
        <f t="shared" si="0"/>
        <v>2</v>
      </c>
      <c r="G13" s="10" t="s">
        <v>696</v>
      </c>
      <c r="H13" s="35">
        <v>5</v>
      </c>
      <c r="I13" s="35">
        <f t="shared" si="1"/>
        <v>2</v>
      </c>
      <c r="J13" s="3">
        <f t="shared" si="2"/>
        <v>12</v>
      </c>
    </row>
    <row r="14" spans="1:10" x14ac:dyDescent="0.25">
      <c r="A14" s="251"/>
      <c r="B14" s="110" t="s">
        <v>1</v>
      </c>
      <c r="C14" s="13">
        <v>15</v>
      </c>
      <c r="D14" s="10" t="s">
        <v>199</v>
      </c>
      <c r="E14" s="35">
        <v>2</v>
      </c>
      <c r="F14" s="35">
        <f t="shared" si="0"/>
        <v>2</v>
      </c>
      <c r="G14" s="10" t="s">
        <v>208</v>
      </c>
      <c r="H14" s="35">
        <v>4</v>
      </c>
      <c r="I14" s="35">
        <f t="shared" si="1"/>
        <v>2</v>
      </c>
      <c r="J14" s="3">
        <f t="shared" si="2"/>
        <v>10</v>
      </c>
    </row>
    <row r="15" spans="1:10" x14ac:dyDescent="0.25">
      <c r="A15" s="251"/>
      <c r="B15" s="5" t="s">
        <v>2</v>
      </c>
      <c r="C15" s="13">
        <v>7</v>
      </c>
      <c r="D15" s="10" t="s">
        <v>16</v>
      </c>
      <c r="E15" s="35">
        <v>5</v>
      </c>
      <c r="F15" s="35">
        <f t="shared" si="0"/>
        <v>1</v>
      </c>
      <c r="G15" s="10" t="s">
        <v>91</v>
      </c>
      <c r="H15" s="35">
        <v>4</v>
      </c>
      <c r="I15" s="35">
        <f t="shared" si="1"/>
        <v>1</v>
      </c>
      <c r="J15" s="3">
        <f t="shared" si="2"/>
        <v>11</v>
      </c>
    </row>
    <row r="16" spans="1:10" x14ac:dyDescent="0.25">
      <c r="A16" s="251"/>
      <c r="B16" s="110" t="s">
        <v>3</v>
      </c>
      <c r="C16" s="13">
        <v>15</v>
      </c>
      <c r="D16" s="10" t="s">
        <v>198</v>
      </c>
      <c r="E16" s="35">
        <v>4</v>
      </c>
      <c r="F16" s="35">
        <f t="shared" si="0"/>
        <v>2</v>
      </c>
      <c r="G16" s="10" t="s">
        <v>92</v>
      </c>
      <c r="H16" s="35">
        <v>5</v>
      </c>
      <c r="I16" s="35">
        <f t="shared" si="1"/>
        <v>2</v>
      </c>
      <c r="J16" s="3">
        <f t="shared" si="2"/>
        <v>13</v>
      </c>
    </row>
    <row r="17" spans="1:10" x14ac:dyDescent="0.25">
      <c r="A17" s="251"/>
      <c r="B17" s="110" t="s">
        <v>3</v>
      </c>
      <c r="C17" s="13">
        <v>15</v>
      </c>
      <c r="D17" s="10" t="s">
        <v>68</v>
      </c>
      <c r="E17" s="35">
        <v>5</v>
      </c>
      <c r="F17" s="35">
        <f t="shared" si="0"/>
        <v>2</v>
      </c>
      <c r="G17" s="10" t="s">
        <v>697</v>
      </c>
      <c r="H17" s="35">
        <v>5</v>
      </c>
      <c r="I17" s="35">
        <f t="shared" si="1"/>
        <v>2</v>
      </c>
      <c r="J17" s="3">
        <f t="shared" si="2"/>
        <v>14</v>
      </c>
    </row>
    <row r="18" spans="1:10" x14ac:dyDescent="0.25">
      <c r="A18" s="251"/>
      <c r="B18" s="5" t="s">
        <v>4</v>
      </c>
      <c r="C18" s="13">
        <v>0</v>
      </c>
      <c r="D18" s="10" t="s">
        <v>668</v>
      </c>
      <c r="E18" s="35">
        <v>4</v>
      </c>
      <c r="F18" s="35">
        <f t="shared" si="0"/>
        <v>1</v>
      </c>
      <c r="G18" s="10" t="s">
        <v>51</v>
      </c>
      <c r="H18" s="35">
        <v>5</v>
      </c>
      <c r="I18" s="35">
        <f t="shared" si="1"/>
        <v>1</v>
      </c>
      <c r="J18" s="3">
        <f t="shared" si="2"/>
        <v>11</v>
      </c>
    </row>
    <row r="19" spans="1:10" x14ac:dyDescent="0.25">
      <c r="A19" s="251"/>
      <c r="B19" s="5" t="s">
        <v>78</v>
      </c>
      <c r="C19" s="13">
        <v>32</v>
      </c>
      <c r="D19" s="10" t="s">
        <v>669</v>
      </c>
      <c r="E19" s="35">
        <v>4</v>
      </c>
      <c r="F19" s="35">
        <f t="shared" si="0"/>
        <v>4</v>
      </c>
      <c r="G19" s="10" t="s">
        <v>696</v>
      </c>
      <c r="H19" s="35">
        <v>4</v>
      </c>
      <c r="I19" s="35">
        <f t="shared" si="1"/>
        <v>4</v>
      </c>
      <c r="J19" s="3">
        <f t="shared" si="2"/>
        <v>16</v>
      </c>
    </row>
    <row r="20" spans="1:10" x14ac:dyDescent="0.25">
      <c r="A20" s="252" t="s">
        <v>79</v>
      </c>
      <c r="B20" s="6" t="s">
        <v>5</v>
      </c>
      <c r="C20" s="13">
        <v>0</v>
      </c>
      <c r="D20" s="10" t="s">
        <v>32</v>
      </c>
      <c r="E20" s="35">
        <v>2</v>
      </c>
      <c r="F20" s="35">
        <f t="shared" si="0"/>
        <v>1</v>
      </c>
      <c r="G20" s="10" t="s">
        <v>51</v>
      </c>
      <c r="H20" s="35">
        <v>5</v>
      </c>
      <c r="I20" s="35">
        <f t="shared" si="1"/>
        <v>1</v>
      </c>
      <c r="J20" s="3">
        <f t="shared" si="2"/>
        <v>9</v>
      </c>
    </row>
    <row r="21" spans="1:10" x14ac:dyDescent="0.25">
      <c r="A21" s="252"/>
      <c r="B21" s="6" t="s">
        <v>6</v>
      </c>
      <c r="C21" s="13">
        <v>16</v>
      </c>
      <c r="D21" s="10" t="s">
        <v>93</v>
      </c>
      <c r="E21" s="35">
        <v>2</v>
      </c>
      <c r="F21" s="35">
        <f t="shared" si="0"/>
        <v>2</v>
      </c>
      <c r="G21" s="10" t="s">
        <v>56</v>
      </c>
      <c r="H21" s="35">
        <v>3</v>
      </c>
      <c r="I21" s="35">
        <f t="shared" si="1"/>
        <v>2</v>
      </c>
      <c r="J21" s="3">
        <f t="shared" si="2"/>
        <v>9</v>
      </c>
    </row>
    <row r="22" spans="1:10" x14ac:dyDescent="0.25">
      <c r="A22" s="252"/>
      <c r="B22" s="116" t="s">
        <v>7</v>
      </c>
      <c r="C22" s="3">
        <v>41</v>
      </c>
      <c r="D22" s="10" t="s">
        <v>22</v>
      </c>
      <c r="E22" s="35">
        <v>2</v>
      </c>
      <c r="F22" s="35">
        <f t="shared" si="0"/>
        <v>5</v>
      </c>
      <c r="G22" s="10" t="s">
        <v>56</v>
      </c>
      <c r="H22" s="35">
        <v>3</v>
      </c>
      <c r="I22" s="35">
        <f t="shared" si="1"/>
        <v>5</v>
      </c>
      <c r="J22" s="3">
        <f t="shared" si="2"/>
        <v>15</v>
      </c>
    </row>
    <row r="23" spans="1:10" x14ac:dyDescent="0.25">
      <c r="A23" s="252"/>
      <c r="B23" s="116" t="s">
        <v>7</v>
      </c>
      <c r="C23" s="3">
        <v>41</v>
      </c>
      <c r="D23" s="10" t="s">
        <v>591</v>
      </c>
      <c r="E23" s="35">
        <v>2</v>
      </c>
      <c r="F23" s="35">
        <f t="shared" si="0"/>
        <v>5</v>
      </c>
      <c r="G23" s="10" t="s">
        <v>56</v>
      </c>
      <c r="H23" s="35">
        <v>3</v>
      </c>
      <c r="I23" s="35">
        <f t="shared" si="1"/>
        <v>5</v>
      </c>
      <c r="J23" s="3">
        <f t="shared" si="2"/>
        <v>15</v>
      </c>
    </row>
    <row r="24" spans="1:10" x14ac:dyDescent="0.25">
      <c r="A24" s="252"/>
      <c r="B24" s="116" t="s">
        <v>7</v>
      </c>
      <c r="C24" s="3">
        <v>41</v>
      </c>
      <c r="D24" s="10" t="s">
        <v>23</v>
      </c>
      <c r="E24" s="35">
        <v>3</v>
      </c>
      <c r="F24" s="35">
        <f t="shared" si="0"/>
        <v>5</v>
      </c>
      <c r="G24" s="10" t="s">
        <v>56</v>
      </c>
      <c r="H24" s="35">
        <v>3</v>
      </c>
      <c r="I24" s="35">
        <f t="shared" si="1"/>
        <v>5</v>
      </c>
      <c r="J24" s="3">
        <f t="shared" si="2"/>
        <v>16</v>
      </c>
    </row>
    <row r="25" spans="1:10" x14ac:dyDescent="0.25">
      <c r="A25" s="253" t="s">
        <v>80</v>
      </c>
      <c r="B25" s="7" t="s">
        <v>46</v>
      </c>
      <c r="C25" s="3">
        <v>15</v>
      </c>
      <c r="D25" s="10" t="s">
        <v>67</v>
      </c>
      <c r="E25" s="35">
        <v>5</v>
      </c>
      <c r="F25" s="35">
        <f t="shared" si="0"/>
        <v>2</v>
      </c>
      <c r="G25" s="10" t="s">
        <v>661</v>
      </c>
      <c r="H25" s="35">
        <v>3</v>
      </c>
      <c r="I25" s="35">
        <f t="shared" si="1"/>
        <v>2</v>
      </c>
      <c r="J25" s="3">
        <f t="shared" si="2"/>
        <v>12</v>
      </c>
    </row>
    <row r="26" spans="1:10" x14ac:dyDescent="0.25">
      <c r="A26" s="253"/>
      <c r="B26" s="7" t="s">
        <v>46</v>
      </c>
      <c r="C26" s="3">
        <v>15</v>
      </c>
      <c r="D26" s="10" t="s">
        <v>52</v>
      </c>
      <c r="E26" s="35">
        <v>3</v>
      </c>
      <c r="F26" s="35">
        <f t="shared" si="0"/>
        <v>2</v>
      </c>
      <c r="G26" s="10" t="s">
        <v>62</v>
      </c>
      <c r="H26" s="35">
        <v>5</v>
      </c>
      <c r="I26" s="35">
        <f t="shared" si="1"/>
        <v>2</v>
      </c>
      <c r="J26" s="3">
        <f t="shared" si="2"/>
        <v>12</v>
      </c>
    </row>
    <row r="27" spans="1:10" x14ac:dyDescent="0.25">
      <c r="A27" s="253"/>
      <c r="B27" s="7" t="s">
        <v>46</v>
      </c>
      <c r="C27" s="3">
        <v>15</v>
      </c>
      <c r="D27" s="10" t="s">
        <v>15</v>
      </c>
      <c r="E27" s="35">
        <v>3</v>
      </c>
      <c r="F27" s="35">
        <f t="shared" si="0"/>
        <v>2</v>
      </c>
      <c r="G27" s="10" t="s">
        <v>661</v>
      </c>
      <c r="H27" s="35">
        <v>5</v>
      </c>
      <c r="I27" s="35">
        <f t="shared" si="1"/>
        <v>2</v>
      </c>
      <c r="J27" s="3">
        <f t="shared" si="2"/>
        <v>12</v>
      </c>
    </row>
    <row r="28" spans="1:10" x14ac:dyDescent="0.25">
      <c r="A28" s="253"/>
      <c r="B28" s="7" t="s">
        <v>46</v>
      </c>
      <c r="C28" s="3">
        <v>15</v>
      </c>
      <c r="D28" s="10" t="s">
        <v>201</v>
      </c>
      <c r="E28" s="35">
        <v>3</v>
      </c>
      <c r="F28" s="35">
        <f t="shared" si="0"/>
        <v>2</v>
      </c>
      <c r="G28" s="10" t="s">
        <v>200</v>
      </c>
      <c r="H28" s="35">
        <v>3</v>
      </c>
      <c r="I28" s="35">
        <f t="shared" si="1"/>
        <v>2</v>
      </c>
      <c r="J28" s="3">
        <f t="shared" si="2"/>
        <v>10</v>
      </c>
    </row>
    <row r="29" spans="1:10" x14ac:dyDescent="0.25">
      <c r="A29" s="253"/>
      <c r="B29" s="7" t="s">
        <v>8</v>
      </c>
      <c r="C29" s="3">
        <v>3</v>
      </c>
      <c r="D29" s="10" t="s">
        <v>181</v>
      </c>
      <c r="E29" s="35"/>
      <c r="F29" s="35" t="s">
        <v>673</v>
      </c>
      <c r="G29" s="10" t="s">
        <v>181</v>
      </c>
      <c r="H29" s="35"/>
      <c r="I29" s="35" t="s">
        <v>673</v>
      </c>
      <c r="J29" s="3" t="s">
        <v>181</v>
      </c>
    </row>
    <row r="30" spans="1:10" x14ac:dyDescent="0.25">
      <c r="A30" s="253"/>
      <c r="B30" s="7" t="s">
        <v>12</v>
      </c>
      <c r="C30" s="3">
        <v>26</v>
      </c>
      <c r="D30" s="10" t="s">
        <v>45</v>
      </c>
      <c r="E30" s="35">
        <v>4</v>
      </c>
      <c r="F30" s="35">
        <f t="shared" si="0"/>
        <v>3</v>
      </c>
      <c r="G30" s="10" t="s">
        <v>194</v>
      </c>
      <c r="H30" s="35">
        <v>3</v>
      </c>
      <c r="I30" s="35">
        <f t="shared" si="1"/>
        <v>3</v>
      </c>
      <c r="J30" s="3">
        <f t="shared" si="2"/>
        <v>13</v>
      </c>
    </row>
    <row r="31" spans="1:10" x14ac:dyDescent="0.25">
      <c r="A31" s="253"/>
      <c r="B31" s="7" t="s">
        <v>12</v>
      </c>
      <c r="C31" s="3">
        <v>26</v>
      </c>
      <c r="D31" s="10" t="s">
        <v>47</v>
      </c>
      <c r="E31" s="35">
        <v>3</v>
      </c>
      <c r="F31" s="35">
        <f t="shared" si="0"/>
        <v>3</v>
      </c>
      <c r="G31" s="10" t="s">
        <v>194</v>
      </c>
      <c r="H31" s="35">
        <v>3</v>
      </c>
      <c r="I31" s="35">
        <f t="shared" si="1"/>
        <v>3</v>
      </c>
      <c r="J31" s="3">
        <f t="shared" si="2"/>
        <v>12</v>
      </c>
    </row>
    <row r="32" spans="1:10" x14ac:dyDescent="0.25">
      <c r="A32" s="253"/>
      <c r="B32" s="7" t="s">
        <v>12</v>
      </c>
      <c r="C32" s="3">
        <v>26</v>
      </c>
      <c r="D32" s="10" t="s">
        <v>18</v>
      </c>
      <c r="E32" s="35">
        <v>5</v>
      </c>
      <c r="F32" s="35">
        <f t="shared" si="0"/>
        <v>3</v>
      </c>
      <c r="G32" s="10" t="s">
        <v>50</v>
      </c>
      <c r="H32" s="35">
        <v>4</v>
      </c>
      <c r="I32" s="35">
        <f t="shared" si="1"/>
        <v>3</v>
      </c>
      <c r="J32" s="3">
        <f t="shared" si="2"/>
        <v>15</v>
      </c>
    </row>
    <row r="33" spans="1:10" x14ac:dyDescent="0.25">
      <c r="A33" s="253"/>
      <c r="B33" s="7" t="s">
        <v>12</v>
      </c>
      <c r="C33" s="3">
        <v>26</v>
      </c>
      <c r="D33" s="10" t="s">
        <v>670</v>
      </c>
      <c r="E33" s="35">
        <v>5</v>
      </c>
      <c r="F33" s="35">
        <f t="shared" si="0"/>
        <v>3</v>
      </c>
      <c r="G33" s="10" t="s">
        <v>50</v>
      </c>
      <c r="H33" s="35">
        <v>3</v>
      </c>
      <c r="I33" s="35">
        <f t="shared" si="1"/>
        <v>3</v>
      </c>
      <c r="J33" s="3">
        <f t="shared" si="2"/>
        <v>14</v>
      </c>
    </row>
    <row r="34" spans="1:10" x14ac:dyDescent="0.25">
      <c r="A34" s="253"/>
      <c r="B34" s="7" t="s">
        <v>81</v>
      </c>
      <c r="C34" s="3">
        <v>41</v>
      </c>
      <c r="D34" s="10" t="s">
        <v>19</v>
      </c>
      <c r="E34" s="35">
        <v>5</v>
      </c>
      <c r="F34" s="35">
        <f t="shared" si="0"/>
        <v>5</v>
      </c>
      <c r="G34" s="10" t="s">
        <v>51</v>
      </c>
      <c r="H34" s="35">
        <v>5</v>
      </c>
      <c r="I34" s="35">
        <f t="shared" si="1"/>
        <v>5</v>
      </c>
      <c r="J34" s="3">
        <f t="shared" si="2"/>
        <v>20</v>
      </c>
    </row>
    <row r="35" spans="1:10" x14ac:dyDescent="0.25">
      <c r="A35" s="253"/>
      <c r="B35" s="7" t="s">
        <v>9</v>
      </c>
      <c r="C35" s="3">
        <v>1</v>
      </c>
      <c r="D35" s="10" t="s">
        <v>181</v>
      </c>
      <c r="E35" s="35"/>
      <c r="F35" s="35" t="s">
        <v>673</v>
      </c>
      <c r="G35" s="10" t="s">
        <v>181</v>
      </c>
      <c r="H35" s="35"/>
      <c r="I35" s="35" t="s">
        <v>673</v>
      </c>
      <c r="J35" s="3" t="s">
        <v>181</v>
      </c>
    </row>
    <row r="36" spans="1:10" x14ac:dyDescent="0.25">
      <c r="A36" s="248" t="s">
        <v>82</v>
      </c>
      <c r="B36" s="8" t="s">
        <v>83</v>
      </c>
      <c r="C36" s="3">
        <v>46</v>
      </c>
      <c r="D36" s="10" t="s">
        <v>671</v>
      </c>
      <c r="E36" s="35">
        <v>5</v>
      </c>
      <c r="F36" s="35">
        <f t="shared" si="0"/>
        <v>5</v>
      </c>
      <c r="G36" s="10" t="s">
        <v>51</v>
      </c>
      <c r="H36" s="35">
        <v>5</v>
      </c>
      <c r="I36" s="35">
        <f t="shared" si="1"/>
        <v>5</v>
      </c>
      <c r="J36" s="3">
        <f t="shared" si="2"/>
        <v>20</v>
      </c>
    </row>
    <row r="37" spans="1:10" x14ac:dyDescent="0.25">
      <c r="A37" s="248"/>
      <c r="B37" s="8" t="s">
        <v>83</v>
      </c>
      <c r="C37" s="3">
        <v>46</v>
      </c>
      <c r="D37" s="10" t="s">
        <v>17</v>
      </c>
      <c r="E37" s="35">
        <v>5</v>
      </c>
      <c r="F37" s="35">
        <f t="shared" si="0"/>
        <v>5</v>
      </c>
      <c r="G37" s="10" t="s">
        <v>205</v>
      </c>
      <c r="H37" s="35">
        <v>5</v>
      </c>
      <c r="I37" s="35">
        <f t="shared" si="1"/>
        <v>5</v>
      </c>
      <c r="J37" s="3">
        <f t="shared" si="2"/>
        <v>20</v>
      </c>
    </row>
    <row r="38" spans="1:10" x14ac:dyDescent="0.25">
      <c r="A38" s="248"/>
      <c r="B38" s="8" t="s">
        <v>83</v>
      </c>
      <c r="C38" s="3">
        <v>46</v>
      </c>
      <c r="D38" s="10" t="s">
        <v>209</v>
      </c>
      <c r="E38" s="35">
        <v>5</v>
      </c>
      <c r="F38" s="35">
        <f t="shared" si="0"/>
        <v>5</v>
      </c>
      <c r="G38" s="10" t="s">
        <v>195</v>
      </c>
      <c r="H38" s="35">
        <v>5</v>
      </c>
      <c r="I38" s="35">
        <f t="shared" si="1"/>
        <v>5</v>
      </c>
      <c r="J38" s="3">
        <f t="shared" si="2"/>
        <v>20</v>
      </c>
    </row>
    <row r="39" spans="1:10" x14ac:dyDescent="0.25">
      <c r="A39" s="248"/>
      <c r="B39" s="8" t="s">
        <v>83</v>
      </c>
      <c r="C39" s="3">
        <v>46</v>
      </c>
      <c r="D39" s="10" t="s">
        <v>203</v>
      </c>
      <c r="E39" s="35">
        <v>5</v>
      </c>
      <c r="F39" s="35">
        <f t="shared" si="0"/>
        <v>5</v>
      </c>
      <c r="G39" s="10" t="s">
        <v>204</v>
      </c>
      <c r="H39" s="35">
        <v>5</v>
      </c>
      <c r="I39" s="35">
        <f t="shared" si="1"/>
        <v>5</v>
      </c>
      <c r="J39" s="3">
        <f t="shared" si="2"/>
        <v>20</v>
      </c>
    </row>
    <row r="40" spans="1:10" x14ac:dyDescent="0.25">
      <c r="A40" s="248"/>
      <c r="B40" s="8" t="s">
        <v>83</v>
      </c>
      <c r="C40" s="3">
        <v>46</v>
      </c>
      <c r="D40" s="10" t="s">
        <v>592</v>
      </c>
      <c r="E40" s="35">
        <v>5</v>
      </c>
      <c r="F40" s="35">
        <f t="shared" si="0"/>
        <v>5</v>
      </c>
      <c r="G40" s="10" t="s">
        <v>51</v>
      </c>
      <c r="H40" s="35">
        <v>5</v>
      </c>
      <c r="I40" s="35">
        <f t="shared" si="1"/>
        <v>5</v>
      </c>
      <c r="J40" s="3">
        <f t="shared" si="2"/>
        <v>20</v>
      </c>
    </row>
    <row r="41" spans="1:10" x14ac:dyDescent="0.25">
      <c r="A41" s="248"/>
      <c r="B41" s="8" t="s">
        <v>84</v>
      </c>
      <c r="C41" s="3">
        <v>1</v>
      </c>
      <c r="D41" s="10" t="s">
        <v>672</v>
      </c>
      <c r="E41" s="35">
        <v>5</v>
      </c>
      <c r="F41" s="35">
        <f t="shared" si="0"/>
        <v>1</v>
      </c>
      <c r="G41" s="10" t="s">
        <v>51</v>
      </c>
      <c r="H41" s="35">
        <v>5</v>
      </c>
      <c r="I41" s="35">
        <f t="shared" si="1"/>
        <v>1</v>
      </c>
      <c r="J41" s="3">
        <f t="shared" si="2"/>
        <v>12</v>
      </c>
    </row>
    <row r="42" spans="1:10" x14ac:dyDescent="0.25">
      <c r="A42" s="249" t="s">
        <v>85</v>
      </c>
      <c r="B42" s="9" t="s">
        <v>10</v>
      </c>
      <c r="C42" s="3">
        <v>3</v>
      </c>
      <c r="D42" s="10" t="s">
        <v>29</v>
      </c>
      <c r="E42" s="35">
        <v>4</v>
      </c>
      <c r="F42" s="35">
        <f t="shared" si="0"/>
        <v>1</v>
      </c>
      <c r="G42" s="10" t="s">
        <v>697</v>
      </c>
      <c r="H42" s="35">
        <v>5</v>
      </c>
      <c r="I42" s="35">
        <f t="shared" si="1"/>
        <v>1</v>
      </c>
      <c r="J42" s="3">
        <f t="shared" si="2"/>
        <v>11</v>
      </c>
    </row>
    <row r="43" spans="1:10" ht="15" customHeight="1" x14ac:dyDescent="0.25">
      <c r="A43" s="249"/>
      <c r="B43" s="9" t="s">
        <v>10</v>
      </c>
      <c r="C43" s="3">
        <v>3</v>
      </c>
      <c r="D43" s="10" t="s">
        <v>593</v>
      </c>
      <c r="E43" s="35">
        <v>3</v>
      </c>
      <c r="F43" s="35">
        <f t="shared" si="0"/>
        <v>1</v>
      </c>
      <c r="G43" s="10" t="s">
        <v>60</v>
      </c>
      <c r="H43" s="35">
        <v>5</v>
      </c>
      <c r="I43" s="35">
        <f t="shared" si="1"/>
        <v>1</v>
      </c>
      <c r="J43" s="3">
        <f t="shared" si="2"/>
        <v>10</v>
      </c>
    </row>
    <row r="44" spans="1:10" x14ac:dyDescent="0.25">
      <c r="A44" s="249"/>
      <c r="B44" s="9" t="s">
        <v>10</v>
      </c>
      <c r="C44" s="3">
        <v>3</v>
      </c>
      <c r="D44" s="10" t="s">
        <v>594</v>
      </c>
      <c r="E44" s="35">
        <v>3</v>
      </c>
      <c r="F44" s="35">
        <f t="shared" si="0"/>
        <v>1</v>
      </c>
      <c r="G44" s="10" t="s">
        <v>696</v>
      </c>
      <c r="H44" s="35">
        <v>4</v>
      </c>
      <c r="I44" s="35">
        <f t="shared" si="1"/>
        <v>1</v>
      </c>
      <c r="J44" s="3">
        <f t="shared" si="2"/>
        <v>9</v>
      </c>
    </row>
    <row r="45" spans="1:10" x14ac:dyDescent="0.25">
      <c r="A45" s="249"/>
      <c r="B45" s="9" t="s">
        <v>10</v>
      </c>
      <c r="C45" s="3">
        <v>3</v>
      </c>
      <c r="D45" s="10" t="s">
        <v>71</v>
      </c>
      <c r="E45" s="35">
        <v>4</v>
      </c>
      <c r="F45" s="35">
        <f t="shared" si="0"/>
        <v>1</v>
      </c>
      <c r="G45" s="10" t="s">
        <v>696</v>
      </c>
      <c r="H45" s="35">
        <v>4</v>
      </c>
      <c r="I45" s="35">
        <f t="shared" si="1"/>
        <v>1</v>
      </c>
      <c r="J45" s="3">
        <f t="shared" si="2"/>
        <v>10</v>
      </c>
    </row>
    <row r="46" spans="1:10" x14ac:dyDescent="0.25">
      <c r="A46" s="249"/>
      <c r="B46" s="9" t="s">
        <v>10</v>
      </c>
      <c r="C46" s="3">
        <v>3</v>
      </c>
      <c r="D46" s="10" t="s">
        <v>72</v>
      </c>
      <c r="E46" s="35">
        <v>4</v>
      </c>
      <c r="F46" s="35">
        <f t="shared" si="0"/>
        <v>1</v>
      </c>
      <c r="G46" s="10" t="s">
        <v>696</v>
      </c>
      <c r="H46" s="35">
        <v>4</v>
      </c>
      <c r="I46" s="35">
        <f t="shared" si="1"/>
        <v>1</v>
      </c>
      <c r="J46" s="3">
        <f t="shared" si="2"/>
        <v>10</v>
      </c>
    </row>
    <row r="47" spans="1:10" x14ac:dyDescent="0.25">
      <c r="A47" s="249"/>
      <c r="B47" s="9" t="s">
        <v>11</v>
      </c>
      <c r="C47" s="3">
        <v>3</v>
      </c>
      <c r="D47" s="10" t="s">
        <v>49</v>
      </c>
      <c r="E47" s="35">
        <v>4</v>
      </c>
      <c r="F47" s="35">
        <f t="shared" si="0"/>
        <v>1</v>
      </c>
      <c r="G47" s="10" t="s">
        <v>51</v>
      </c>
      <c r="H47" s="35">
        <v>5</v>
      </c>
      <c r="I47" s="35">
        <f t="shared" si="1"/>
        <v>1</v>
      </c>
      <c r="J47" s="3">
        <f t="shared" si="2"/>
        <v>11</v>
      </c>
    </row>
    <row r="48" spans="1:10" x14ac:dyDescent="0.25">
      <c r="A48" s="249"/>
      <c r="B48" s="9" t="s">
        <v>11</v>
      </c>
      <c r="C48" s="3">
        <v>3</v>
      </c>
      <c r="D48" s="10" t="s">
        <v>48</v>
      </c>
      <c r="E48" s="35">
        <v>4</v>
      </c>
      <c r="F48" s="35">
        <f t="shared" si="0"/>
        <v>1</v>
      </c>
      <c r="G48" s="10" t="s">
        <v>54</v>
      </c>
      <c r="H48" s="35">
        <v>4</v>
      </c>
      <c r="I48" s="35">
        <f t="shared" si="1"/>
        <v>1</v>
      </c>
      <c r="J48" s="3">
        <f t="shared" si="2"/>
        <v>10</v>
      </c>
    </row>
    <row r="49" spans="1:10" x14ac:dyDescent="0.25">
      <c r="A49" s="249"/>
      <c r="B49" s="9" t="s">
        <v>11</v>
      </c>
      <c r="C49" s="3">
        <v>3</v>
      </c>
      <c r="D49" s="10" t="s">
        <v>21</v>
      </c>
      <c r="E49" s="35">
        <v>4</v>
      </c>
      <c r="F49" s="35">
        <f t="shared" si="0"/>
        <v>1</v>
      </c>
      <c r="G49" s="10" t="s">
        <v>50</v>
      </c>
      <c r="H49" s="35">
        <v>4</v>
      </c>
      <c r="I49" s="35">
        <f t="shared" si="1"/>
        <v>1</v>
      </c>
      <c r="J49" s="3">
        <f t="shared" si="2"/>
        <v>10</v>
      </c>
    </row>
    <row r="50" spans="1:10" x14ac:dyDescent="0.25">
      <c r="A50" s="249"/>
      <c r="B50" s="9" t="s">
        <v>11</v>
      </c>
      <c r="C50" s="3">
        <v>3</v>
      </c>
      <c r="D50" s="10" t="s">
        <v>595</v>
      </c>
      <c r="E50" s="35">
        <v>5</v>
      </c>
      <c r="F50" s="35">
        <f t="shared" si="0"/>
        <v>1</v>
      </c>
      <c r="G50" s="10" t="s">
        <v>202</v>
      </c>
      <c r="H50" s="35">
        <v>5</v>
      </c>
      <c r="I50" s="35">
        <f t="shared" si="1"/>
        <v>1</v>
      </c>
      <c r="J50" s="3">
        <f t="shared" si="2"/>
        <v>12</v>
      </c>
    </row>
    <row r="51" spans="1:10" x14ac:dyDescent="0.25">
      <c r="A51" s="249"/>
      <c r="B51" s="9" t="s">
        <v>11</v>
      </c>
      <c r="C51" s="3">
        <v>3</v>
      </c>
      <c r="D51" s="10" t="s">
        <v>25</v>
      </c>
      <c r="E51" s="35">
        <v>3</v>
      </c>
      <c r="F51" s="35">
        <f t="shared" si="0"/>
        <v>1</v>
      </c>
      <c r="G51" s="10" t="s">
        <v>63</v>
      </c>
      <c r="H51" s="35">
        <v>4</v>
      </c>
      <c r="I51" s="35">
        <f t="shared" si="1"/>
        <v>1</v>
      </c>
      <c r="J51" s="3">
        <f t="shared" si="2"/>
        <v>9</v>
      </c>
    </row>
    <row r="52" spans="1:10" x14ac:dyDescent="0.25">
      <c r="A52" s="249"/>
      <c r="B52" s="9" t="s">
        <v>11</v>
      </c>
      <c r="C52" s="3">
        <v>3</v>
      </c>
      <c r="D52" s="10" t="s">
        <v>26</v>
      </c>
      <c r="E52" s="35">
        <v>4</v>
      </c>
      <c r="F52" s="35">
        <f t="shared" si="0"/>
        <v>1</v>
      </c>
      <c r="G52" s="10" t="s">
        <v>51</v>
      </c>
      <c r="H52" s="35">
        <v>5</v>
      </c>
      <c r="I52" s="35">
        <f t="shared" si="1"/>
        <v>1</v>
      </c>
      <c r="J52" s="3">
        <f t="shared" si="2"/>
        <v>11</v>
      </c>
    </row>
    <row r="53" spans="1:10" x14ac:dyDescent="0.25">
      <c r="A53" s="249"/>
      <c r="B53" s="9" t="s">
        <v>11</v>
      </c>
      <c r="C53" s="3">
        <v>3</v>
      </c>
      <c r="D53" s="10" t="s">
        <v>27</v>
      </c>
      <c r="E53" s="35">
        <v>4</v>
      </c>
      <c r="F53" s="35">
        <f t="shared" si="0"/>
        <v>1</v>
      </c>
      <c r="G53" s="10" t="s">
        <v>65</v>
      </c>
      <c r="H53" s="35">
        <v>4</v>
      </c>
      <c r="I53" s="35">
        <f t="shared" si="1"/>
        <v>1</v>
      </c>
      <c r="J53" s="3">
        <f t="shared" si="2"/>
        <v>10</v>
      </c>
    </row>
    <row r="54" spans="1:10" x14ac:dyDescent="0.25">
      <c r="A54" s="249"/>
      <c r="B54" s="9" t="s">
        <v>11</v>
      </c>
      <c r="C54" s="3">
        <v>3</v>
      </c>
      <c r="D54" s="10" t="s">
        <v>28</v>
      </c>
      <c r="E54" s="35">
        <v>5</v>
      </c>
      <c r="F54" s="35">
        <f t="shared" si="0"/>
        <v>1</v>
      </c>
      <c r="G54" s="10" t="s">
        <v>50</v>
      </c>
      <c r="H54" s="35">
        <v>5</v>
      </c>
      <c r="I54" s="35">
        <f t="shared" si="1"/>
        <v>1</v>
      </c>
      <c r="J54" s="3">
        <f t="shared" si="2"/>
        <v>12</v>
      </c>
    </row>
    <row r="55" spans="1:10" x14ac:dyDescent="0.25">
      <c r="A55" s="249"/>
      <c r="B55" s="9" t="s">
        <v>11</v>
      </c>
      <c r="C55" s="3">
        <v>3</v>
      </c>
      <c r="D55" s="10" t="s">
        <v>30</v>
      </c>
      <c r="E55" s="35">
        <v>5</v>
      </c>
      <c r="F55" s="35">
        <f t="shared" si="0"/>
        <v>1</v>
      </c>
      <c r="G55" s="10" t="s">
        <v>64</v>
      </c>
      <c r="H55" s="35">
        <v>3</v>
      </c>
      <c r="I55" s="35">
        <f t="shared" si="1"/>
        <v>1</v>
      </c>
      <c r="J55" s="3">
        <f t="shared" si="2"/>
        <v>10</v>
      </c>
    </row>
    <row r="56" spans="1:10" x14ac:dyDescent="0.25">
      <c r="A56" s="249"/>
      <c r="B56" s="9" t="s">
        <v>11</v>
      </c>
      <c r="C56" s="3">
        <v>3</v>
      </c>
      <c r="D56" s="10" t="s">
        <v>596</v>
      </c>
      <c r="E56" s="35">
        <v>5</v>
      </c>
      <c r="F56" s="35">
        <f t="shared" si="0"/>
        <v>1</v>
      </c>
      <c r="G56" s="10" t="s">
        <v>65</v>
      </c>
      <c r="H56" s="35">
        <v>5</v>
      </c>
      <c r="I56" s="35">
        <f t="shared" si="1"/>
        <v>1</v>
      </c>
      <c r="J56" s="3">
        <f t="shared" si="2"/>
        <v>12</v>
      </c>
    </row>
    <row r="57" spans="1:10" x14ac:dyDescent="0.25">
      <c r="A57" s="249"/>
      <c r="B57" s="9" t="s">
        <v>11</v>
      </c>
      <c r="C57" s="3">
        <v>3</v>
      </c>
      <c r="D57" s="10" t="s">
        <v>31</v>
      </c>
      <c r="E57" s="35">
        <v>3</v>
      </c>
      <c r="F57" s="35">
        <f t="shared" si="0"/>
        <v>1</v>
      </c>
      <c r="G57" s="10" t="s">
        <v>60</v>
      </c>
      <c r="H57" s="35">
        <v>5</v>
      </c>
      <c r="I57" s="35">
        <f t="shared" si="1"/>
        <v>1</v>
      </c>
      <c r="J57" s="3">
        <f t="shared" si="2"/>
        <v>10</v>
      </c>
    </row>
    <row r="58" spans="1:10" x14ac:dyDescent="0.25">
      <c r="A58" s="249"/>
      <c r="B58" s="9" t="s">
        <v>11</v>
      </c>
      <c r="C58" s="3">
        <v>3</v>
      </c>
      <c r="D58" s="10" t="s">
        <v>33</v>
      </c>
      <c r="E58" s="35">
        <v>5</v>
      </c>
      <c r="F58" s="35">
        <f t="shared" si="0"/>
        <v>1</v>
      </c>
      <c r="G58" s="10" t="s">
        <v>51</v>
      </c>
      <c r="H58" s="35">
        <v>5</v>
      </c>
      <c r="I58" s="35">
        <f t="shared" si="1"/>
        <v>1</v>
      </c>
      <c r="J58" s="3">
        <f t="shared" si="2"/>
        <v>12</v>
      </c>
    </row>
    <row r="59" spans="1:10" x14ac:dyDescent="0.25">
      <c r="A59" s="249"/>
      <c r="B59" s="9" t="s">
        <v>11</v>
      </c>
      <c r="C59" s="3">
        <v>3</v>
      </c>
      <c r="D59" s="10" t="s">
        <v>35</v>
      </c>
      <c r="E59" s="35">
        <v>3</v>
      </c>
      <c r="F59" s="35">
        <f t="shared" si="0"/>
        <v>1</v>
      </c>
      <c r="G59" s="10" t="s">
        <v>50</v>
      </c>
      <c r="H59" s="35">
        <v>4</v>
      </c>
      <c r="I59" s="35">
        <f t="shared" si="1"/>
        <v>1</v>
      </c>
      <c r="J59" s="3">
        <f t="shared" si="2"/>
        <v>9</v>
      </c>
    </row>
    <row r="60" spans="1:10" x14ac:dyDescent="0.25">
      <c r="A60" s="249"/>
      <c r="B60" s="9" t="s">
        <v>11</v>
      </c>
      <c r="C60" s="3">
        <v>3</v>
      </c>
      <c r="D60" s="10" t="s">
        <v>36</v>
      </c>
      <c r="E60" s="35">
        <v>4</v>
      </c>
      <c r="F60" s="35">
        <f t="shared" si="0"/>
        <v>1</v>
      </c>
      <c r="G60" s="10" t="s">
        <v>696</v>
      </c>
      <c r="H60" s="35">
        <v>5</v>
      </c>
      <c r="I60" s="35">
        <f t="shared" si="1"/>
        <v>1</v>
      </c>
      <c r="J60" s="3">
        <f t="shared" si="2"/>
        <v>11</v>
      </c>
    </row>
    <row r="61" spans="1:10" x14ac:dyDescent="0.25">
      <c r="A61" s="249"/>
      <c r="B61" s="9" t="s">
        <v>11</v>
      </c>
      <c r="C61" s="3">
        <v>3</v>
      </c>
      <c r="D61" s="10" t="s">
        <v>37</v>
      </c>
      <c r="E61" s="35">
        <v>5</v>
      </c>
      <c r="F61" s="35">
        <f t="shared" si="0"/>
        <v>1</v>
      </c>
      <c r="G61" s="10" t="s">
        <v>696</v>
      </c>
      <c r="H61" s="35">
        <v>5</v>
      </c>
      <c r="I61" s="35">
        <f t="shared" si="1"/>
        <v>1</v>
      </c>
      <c r="J61" s="3">
        <f t="shared" si="2"/>
        <v>12</v>
      </c>
    </row>
    <row r="62" spans="1:10" x14ac:dyDescent="0.25">
      <c r="A62" s="249"/>
      <c r="B62" s="9" t="s">
        <v>11</v>
      </c>
      <c r="C62" s="3">
        <v>3</v>
      </c>
      <c r="D62" s="10" t="s">
        <v>594</v>
      </c>
      <c r="E62" s="35">
        <v>3</v>
      </c>
      <c r="F62" s="35">
        <f t="shared" si="0"/>
        <v>1</v>
      </c>
      <c r="G62" s="10" t="s">
        <v>696</v>
      </c>
      <c r="H62" s="35">
        <v>5</v>
      </c>
      <c r="I62" s="35">
        <f t="shared" si="1"/>
        <v>1</v>
      </c>
      <c r="J62" s="3">
        <f t="shared" si="2"/>
        <v>10</v>
      </c>
    </row>
  </sheetData>
  <sheetProtection autoFilter="0"/>
  <autoFilter ref="A2:J62"/>
  <customSheetViews>
    <customSheetView guid="{B6B5AA58-2879-4CE0-82D8-E4907E34AAD5}" showGridLines="0" showAutoFilter="1" hiddenColumns="1">
      <pane xSplit="1" ySplit="2" topLeftCell="E3" activePane="bottomRight" state="frozen"/>
      <selection pane="bottomRight" activeCell="G42" sqref="G42"/>
      <pageMargins left="0.7" right="0.7" top="0.75" bottom="0.75" header="0.3" footer="0.3"/>
      <pageSetup orientation="portrait" horizontalDpi="4294967293" verticalDpi="4294967293" r:id="rId1"/>
      <autoFilter ref="A2:J62"/>
    </customSheetView>
    <customSheetView guid="{DC2AB405-1810-4240-AF32-88CB2A69BA43}" showGridLines="0" showAutoFilter="1" hiddenColumns="1">
      <pane xSplit="1" ySplit="2" topLeftCell="E3" activePane="bottomRight" state="frozen"/>
      <selection pane="bottomRight" activeCell="G42" sqref="G42"/>
      <pageMargins left="0.7" right="0.7" top="0.75" bottom="0.75" header="0.3" footer="0.3"/>
      <pageSetup orientation="portrait" horizontalDpi="4294967293" verticalDpi="4294967293" r:id="rId2"/>
      <autoFilter ref="A2:J62"/>
    </customSheetView>
  </customSheetViews>
  <mergeCells count="7">
    <mergeCell ref="A1:J1"/>
    <mergeCell ref="A36:A41"/>
    <mergeCell ref="A42:A62"/>
    <mergeCell ref="A3:A10"/>
    <mergeCell ref="A11:A19"/>
    <mergeCell ref="A20:A24"/>
    <mergeCell ref="A25:A35"/>
  </mergeCells>
  <conditionalFormatting sqref="C3:C2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C6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6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2">
    <dataValidation allowBlank="1" showInputMessage="1" showErrorMessage="1" prompt="Formulada" sqref="F3:F62 I3:J62"/>
    <dataValidation allowBlank="1" showInputMessage="1" showErrorMessage="1" promptTitle="Activos de Información" prompt="Ver Inventario y Clasificación de Activos de Información" sqref="C3:C62"/>
  </dataValidations>
  <hyperlinks>
    <hyperlink ref="B3" location="Servidores!A1" display="Servidor"/>
    <hyperlink ref="B11" location="'Aplicaciones '!A1" display="Aplicación"/>
    <hyperlink ref="B12" location="'Aplicaciones '!A1" display="Aplicación"/>
    <hyperlink ref="B13" location="'Aplicaciones '!A1" display="Aplicación"/>
    <hyperlink ref="B14" location="'Aplicaciones '!A1" display="Aplicación"/>
    <hyperlink ref="B16" location="'Bases de datos'!A1" display="Base de datos"/>
    <hyperlink ref="B17" location="'Bases de datos'!A1" display="Base de datos"/>
    <hyperlink ref="B22" location="'Segmentos de red'!A1" display="LAN"/>
    <hyperlink ref="B23" location="'Segmentos de red'!A1" display="LAN"/>
    <hyperlink ref="B24" location="'Segmentos de red'!A1" display="LAN"/>
    <hyperlink ref="E2" location="Criticidad!A3" display="Criticidad cualitativa"/>
    <hyperlink ref="F2" location="Criticidad!A11" display="Criticidad cuantitativa"/>
    <hyperlink ref="H2" location="Criticidad!A3" display="Criticidad cualitativa"/>
    <hyperlink ref="I2" location="Criticidad!A11" display="Criticidad cuantitativa"/>
  </hyperlinks>
  <pageMargins left="0.7" right="0.7" top="0.75" bottom="0.75" header="0.3" footer="0.3"/>
  <pageSetup orientation="portrait" horizontalDpi="4294967293" verticalDpi="4294967293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Lista Desplegable">
          <x14:formula1>
            <xm:f>Data!$K$2:$K$6</xm:f>
          </x14:formula1>
          <xm:sqref>H3:H62</xm:sqref>
        </x14:dataValidation>
        <x14:dataValidation type="list" allowBlank="1" showInputMessage="1" showErrorMessage="1" prompt="Lista Desplegable">
          <x14:formula1>
            <xm:f>Data!$K$2:$K$6</xm:f>
          </x14:formula1>
          <xm:sqref>E3:E62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T26"/>
  <sheetViews>
    <sheetView showGridLines="0" zoomScale="70" zoomScaleNormal="70" zoomScalePageLayoutView="110" workbookViewId="0">
      <selection activeCell="B20" sqref="B20"/>
    </sheetView>
  </sheetViews>
  <sheetFormatPr baseColWidth="10" defaultColWidth="0" defaultRowHeight="15" x14ac:dyDescent="0.25"/>
  <cols>
    <col min="1" max="1" width="3" customWidth="1"/>
    <col min="2" max="2" width="40" customWidth="1"/>
    <col min="3" max="3" width="39.7109375" bestFit="1" customWidth="1"/>
    <col min="4" max="6" width="11.42578125" customWidth="1"/>
    <col min="7" max="7" width="27.7109375" customWidth="1"/>
    <col min="8" max="12" width="11.42578125" customWidth="1"/>
    <col min="13" max="13" width="2.28515625" customWidth="1"/>
    <col min="14" max="20" width="0" hidden="1" customWidth="1"/>
    <col min="21" max="16384" width="11.42578125" hidden="1"/>
  </cols>
  <sheetData>
    <row r="1" spans="1:12" ht="59.1" customHeight="1" x14ac:dyDescent="0.25">
      <c r="A1" s="254" t="s">
        <v>548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3" spans="1:12" ht="33" customHeight="1" x14ac:dyDescent="0.25">
      <c r="B3" s="58" t="s">
        <v>38</v>
      </c>
      <c r="C3" s="58" t="s">
        <v>662</v>
      </c>
      <c r="F3" s="56"/>
    </row>
    <row r="4" spans="1:12" x14ac:dyDescent="0.25">
      <c r="B4" s="10" t="s">
        <v>60</v>
      </c>
      <c r="C4" s="55">
        <v>10</v>
      </c>
      <c r="F4" s="56"/>
    </row>
    <row r="5" spans="1:12" x14ac:dyDescent="0.25">
      <c r="B5" s="10" t="s">
        <v>64</v>
      </c>
      <c r="C5" s="55">
        <v>10</v>
      </c>
    </row>
    <row r="6" spans="1:12" x14ac:dyDescent="0.25">
      <c r="B6" s="10" t="s">
        <v>208</v>
      </c>
      <c r="C6" s="55">
        <v>10</v>
      </c>
    </row>
    <row r="7" spans="1:12" x14ac:dyDescent="0.25">
      <c r="B7" s="10" t="s">
        <v>200</v>
      </c>
      <c r="C7" s="55">
        <v>10</v>
      </c>
    </row>
    <row r="8" spans="1:12" x14ac:dyDescent="0.25">
      <c r="B8" s="10" t="s">
        <v>54</v>
      </c>
      <c r="C8" s="55">
        <v>10</v>
      </c>
    </row>
    <row r="9" spans="1:12" x14ac:dyDescent="0.25">
      <c r="B9" s="10" t="s">
        <v>63</v>
      </c>
      <c r="C9" s="55">
        <v>11</v>
      </c>
    </row>
    <row r="10" spans="1:12" x14ac:dyDescent="0.25">
      <c r="B10" s="10" t="s">
        <v>661</v>
      </c>
      <c r="C10" s="55">
        <v>12</v>
      </c>
    </row>
    <row r="11" spans="1:12" x14ac:dyDescent="0.25">
      <c r="B11" s="10" t="s">
        <v>65</v>
      </c>
      <c r="C11" s="55">
        <v>12</v>
      </c>
    </row>
    <row r="12" spans="1:12" x14ac:dyDescent="0.25">
      <c r="B12" s="10" t="s">
        <v>202</v>
      </c>
      <c r="C12" s="55">
        <v>12</v>
      </c>
    </row>
    <row r="13" spans="1:12" x14ac:dyDescent="0.25">
      <c r="B13" s="10" t="s">
        <v>62</v>
      </c>
      <c r="C13" s="55">
        <v>12</v>
      </c>
    </row>
    <row r="14" spans="1:12" x14ac:dyDescent="0.25">
      <c r="B14" s="10" t="s">
        <v>207</v>
      </c>
      <c r="C14" s="55">
        <v>12</v>
      </c>
    </row>
    <row r="15" spans="1:12" x14ac:dyDescent="0.25">
      <c r="B15" s="10" t="s">
        <v>206</v>
      </c>
      <c r="C15" s="55">
        <v>12</v>
      </c>
    </row>
    <row r="16" spans="1:12" x14ac:dyDescent="0.25">
      <c r="B16" s="10" t="s">
        <v>91</v>
      </c>
      <c r="C16" s="55">
        <v>12</v>
      </c>
    </row>
    <row r="17" spans="2:3" x14ac:dyDescent="0.25">
      <c r="B17" s="10" t="s">
        <v>194</v>
      </c>
      <c r="C17" s="55">
        <v>13</v>
      </c>
    </row>
    <row r="18" spans="2:3" x14ac:dyDescent="0.25">
      <c r="B18" s="10" t="s">
        <v>92</v>
      </c>
      <c r="C18" s="55">
        <v>13</v>
      </c>
    </row>
    <row r="19" spans="2:3" x14ac:dyDescent="0.25">
      <c r="B19" s="10" t="s">
        <v>697</v>
      </c>
      <c r="C19" s="55">
        <v>14</v>
      </c>
    </row>
    <row r="20" spans="2:3" x14ac:dyDescent="0.25">
      <c r="B20" s="10" t="s">
        <v>696</v>
      </c>
      <c r="C20" s="55">
        <v>16</v>
      </c>
    </row>
    <row r="21" spans="2:3" x14ac:dyDescent="0.25">
      <c r="B21" s="10" t="s">
        <v>56</v>
      </c>
      <c r="C21" s="55">
        <v>16</v>
      </c>
    </row>
    <row r="22" spans="2:3" x14ac:dyDescent="0.25">
      <c r="B22" s="10" t="s">
        <v>50</v>
      </c>
      <c r="C22" s="55">
        <v>17</v>
      </c>
    </row>
    <row r="23" spans="2:3" x14ac:dyDescent="0.25">
      <c r="B23" s="10" t="s">
        <v>195</v>
      </c>
      <c r="C23" s="55">
        <v>20</v>
      </c>
    </row>
    <row r="24" spans="2:3" x14ac:dyDescent="0.25">
      <c r="B24" s="10" t="s">
        <v>204</v>
      </c>
      <c r="C24" s="55">
        <v>20</v>
      </c>
    </row>
    <row r="25" spans="2:3" x14ac:dyDescent="0.25">
      <c r="B25" s="10" t="s">
        <v>51</v>
      </c>
      <c r="C25" s="55">
        <v>20</v>
      </c>
    </row>
    <row r="26" spans="2:3" x14ac:dyDescent="0.25">
      <c r="B26" s="10" t="s">
        <v>205</v>
      </c>
      <c r="C26" s="55">
        <v>20</v>
      </c>
    </row>
  </sheetData>
  <sortState ref="B4:C26">
    <sortCondition ref="C4:C26"/>
  </sortState>
  <customSheetViews>
    <customSheetView guid="{B6B5AA58-2879-4CE0-82D8-E4907E34AAD5}" scale="70" showGridLines="0" hiddenColumns="1">
      <selection activeCell="B20" sqref="B20"/>
      <pageMargins left="0.7" right="0.7" top="0.75" bottom="0.75" header="0.3" footer="0.3"/>
      <pageSetup orientation="portrait" horizontalDpi="4294967293" verticalDpi="4294967293" r:id="rId1"/>
    </customSheetView>
    <customSheetView guid="{DC2AB405-1810-4240-AF32-88CB2A69BA43}" scale="70" showGridLines="0" hiddenColumns="1">
      <selection activeCell="B20" sqref="B20"/>
      <pageMargins left="0.7" right="0.7" top="0.75" bottom="0.75" header="0.3" footer="0.3"/>
      <pageSetup orientation="portrait" horizontalDpi="4294967293" verticalDpi="4294967293" r:id="rId2"/>
    </customSheetView>
  </customSheetViews>
  <mergeCells count="1">
    <mergeCell ref="A1:L1"/>
  </mergeCells>
  <conditionalFormatting sqref="C4:C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4294967293" verticalDpi="4294967293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0000"/>
  </sheetPr>
  <dimension ref="A1:BJ30"/>
  <sheetViews>
    <sheetView showGridLines="0" zoomScale="80" zoomScaleNormal="80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F25" sqref="F25"/>
    </sheetView>
  </sheetViews>
  <sheetFormatPr baseColWidth="10" defaultColWidth="0" defaultRowHeight="15" x14ac:dyDescent="0.25"/>
  <cols>
    <col min="1" max="1" width="6.42578125" style="47" customWidth="1"/>
    <col min="2" max="2" width="46.42578125" style="47" customWidth="1"/>
    <col min="3" max="3" width="15.140625" style="47" customWidth="1"/>
    <col min="4" max="4" width="13.42578125" style="47" hidden="1" customWidth="1"/>
    <col min="5" max="5" width="14.42578125" style="47" customWidth="1"/>
    <col min="6" max="6" width="10.85546875" style="47" customWidth="1"/>
    <col min="7" max="7" width="15.85546875" style="47" customWidth="1"/>
    <col min="8" max="8" width="11" style="44" customWidth="1"/>
    <col min="9" max="9" width="12.28515625" style="44" customWidth="1"/>
    <col min="10" max="10" width="11.7109375" style="44" customWidth="1"/>
    <col min="11" max="11" width="11.140625" style="44" customWidth="1"/>
    <col min="12" max="12" width="11.7109375" style="44" customWidth="1"/>
    <col min="13" max="13" width="17.42578125" style="50" customWidth="1"/>
    <col min="14" max="14" width="14.85546875" style="50" customWidth="1"/>
    <col min="15" max="15" width="16.140625" style="47" customWidth="1"/>
    <col min="16" max="16" width="14" style="51" customWidth="1"/>
    <col min="17" max="17" width="23.42578125" style="48" hidden="1" customWidth="1"/>
    <col min="18" max="18" width="10.85546875" style="51" customWidth="1"/>
    <col min="19" max="19" width="63.5703125" style="44" customWidth="1"/>
    <col min="20" max="20" width="17.140625" style="47" customWidth="1"/>
    <col min="21" max="21" width="22.140625" style="44" customWidth="1"/>
    <col min="22" max="22" width="17.140625" style="59" customWidth="1"/>
    <col min="23" max="23" width="13.85546875" style="47" customWidth="1"/>
    <col min="24" max="24" width="17.42578125" style="47" hidden="1" customWidth="1"/>
    <col min="25" max="25" width="20.85546875" style="51" customWidth="1"/>
    <col min="26" max="26" width="23.42578125" style="47" hidden="1" customWidth="1"/>
    <col min="27" max="27" width="10.85546875" style="51" customWidth="1"/>
    <col min="28" max="28" width="89.140625" style="44" customWidth="1"/>
    <col min="29" max="29" width="17.140625" style="47" customWidth="1"/>
    <col min="30" max="30" width="20.85546875" style="47" customWidth="1"/>
    <col min="31" max="31" width="13.85546875" style="47" customWidth="1"/>
    <col min="32" max="32" width="17.42578125" style="47" hidden="1" customWidth="1"/>
    <col min="33" max="33" width="20.85546875" style="51" customWidth="1"/>
    <col min="34" max="34" width="23.42578125" style="47" hidden="1" customWidth="1"/>
    <col min="35" max="35" width="10.85546875" style="51" customWidth="1"/>
    <col min="36" max="49" width="5.42578125" style="50" customWidth="1"/>
    <col min="50" max="50" width="34.28515625" style="44" customWidth="1"/>
    <col min="51" max="52" width="22.28515625" style="47" customWidth="1"/>
    <col min="53" max="53" width="23" style="44" customWidth="1"/>
    <col min="54" max="54" width="8" style="44" hidden="1" customWidth="1"/>
    <col min="55" max="55" width="23.42578125" style="44" customWidth="1"/>
    <col min="56" max="56" width="8" style="44" hidden="1" customWidth="1"/>
    <col min="57" max="57" width="23.28515625" style="44" customWidth="1"/>
    <col min="58" max="58" width="7.28515625" style="44" hidden="1" customWidth="1"/>
    <col min="59" max="59" width="23.140625" style="44" customWidth="1"/>
    <col min="60" max="60" width="7.42578125" style="44" hidden="1" customWidth="1"/>
    <col min="61" max="61" width="18.7109375" style="44" customWidth="1"/>
    <col min="62" max="62" width="1.7109375" style="44" customWidth="1"/>
    <col min="63" max="16384" width="10.85546875" style="44" hidden="1"/>
  </cols>
  <sheetData>
    <row r="1" spans="1:61" ht="42.75" customHeight="1" x14ac:dyDescent="0.25">
      <c r="A1" s="265" t="s">
        <v>89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7"/>
      <c r="BA1" s="259" t="s">
        <v>231</v>
      </c>
      <c r="BB1" s="259"/>
      <c r="BC1" s="259"/>
      <c r="BD1" s="259"/>
      <c r="BE1" s="259"/>
      <c r="BF1" s="259"/>
      <c r="BG1" s="259"/>
      <c r="BH1" s="259"/>
      <c r="BI1" s="259"/>
    </row>
    <row r="2" spans="1:61" ht="27.75" customHeight="1" x14ac:dyDescent="0.25">
      <c r="A2" s="273" t="s">
        <v>182</v>
      </c>
      <c r="B2" s="280" t="s">
        <v>196</v>
      </c>
      <c r="C2" s="285" t="s">
        <v>695</v>
      </c>
      <c r="D2" s="281" t="s">
        <v>662</v>
      </c>
      <c r="E2" s="283" t="s">
        <v>39</v>
      </c>
      <c r="F2" s="273" t="s">
        <v>40</v>
      </c>
      <c r="G2" s="284" t="s">
        <v>95</v>
      </c>
      <c r="H2" s="270" t="s">
        <v>175</v>
      </c>
      <c r="I2" s="271"/>
      <c r="J2" s="271"/>
      <c r="K2" s="271"/>
      <c r="L2" s="271"/>
      <c r="M2" s="271"/>
      <c r="N2" s="272"/>
      <c r="O2" s="274" t="s">
        <v>176</v>
      </c>
      <c r="P2" s="275"/>
      <c r="Q2" s="275"/>
      <c r="R2" s="276"/>
      <c r="S2" s="268" t="s">
        <v>664</v>
      </c>
      <c r="T2" s="268"/>
      <c r="U2" s="268"/>
      <c r="V2" s="268"/>
      <c r="W2" s="274" t="s">
        <v>177</v>
      </c>
      <c r="X2" s="275"/>
      <c r="Y2" s="275"/>
      <c r="Z2" s="275"/>
      <c r="AA2" s="276"/>
      <c r="AB2" s="268" t="s">
        <v>179</v>
      </c>
      <c r="AC2" s="268"/>
      <c r="AD2" s="148"/>
      <c r="AE2" s="274" t="s">
        <v>178</v>
      </c>
      <c r="AF2" s="275"/>
      <c r="AG2" s="275"/>
      <c r="AH2" s="275"/>
      <c r="AI2" s="276"/>
      <c r="AJ2" s="277" t="s">
        <v>230</v>
      </c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9"/>
      <c r="AX2" s="269" t="s">
        <v>211</v>
      </c>
      <c r="AY2" s="256" t="s">
        <v>430</v>
      </c>
      <c r="AZ2" s="257" t="s">
        <v>431</v>
      </c>
      <c r="BA2" s="260" t="s">
        <v>656</v>
      </c>
      <c r="BB2" s="149"/>
      <c r="BC2" s="261" t="s">
        <v>210</v>
      </c>
      <c r="BD2" s="150"/>
      <c r="BE2" s="261" t="s">
        <v>111</v>
      </c>
      <c r="BF2" s="150"/>
      <c r="BG2" s="261" t="s">
        <v>212</v>
      </c>
      <c r="BH2" s="150"/>
      <c r="BI2" s="263" t="s">
        <v>585</v>
      </c>
    </row>
    <row r="3" spans="1:61" s="45" customFormat="1" ht="45" x14ac:dyDescent="0.25">
      <c r="A3" s="273"/>
      <c r="B3" s="280"/>
      <c r="C3" s="286"/>
      <c r="D3" s="282"/>
      <c r="E3" s="283"/>
      <c r="F3" s="273"/>
      <c r="G3" s="284"/>
      <c r="H3" s="151" t="s">
        <v>44</v>
      </c>
      <c r="I3" s="152" t="s">
        <v>120</v>
      </c>
      <c r="J3" s="153" t="s">
        <v>156</v>
      </c>
      <c r="K3" s="154" t="s">
        <v>121</v>
      </c>
      <c r="L3" s="155" t="s">
        <v>122</v>
      </c>
      <c r="M3" s="94" t="s">
        <v>153</v>
      </c>
      <c r="N3" s="142" t="s">
        <v>663</v>
      </c>
      <c r="O3" s="156" t="s">
        <v>100</v>
      </c>
      <c r="P3" s="143" t="s">
        <v>94</v>
      </c>
      <c r="Q3" s="157" t="s">
        <v>162</v>
      </c>
      <c r="R3" s="166" t="s">
        <v>101</v>
      </c>
      <c r="S3" s="158" t="s">
        <v>180</v>
      </c>
      <c r="T3" s="159" t="s">
        <v>102</v>
      </c>
      <c r="U3" s="160" t="s">
        <v>106</v>
      </c>
      <c r="V3" s="161" t="s">
        <v>652</v>
      </c>
      <c r="W3" s="156" t="s">
        <v>100</v>
      </c>
      <c r="X3" s="157" t="s">
        <v>161</v>
      </c>
      <c r="Y3" s="54" t="s">
        <v>94</v>
      </c>
      <c r="Z3" s="157" t="s">
        <v>162</v>
      </c>
      <c r="AA3" s="166" t="s">
        <v>101</v>
      </c>
      <c r="AB3" s="162" t="s">
        <v>686</v>
      </c>
      <c r="AC3" s="158" t="s">
        <v>651</v>
      </c>
      <c r="AD3" s="163" t="s">
        <v>102</v>
      </c>
      <c r="AE3" s="156" t="s">
        <v>100</v>
      </c>
      <c r="AF3" s="157" t="s">
        <v>161</v>
      </c>
      <c r="AG3" s="54" t="s">
        <v>94</v>
      </c>
      <c r="AH3" s="157" t="s">
        <v>162</v>
      </c>
      <c r="AI3" s="166" t="s">
        <v>101</v>
      </c>
      <c r="AJ3" s="57" t="s">
        <v>213</v>
      </c>
      <c r="AK3" s="57" t="s">
        <v>214</v>
      </c>
      <c r="AL3" s="57" t="s">
        <v>215</v>
      </c>
      <c r="AM3" s="57" t="s">
        <v>216</v>
      </c>
      <c r="AN3" s="57" t="s">
        <v>217</v>
      </c>
      <c r="AO3" s="57" t="s">
        <v>218</v>
      </c>
      <c r="AP3" s="57" t="s">
        <v>219</v>
      </c>
      <c r="AQ3" s="57" t="s">
        <v>220</v>
      </c>
      <c r="AR3" s="57" t="s">
        <v>221</v>
      </c>
      <c r="AS3" s="57" t="s">
        <v>222</v>
      </c>
      <c r="AT3" s="57" t="s">
        <v>223</v>
      </c>
      <c r="AU3" s="57" t="s">
        <v>224</v>
      </c>
      <c r="AV3" s="57" t="s">
        <v>225</v>
      </c>
      <c r="AW3" s="57" t="s">
        <v>226</v>
      </c>
      <c r="AX3" s="269"/>
      <c r="AY3" s="256"/>
      <c r="AZ3" s="258"/>
      <c r="BA3" s="260"/>
      <c r="BB3" s="164" t="s">
        <v>442</v>
      </c>
      <c r="BC3" s="262"/>
      <c r="BD3" s="164" t="s">
        <v>442</v>
      </c>
      <c r="BE3" s="262"/>
      <c r="BF3" s="164" t="s">
        <v>442</v>
      </c>
      <c r="BG3" s="262"/>
      <c r="BH3" s="164" t="s">
        <v>442</v>
      </c>
      <c r="BI3" s="264"/>
    </row>
    <row r="4" spans="1:61" s="102" customFormat="1" ht="33" customHeight="1" x14ac:dyDescent="0.25">
      <c r="A4" s="96">
        <v>1</v>
      </c>
      <c r="B4" s="97" t="s">
        <v>51</v>
      </c>
      <c r="C4" s="49">
        <v>46</v>
      </c>
      <c r="D4" s="49">
        <f>VLOOKUP($B4,Data!$Q$2:$R$27,2,0)</f>
        <v>20</v>
      </c>
      <c r="E4" s="46" t="s">
        <v>41</v>
      </c>
      <c r="F4" s="46" t="s">
        <v>43</v>
      </c>
      <c r="G4" s="46" t="s">
        <v>43</v>
      </c>
      <c r="H4" s="46">
        <v>3</v>
      </c>
      <c r="I4" s="46">
        <v>5</v>
      </c>
      <c r="J4" s="46">
        <v>3</v>
      </c>
      <c r="K4" s="46">
        <v>5</v>
      </c>
      <c r="L4" s="46">
        <v>5</v>
      </c>
      <c r="M4" s="49">
        <f t="shared" ref="M4:M26" si="0">SUM($H4:$L4)</f>
        <v>21</v>
      </c>
      <c r="N4" s="98">
        <f t="shared" ref="N4:N26" si="1">AVERAGE($M4,$D4)</f>
        <v>20.5</v>
      </c>
      <c r="O4" s="46" t="s">
        <v>114</v>
      </c>
      <c r="P4" s="99" t="str">
        <f t="shared" ref="P4:P26" si="2">IF($N4&gt;18,"Catastrófico",IF($N4&gt;=15,"Mayor",IF($N4&gt;=10,"Moderado",IF($N4&gt;=5,"Menor",IF($N4&lt;=0,"Insignificante",0)))))</f>
        <v>Catastrófico</v>
      </c>
      <c r="Q4" s="100" t="str">
        <f t="shared" ref="Q4:Q26" si="3">CONCATENATE($O4,$P4)</f>
        <v>RaroCatastrófico</v>
      </c>
      <c r="R4" s="49" t="str">
        <f>VLOOKUP($Q4,Data!$G$2:$H$26,2,0)</f>
        <v>Alto</v>
      </c>
      <c r="S4" s="101" t="s">
        <v>674</v>
      </c>
      <c r="T4" s="46" t="s">
        <v>105</v>
      </c>
      <c r="U4" s="101"/>
      <c r="V4" s="46" t="s">
        <v>109</v>
      </c>
      <c r="W4" s="46" t="s">
        <v>114</v>
      </c>
      <c r="X4" s="49" t="str">
        <f t="shared" ref="X4:X26" si="4">CONCATENATE($P4,$V4)</f>
        <v xml:space="preserve">CatastróficoMedia </v>
      </c>
      <c r="Y4" s="49" t="str">
        <f>VLOOKUP($X4,Data!$C$2:$D$16,2,0)</f>
        <v>Catastrófico</v>
      </c>
      <c r="Z4" s="99" t="str">
        <f t="shared" ref="Z4:Z26" si="5">CONCATENATE($W4,$Y4)</f>
        <v>RaroCatastrófico</v>
      </c>
      <c r="AA4" s="49" t="str">
        <f>VLOOKUP($Z4,Data!$G$2:$H$26,2,0)</f>
        <v>Alto</v>
      </c>
      <c r="AB4" s="103" t="s">
        <v>650</v>
      </c>
      <c r="AC4" s="46" t="s">
        <v>108</v>
      </c>
      <c r="AD4" s="46" t="s">
        <v>103</v>
      </c>
      <c r="AE4" s="46" t="s">
        <v>114</v>
      </c>
      <c r="AF4" s="49" t="str">
        <f t="shared" ref="AF4:AF26" si="6">CONCATENATE($Y4,$AC4)</f>
        <v xml:space="preserve">CatastróficoAlta </v>
      </c>
      <c r="AG4" s="49" t="str">
        <f>VLOOKUP($AF4,Data!$C$2:$D$16,2,0)</f>
        <v>Mayor</v>
      </c>
      <c r="AH4" s="99" t="str">
        <f t="shared" ref="AH4:AH26" si="7">CONCATENATE($AE4,$AG4)</f>
        <v>RaroMayor</v>
      </c>
      <c r="AI4" s="49" t="str">
        <f>VLOOKUP($AH4,Data!$G$2:$H$26,2,0)</f>
        <v>Alto</v>
      </c>
      <c r="AJ4" s="60" t="s">
        <v>232</v>
      </c>
      <c r="AK4" s="60"/>
      <c r="AL4" s="60"/>
      <c r="AM4" s="60" t="s">
        <v>232</v>
      </c>
      <c r="AN4" s="60" t="s">
        <v>232</v>
      </c>
      <c r="AO4" s="60" t="s">
        <v>232</v>
      </c>
      <c r="AP4" s="60"/>
      <c r="AQ4" s="60" t="s">
        <v>232</v>
      </c>
      <c r="AR4" s="60" t="s">
        <v>232</v>
      </c>
      <c r="AS4" s="60" t="s">
        <v>232</v>
      </c>
      <c r="AT4" s="60" t="s">
        <v>232</v>
      </c>
      <c r="AU4" s="60" t="s">
        <v>232</v>
      </c>
      <c r="AV4" s="60"/>
      <c r="AW4" s="60"/>
      <c r="AX4" s="101"/>
      <c r="AY4" s="49" t="str">
        <f>VLOOKUP($AI4,Data!$S$2:$T$5,2,0)</f>
        <v>Inaceptable</v>
      </c>
      <c r="AZ4" s="46" t="s">
        <v>438</v>
      </c>
      <c r="BA4" s="49" t="str">
        <f>VLOOKUP($AI4,Data!$Y$1:$Z$5,2,0)</f>
        <v xml:space="preserve">Media </v>
      </c>
      <c r="BB4" s="49">
        <f>VLOOKUP($BA4,Data!$V$2:$W$4,2,0)</f>
        <v>-2</v>
      </c>
      <c r="BC4" s="46" t="s">
        <v>109</v>
      </c>
      <c r="BD4" s="49">
        <f>VLOOKUP($BC4,Data!$V$2:$X$4,3,0)</f>
        <v>2</v>
      </c>
      <c r="BE4" s="46" t="s">
        <v>108</v>
      </c>
      <c r="BF4" s="49">
        <f>VLOOKUP($BE4,Data!$V$2:$X$4,3,0)</f>
        <v>3</v>
      </c>
      <c r="BG4" s="46" t="s">
        <v>108</v>
      </c>
      <c r="BH4" s="49">
        <f>VLOOKUP($BG4,Data!$V$2:$X$4,3,0)</f>
        <v>3</v>
      </c>
      <c r="BI4" s="49">
        <f t="shared" ref="BI4:BI26" si="8">$BB4+$BD4+$BF4+$BH4</f>
        <v>6</v>
      </c>
    </row>
    <row r="5" spans="1:61" s="102" customFormat="1" ht="26.1" customHeight="1" x14ac:dyDescent="0.25">
      <c r="A5" s="96">
        <v>2</v>
      </c>
      <c r="B5" s="97" t="s">
        <v>205</v>
      </c>
      <c r="C5" s="49">
        <v>46</v>
      </c>
      <c r="D5" s="49">
        <f>VLOOKUP($B5,Data!$Q$2:$R$27,2,0)</f>
        <v>20</v>
      </c>
      <c r="E5" s="46" t="s">
        <v>41</v>
      </c>
      <c r="F5" s="46" t="s">
        <v>42</v>
      </c>
      <c r="G5" s="46" t="s">
        <v>97</v>
      </c>
      <c r="H5" s="46">
        <v>2</v>
      </c>
      <c r="I5" s="46">
        <v>2</v>
      </c>
      <c r="J5" s="46">
        <v>3</v>
      </c>
      <c r="K5" s="46">
        <v>2</v>
      </c>
      <c r="L5" s="46">
        <v>5</v>
      </c>
      <c r="M5" s="49">
        <f t="shared" si="0"/>
        <v>14</v>
      </c>
      <c r="N5" s="98">
        <f t="shared" si="1"/>
        <v>17</v>
      </c>
      <c r="O5" s="46" t="s">
        <v>115</v>
      </c>
      <c r="P5" s="99" t="str">
        <f t="shared" si="2"/>
        <v>Mayor</v>
      </c>
      <c r="Q5" s="100" t="str">
        <f t="shared" si="3"/>
        <v>ImprobableMayor</v>
      </c>
      <c r="R5" s="49" t="str">
        <f>VLOOKUP($Q5,Data!$G$2:$H$26,2,0)</f>
        <v>Alto</v>
      </c>
      <c r="S5" s="101" t="s">
        <v>675</v>
      </c>
      <c r="T5" s="46" t="s">
        <v>105</v>
      </c>
      <c r="U5" s="101"/>
      <c r="V5" s="46" t="s">
        <v>109</v>
      </c>
      <c r="W5" s="46" t="s">
        <v>115</v>
      </c>
      <c r="X5" s="49" t="str">
        <f t="shared" si="4"/>
        <v xml:space="preserve">MayorMedia </v>
      </c>
      <c r="Y5" s="49" t="str">
        <f>VLOOKUP($X5,Data!$C$2:$D$16,2,0)</f>
        <v>Mayor</v>
      </c>
      <c r="Z5" s="99" t="str">
        <f t="shared" si="5"/>
        <v>ImprobableMayor</v>
      </c>
      <c r="AA5" s="49" t="str">
        <f>VLOOKUP($Z5,Data!$G$2:$H$26,2,0)</f>
        <v>Alto</v>
      </c>
      <c r="AB5" s="103" t="s">
        <v>687</v>
      </c>
      <c r="AC5" s="46" t="s">
        <v>108</v>
      </c>
      <c r="AD5" s="46" t="s">
        <v>105</v>
      </c>
      <c r="AE5" s="46" t="s">
        <v>115</v>
      </c>
      <c r="AF5" s="49" t="str">
        <f t="shared" si="6"/>
        <v xml:space="preserve">MayorAlta </v>
      </c>
      <c r="AG5" s="49" t="str">
        <f>VLOOKUP($AF5,Data!$C$2:$D$16,2,0)</f>
        <v>Moderado</v>
      </c>
      <c r="AH5" s="99" t="str">
        <f t="shared" si="7"/>
        <v>ImprobableModerado</v>
      </c>
      <c r="AI5" s="49" t="str">
        <f>VLOOKUP($AH5,Data!$G$2:$H$26,2,0)</f>
        <v>Moderado</v>
      </c>
      <c r="AJ5" s="60"/>
      <c r="AK5" s="60"/>
      <c r="AL5" s="60"/>
      <c r="AM5" s="60"/>
      <c r="AN5" s="60" t="s">
        <v>232</v>
      </c>
      <c r="AO5" s="60"/>
      <c r="AP5" s="60" t="s">
        <v>232</v>
      </c>
      <c r="AQ5" s="60"/>
      <c r="AR5" s="60"/>
      <c r="AS5" s="60"/>
      <c r="AT5" s="60" t="s">
        <v>232</v>
      </c>
      <c r="AU5" s="60"/>
      <c r="AV5" s="60"/>
      <c r="AW5" s="60"/>
      <c r="AX5" s="101"/>
      <c r="AY5" s="49" t="str">
        <f>VLOOKUP($AI5,Data!$S$2:$T$5,2,0)</f>
        <v>Aceptable</v>
      </c>
      <c r="AZ5" s="46" t="s">
        <v>438</v>
      </c>
      <c r="BA5" s="49" t="str">
        <f>VLOOKUP($AI5,Data!$Y$1:$Z$5,2,0)</f>
        <v xml:space="preserve">Media </v>
      </c>
      <c r="BB5" s="49">
        <f>VLOOKUP($BA5,Data!$V$2:$W$4,2,0)</f>
        <v>-2</v>
      </c>
      <c r="BC5" s="46" t="s">
        <v>108</v>
      </c>
      <c r="BD5" s="49">
        <f>VLOOKUP($BC5,Data!$V$2:$X$4,3,0)</f>
        <v>3</v>
      </c>
      <c r="BE5" s="46" t="s">
        <v>108</v>
      </c>
      <c r="BF5" s="49">
        <f>VLOOKUP($BE5,Data!$V$2:$X$4,3,0)</f>
        <v>3</v>
      </c>
      <c r="BG5" s="46" t="s">
        <v>108</v>
      </c>
      <c r="BH5" s="49">
        <f>VLOOKUP($BG5,Data!$V$2:$X$4,3,0)</f>
        <v>3</v>
      </c>
      <c r="BI5" s="49">
        <f t="shared" si="8"/>
        <v>7</v>
      </c>
    </row>
    <row r="6" spans="1:61" s="102" customFormat="1" ht="24.95" customHeight="1" x14ac:dyDescent="0.25">
      <c r="A6" s="96">
        <v>3</v>
      </c>
      <c r="B6" s="97" t="s">
        <v>195</v>
      </c>
      <c r="C6" s="49">
        <v>46</v>
      </c>
      <c r="D6" s="49">
        <f>VLOOKUP($B6,Data!$Q$2:$R$27,2,0)</f>
        <v>20</v>
      </c>
      <c r="E6" s="46" t="s">
        <v>41</v>
      </c>
      <c r="F6" s="46" t="s">
        <v>42</v>
      </c>
      <c r="G6" s="46" t="s">
        <v>97</v>
      </c>
      <c r="H6" s="46">
        <v>3</v>
      </c>
      <c r="I6" s="46">
        <v>3</v>
      </c>
      <c r="J6" s="46">
        <v>5</v>
      </c>
      <c r="K6" s="46">
        <v>5</v>
      </c>
      <c r="L6" s="46">
        <v>3</v>
      </c>
      <c r="M6" s="49">
        <f t="shared" si="0"/>
        <v>19</v>
      </c>
      <c r="N6" s="98">
        <f t="shared" si="1"/>
        <v>19.5</v>
      </c>
      <c r="O6" s="46" t="s">
        <v>114</v>
      </c>
      <c r="P6" s="99" t="str">
        <f t="shared" si="2"/>
        <v>Catastrófico</v>
      </c>
      <c r="Q6" s="100" t="str">
        <f t="shared" si="3"/>
        <v>RaroCatastrófico</v>
      </c>
      <c r="R6" s="49" t="str">
        <f>VLOOKUP($Q6,Data!$G$2:$H$26,2,0)</f>
        <v>Alto</v>
      </c>
      <c r="S6" s="101" t="s">
        <v>227</v>
      </c>
      <c r="T6" s="46" t="s">
        <v>104</v>
      </c>
      <c r="U6" s="101"/>
      <c r="V6" s="46" t="s">
        <v>109</v>
      </c>
      <c r="W6" s="46" t="s">
        <v>114</v>
      </c>
      <c r="X6" s="49" t="str">
        <f t="shared" si="4"/>
        <v xml:space="preserve">CatastróficoMedia </v>
      </c>
      <c r="Y6" s="49" t="str">
        <f>VLOOKUP($X6,Data!$C$2:$D$16,2,0)</f>
        <v>Catastrófico</v>
      </c>
      <c r="Z6" s="99" t="str">
        <f t="shared" si="5"/>
        <v>RaroCatastrófico</v>
      </c>
      <c r="AA6" s="49" t="str">
        <f>VLOOKUP($Z6,Data!$G$2:$H$26,2,0)</f>
        <v>Alto</v>
      </c>
      <c r="AB6" s="103" t="s">
        <v>688</v>
      </c>
      <c r="AC6" s="46" t="s">
        <v>108</v>
      </c>
      <c r="AD6" s="46" t="s">
        <v>103</v>
      </c>
      <c r="AE6" s="46" t="s">
        <v>114</v>
      </c>
      <c r="AF6" s="49" t="str">
        <f t="shared" si="6"/>
        <v xml:space="preserve">CatastróficoAlta </v>
      </c>
      <c r="AG6" s="49" t="str">
        <f>VLOOKUP($AF6,Data!$C$2:$D$16,2,0)</f>
        <v>Mayor</v>
      </c>
      <c r="AH6" s="99" t="str">
        <f t="shared" si="7"/>
        <v>RaroMayor</v>
      </c>
      <c r="AI6" s="49" t="str">
        <f>VLOOKUP($AH6,Data!$G$2:$H$26,2,0)</f>
        <v>Alto</v>
      </c>
      <c r="AJ6" s="60"/>
      <c r="AK6" s="60"/>
      <c r="AL6" s="60"/>
      <c r="AM6" s="60"/>
      <c r="AN6" s="60"/>
      <c r="AO6" s="60"/>
      <c r="AP6" s="60" t="s">
        <v>232</v>
      </c>
      <c r="AQ6" s="60"/>
      <c r="AR6" s="60"/>
      <c r="AS6" s="60"/>
      <c r="AT6" s="60"/>
      <c r="AU6" s="60"/>
      <c r="AV6" s="60" t="s">
        <v>232</v>
      </c>
      <c r="AW6" s="60"/>
      <c r="AX6" s="101"/>
      <c r="AY6" s="49" t="str">
        <f>VLOOKUP($AI6,Data!$S$2:$T$5,2,0)</f>
        <v>Inaceptable</v>
      </c>
      <c r="AZ6" s="46" t="s">
        <v>438</v>
      </c>
      <c r="BA6" s="49" t="str">
        <f>VLOOKUP($AI6,Data!$Y$1:$Z$5,2,0)</f>
        <v xml:space="preserve">Media </v>
      </c>
      <c r="BB6" s="49">
        <f>VLOOKUP($BA6,Data!$V$2:$W$4,2,0)</f>
        <v>-2</v>
      </c>
      <c r="BC6" s="46" t="s">
        <v>108</v>
      </c>
      <c r="BD6" s="49">
        <f>VLOOKUP($BC6,Data!$V$2:$X$4,3,0)</f>
        <v>3</v>
      </c>
      <c r="BE6" s="46" t="s">
        <v>108</v>
      </c>
      <c r="BF6" s="49">
        <f>VLOOKUP($BE6,Data!$V$2:$X$4,3,0)</f>
        <v>3</v>
      </c>
      <c r="BG6" s="46" t="s">
        <v>108</v>
      </c>
      <c r="BH6" s="49">
        <f>VLOOKUP($BG6,Data!$V$2:$X$4,3,0)</f>
        <v>3</v>
      </c>
      <c r="BI6" s="49">
        <f t="shared" si="8"/>
        <v>7</v>
      </c>
    </row>
    <row r="7" spans="1:61" s="102" customFormat="1" ht="27.95" customHeight="1" x14ac:dyDescent="0.25">
      <c r="A7" s="96">
        <v>4</v>
      </c>
      <c r="B7" s="97" t="s">
        <v>204</v>
      </c>
      <c r="C7" s="49">
        <v>46</v>
      </c>
      <c r="D7" s="49">
        <f>VLOOKUP($B7,Data!$Q$2:$R$27,2,0)</f>
        <v>20</v>
      </c>
      <c r="E7" s="46" t="s">
        <v>41</v>
      </c>
      <c r="F7" s="46" t="s">
        <v>42</v>
      </c>
      <c r="G7" s="46" t="s">
        <v>98</v>
      </c>
      <c r="H7" s="46">
        <v>3</v>
      </c>
      <c r="I7" s="46">
        <v>3</v>
      </c>
      <c r="J7" s="46">
        <v>5</v>
      </c>
      <c r="K7" s="46">
        <v>5</v>
      </c>
      <c r="L7" s="46">
        <v>3</v>
      </c>
      <c r="M7" s="49">
        <f t="shared" si="0"/>
        <v>19</v>
      </c>
      <c r="N7" s="98">
        <f t="shared" si="1"/>
        <v>19.5</v>
      </c>
      <c r="O7" s="46" t="s">
        <v>115</v>
      </c>
      <c r="P7" s="99" t="str">
        <f t="shared" si="2"/>
        <v>Catastrófico</v>
      </c>
      <c r="Q7" s="100" t="str">
        <f t="shared" si="3"/>
        <v>ImprobableCatastrófico</v>
      </c>
      <c r="R7" s="49" t="str">
        <f>VLOOKUP($Q7,Data!$G$2:$H$26,2,0)</f>
        <v>Extremo</v>
      </c>
      <c r="S7" s="101" t="s">
        <v>229</v>
      </c>
      <c r="T7" s="46" t="s">
        <v>103</v>
      </c>
      <c r="U7" s="101"/>
      <c r="V7" s="46" t="s">
        <v>109</v>
      </c>
      <c r="W7" s="46" t="s">
        <v>115</v>
      </c>
      <c r="X7" s="49" t="str">
        <f t="shared" si="4"/>
        <v xml:space="preserve">CatastróficoMedia </v>
      </c>
      <c r="Y7" s="49" t="str">
        <f>VLOOKUP($X7,Data!$C$2:$D$16,2,0)</f>
        <v>Catastrófico</v>
      </c>
      <c r="Z7" s="99" t="str">
        <f t="shared" si="5"/>
        <v>ImprobableCatastrófico</v>
      </c>
      <c r="AA7" s="49" t="str">
        <f>VLOOKUP($Z7,Data!$G$2:$H$26,2,0)</f>
        <v>Extremo</v>
      </c>
      <c r="AB7" s="103" t="s">
        <v>653</v>
      </c>
      <c r="AC7" s="46" t="s">
        <v>108</v>
      </c>
      <c r="AD7" s="46" t="s">
        <v>103</v>
      </c>
      <c r="AE7" s="46" t="s">
        <v>115</v>
      </c>
      <c r="AF7" s="49" t="str">
        <f t="shared" si="6"/>
        <v xml:space="preserve">CatastróficoAlta </v>
      </c>
      <c r="AG7" s="49" t="str">
        <f>VLOOKUP($AF7,Data!$C$2:$D$16,2,0)</f>
        <v>Mayor</v>
      </c>
      <c r="AH7" s="99" t="str">
        <f t="shared" si="7"/>
        <v>ImprobableMayor</v>
      </c>
      <c r="AI7" s="49" t="str">
        <f>VLOOKUP($AH7,Data!$G$2:$H$26,2,0)</f>
        <v>Alto</v>
      </c>
      <c r="AJ7" s="60"/>
      <c r="AK7" s="60"/>
      <c r="AL7" s="60"/>
      <c r="AM7" s="60"/>
      <c r="AN7" s="60"/>
      <c r="AO7" s="60"/>
      <c r="AP7" s="60"/>
      <c r="AQ7" s="60" t="s">
        <v>232</v>
      </c>
      <c r="AR7" s="60"/>
      <c r="AS7" s="60"/>
      <c r="AT7" s="60"/>
      <c r="AU7" s="60"/>
      <c r="AV7" s="60"/>
      <c r="AW7" s="60"/>
      <c r="AX7" s="101"/>
      <c r="AY7" s="49" t="str">
        <f>VLOOKUP($AI7,Data!$S$2:$T$5,2,0)</f>
        <v>Inaceptable</v>
      </c>
      <c r="AZ7" s="46" t="s">
        <v>438</v>
      </c>
      <c r="BA7" s="49" t="str">
        <f>VLOOKUP($AI7,Data!$Y$1:$Z$5,2,0)</f>
        <v xml:space="preserve">Media </v>
      </c>
      <c r="BB7" s="49">
        <f>VLOOKUP($BA7,Data!$V$2:$W$4,2,0)</f>
        <v>-2</v>
      </c>
      <c r="BC7" s="46" t="s">
        <v>108</v>
      </c>
      <c r="BD7" s="49">
        <f>VLOOKUP($BC7,Data!$V$2:$X$4,3,0)</f>
        <v>3</v>
      </c>
      <c r="BE7" s="46" t="s">
        <v>108</v>
      </c>
      <c r="BF7" s="49">
        <f>VLOOKUP($BE7,Data!$V$2:$X$4,3,0)</f>
        <v>3</v>
      </c>
      <c r="BG7" s="46" t="s">
        <v>108</v>
      </c>
      <c r="BH7" s="49">
        <f>VLOOKUP($BG7,Data!$V$2:$X$4,3,0)</f>
        <v>3</v>
      </c>
      <c r="BI7" s="49">
        <f t="shared" si="8"/>
        <v>7</v>
      </c>
    </row>
    <row r="8" spans="1:61" s="102" customFormat="1" ht="33" customHeight="1" x14ac:dyDescent="0.25">
      <c r="A8" s="96">
        <v>5</v>
      </c>
      <c r="B8" s="97" t="s">
        <v>50</v>
      </c>
      <c r="C8" s="49">
        <v>36</v>
      </c>
      <c r="D8" s="49">
        <f>VLOOKUP($B8,Data!$Q$2:$R$27,2,0)</f>
        <v>17</v>
      </c>
      <c r="E8" s="46" t="s">
        <v>41</v>
      </c>
      <c r="F8" s="46" t="s">
        <v>43</v>
      </c>
      <c r="G8" s="46" t="s">
        <v>99</v>
      </c>
      <c r="H8" s="46">
        <v>3</v>
      </c>
      <c r="I8" s="46">
        <v>3</v>
      </c>
      <c r="J8" s="46">
        <v>3</v>
      </c>
      <c r="K8" s="46">
        <v>4</v>
      </c>
      <c r="L8" s="46">
        <v>5</v>
      </c>
      <c r="M8" s="49">
        <f t="shared" si="0"/>
        <v>18</v>
      </c>
      <c r="N8" s="98">
        <f t="shared" si="1"/>
        <v>17.5</v>
      </c>
      <c r="O8" s="46" t="s">
        <v>113</v>
      </c>
      <c r="P8" s="99" t="str">
        <f t="shared" si="2"/>
        <v>Mayor</v>
      </c>
      <c r="Q8" s="100" t="str">
        <f t="shared" si="3"/>
        <v>PosibleMayor</v>
      </c>
      <c r="R8" s="49" t="str">
        <f>VLOOKUP($Q8,Data!$G$2:$H$26,2,0)</f>
        <v>Extremo</v>
      </c>
      <c r="S8" s="101" t="s">
        <v>675</v>
      </c>
      <c r="T8" s="46" t="s">
        <v>105</v>
      </c>
      <c r="U8" s="101"/>
      <c r="V8" s="46" t="s">
        <v>109</v>
      </c>
      <c r="W8" s="46" t="s">
        <v>113</v>
      </c>
      <c r="X8" s="49" t="str">
        <f t="shared" si="4"/>
        <v xml:space="preserve">MayorMedia </v>
      </c>
      <c r="Y8" s="49" t="str">
        <f>VLOOKUP($X8,Data!$C$2:$D$16,2,0)</f>
        <v>Mayor</v>
      </c>
      <c r="Z8" s="99" t="str">
        <f t="shared" si="5"/>
        <v>PosibleMayor</v>
      </c>
      <c r="AA8" s="49" t="str">
        <f>VLOOKUP($Z8,Data!$G$2:$H$26,2,0)</f>
        <v>Extremo</v>
      </c>
      <c r="AB8" s="103" t="s">
        <v>689</v>
      </c>
      <c r="AC8" s="46" t="s">
        <v>108</v>
      </c>
      <c r="AD8" s="46" t="s">
        <v>103</v>
      </c>
      <c r="AE8" s="46" t="s">
        <v>113</v>
      </c>
      <c r="AF8" s="49" t="str">
        <f t="shared" si="6"/>
        <v xml:space="preserve">MayorAlta </v>
      </c>
      <c r="AG8" s="49" t="str">
        <f>VLOOKUP($AF8,Data!$C$2:$D$16,2,0)</f>
        <v>Moderado</v>
      </c>
      <c r="AH8" s="99" t="str">
        <f t="shared" si="7"/>
        <v>PosibleModerado</v>
      </c>
      <c r="AI8" s="49" t="str">
        <f>VLOOKUP($AH8,Data!$G$2:$H$26,2,0)</f>
        <v>Alto</v>
      </c>
      <c r="AJ8" s="60" t="s">
        <v>232</v>
      </c>
      <c r="AK8" s="60"/>
      <c r="AL8" s="60"/>
      <c r="AM8" s="60" t="s">
        <v>232</v>
      </c>
      <c r="AN8" s="60" t="s">
        <v>232</v>
      </c>
      <c r="AO8" s="60" t="s">
        <v>232</v>
      </c>
      <c r="AP8" s="60"/>
      <c r="AQ8" s="60" t="s">
        <v>232</v>
      </c>
      <c r="AR8" s="60" t="s">
        <v>232</v>
      </c>
      <c r="AS8" s="60" t="s">
        <v>232</v>
      </c>
      <c r="AT8" s="60" t="s">
        <v>232</v>
      </c>
      <c r="AU8" s="60" t="s">
        <v>232</v>
      </c>
      <c r="AV8" s="60"/>
      <c r="AW8" s="60"/>
      <c r="AX8" s="101"/>
      <c r="AY8" s="49" t="str">
        <f>VLOOKUP($AI8,Data!$S$2:$T$5,2,0)</f>
        <v>Inaceptable</v>
      </c>
      <c r="AZ8" s="46" t="s">
        <v>438</v>
      </c>
      <c r="BA8" s="49" t="str">
        <f>VLOOKUP($AI8,Data!$Y$1:$Z$5,2,0)</f>
        <v xml:space="preserve">Media </v>
      </c>
      <c r="BB8" s="49">
        <f>VLOOKUP($BA8,Data!$V$2:$W$4,2,0)</f>
        <v>-2</v>
      </c>
      <c r="BC8" s="46" t="s">
        <v>108</v>
      </c>
      <c r="BD8" s="49">
        <f>VLOOKUP($BC8,Data!$V$2:$X$4,3,0)</f>
        <v>3</v>
      </c>
      <c r="BE8" s="46" t="s">
        <v>108</v>
      </c>
      <c r="BF8" s="49">
        <f>VLOOKUP($BE8,Data!$V$2:$X$4,3,0)</f>
        <v>3</v>
      </c>
      <c r="BG8" s="46" t="s">
        <v>108</v>
      </c>
      <c r="BH8" s="49">
        <f>VLOOKUP($BG8,Data!$V$2:$X$4,3,0)</f>
        <v>3</v>
      </c>
      <c r="BI8" s="49">
        <f t="shared" si="8"/>
        <v>7</v>
      </c>
    </row>
    <row r="9" spans="1:61" s="102" customFormat="1" ht="29.1" customHeight="1" x14ac:dyDescent="0.25">
      <c r="A9" s="96">
        <v>6</v>
      </c>
      <c r="B9" s="97" t="s">
        <v>696</v>
      </c>
      <c r="C9" s="49">
        <v>32</v>
      </c>
      <c r="D9" s="49">
        <f>VLOOKUP($B9,Data!$Q$2:$R$27,2,0)</f>
        <v>16</v>
      </c>
      <c r="E9" s="46" t="s">
        <v>41</v>
      </c>
      <c r="F9" s="46" t="s">
        <v>43</v>
      </c>
      <c r="G9" s="46" t="s">
        <v>97</v>
      </c>
      <c r="H9" s="46">
        <v>4</v>
      </c>
      <c r="I9" s="46">
        <v>5</v>
      </c>
      <c r="J9" s="46">
        <v>1</v>
      </c>
      <c r="K9" s="46">
        <v>3</v>
      </c>
      <c r="L9" s="46">
        <v>3</v>
      </c>
      <c r="M9" s="49">
        <f t="shared" si="0"/>
        <v>16</v>
      </c>
      <c r="N9" s="98">
        <f t="shared" si="1"/>
        <v>16</v>
      </c>
      <c r="O9" s="46" t="s">
        <v>115</v>
      </c>
      <c r="P9" s="99" t="str">
        <f t="shared" si="2"/>
        <v>Mayor</v>
      </c>
      <c r="Q9" s="100" t="str">
        <f t="shared" si="3"/>
        <v>ImprobableMayor</v>
      </c>
      <c r="R9" s="49" t="str">
        <f>VLOOKUP($Q9,Data!$G$2:$H$26,2,0)</f>
        <v>Alto</v>
      </c>
      <c r="S9" s="101" t="s">
        <v>674</v>
      </c>
      <c r="T9" s="46" t="s">
        <v>105</v>
      </c>
      <c r="U9" s="103"/>
      <c r="V9" s="46" t="s">
        <v>109</v>
      </c>
      <c r="W9" s="46" t="s">
        <v>115</v>
      </c>
      <c r="X9" s="49" t="str">
        <f t="shared" si="4"/>
        <v xml:space="preserve">MayorMedia </v>
      </c>
      <c r="Y9" s="49" t="str">
        <f>VLOOKUP($X9,Data!$C$2:$D$16,2,0)</f>
        <v>Mayor</v>
      </c>
      <c r="Z9" s="99" t="str">
        <f t="shared" si="5"/>
        <v>ImprobableMayor</v>
      </c>
      <c r="AA9" s="49" t="str">
        <f>VLOOKUP($Z9,Data!$G$2:$H$26,2,0)</f>
        <v>Alto</v>
      </c>
      <c r="AB9" s="103" t="s">
        <v>690</v>
      </c>
      <c r="AC9" s="46" t="s">
        <v>108</v>
      </c>
      <c r="AD9" s="46" t="s">
        <v>105</v>
      </c>
      <c r="AE9" s="46" t="s">
        <v>115</v>
      </c>
      <c r="AF9" s="49" t="str">
        <f t="shared" si="6"/>
        <v xml:space="preserve">MayorAlta </v>
      </c>
      <c r="AG9" s="49" t="str">
        <f>VLOOKUP($AF9,Data!$C$2:$D$16,2,0)</f>
        <v>Moderado</v>
      </c>
      <c r="AH9" s="99" t="str">
        <f t="shared" si="7"/>
        <v>ImprobableModerado</v>
      </c>
      <c r="AI9" s="49" t="str">
        <f>VLOOKUP($AH9,Data!$G$2:$H$26,2,0)</f>
        <v>Moderado</v>
      </c>
      <c r="AJ9" s="60" t="s">
        <v>232</v>
      </c>
      <c r="AK9" s="60"/>
      <c r="AL9" s="60"/>
      <c r="AM9" s="60" t="s">
        <v>232</v>
      </c>
      <c r="AN9" s="60" t="s">
        <v>232</v>
      </c>
      <c r="AO9" s="60" t="s">
        <v>232</v>
      </c>
      <c r="AP9" s="60"/>
      <c r="AQ9" s="60"/>
      <c r="AR9" s="60" t="s">
        <v>232</v>
      </c>
      <c r="AS9" s="60"/>
      <c r="AT9" s="60"/>
      <c r="AU9" s="60"/>
      <c r="AV9" s="60"/>
      <c r="AW9" s="60" t="s">
        <v>232</v>
      </c>
      <c r="AX9" s="101"/>
      <c r="AY9" s="49" t="str">
        <f>VLOOKUP($AI9,Data!$S$2:$T$5,2,0)</f>
        <v>Aceptable</v>
      </c>
      <c r="AZ9" s="46" t="s">
        <v>438</v>
      </c>
      <c r="BA9" s="49" t="str">
        <f>VLOOKUP($AI9,Data!$Y$1:$Z$5,2,0)</f>
        <v xml:space="preserve">Media </v>
      </c>
      <c r="BB9" s="49">
        <f>VLOOKUP($BA9,Data!$V$2:$W$4,2,0)</f>
        <v>-2</v>
      </c>
      <c r="BC9" s="46" t="s">
        <v>108</v>
      </c>
      <c r="BD9" s="49">
        <f>VLOOKUP($BC9,Data!$V$2:$X$4,3,0)</f>
        <v>3</v>
      </c>
      <c r="BE9" s="46" t="s">
        <v>108</v>
      </c>
      <c r="BF9" s="49">
        <f>VLOOKUP($BE9,Data!$V$2:$X$4,3,0)</f>
        <v>3</v>
      </c>
      <c r="BG9" s="46" t="s">
        <v>108</v>
      </c>
      <c r="BH9" s="49">
        <f>VLOOKUP($BG9,Data!$V$2:$X$4,3,0)</f>
        <v>3</v>
      </c>
      <c r="BI9" s="49">
        <f t="shared" si="8"/>
        <v>7</v>
      </c>
    </row>
    <row r="10" spans="1:61" s="102" customFormat="1" ht="24.95" customHeight="1" x14ac:dyDescent="0.25">
      <c r="A10" s="96">
        <v>7</v>
      </c>
      <c r="B10" s="97" t="s">
        <v>56</v>
      </c>
      <c r="C10" s="49">
        <v>41</v>
      </c>
      <c r="D10" s="49">
        <f>VLOOKUP($B10,Data!$Q$2:$R$27,2,0)</f>
        <v>16</v>
      </c>
      <c r="E10" s="46" t="s">
        <v>41</v>
      </c>
      <c r="F10" s="46" t="s">
        <v>42</v>
      </c>
      <c r="G10" s="46" t="s">
        <v>98</v>
      </c>
      <c r="H10" s="46">
        <v>3</v>
      </c>
      <c r="I10" s="46">
        <v>3</v>
      </c>
      <c r="J10" s="46">
        <v>5</v>
      </c>
      <c r="K10" s="46">
        <v>4</v>
      </c>
      <c r="L10" s="46">
        <v>4</v>
      </c>
      <c r="M10" s="49">
        <f t="shared" si="0"/>
        <v>19</v>
      </c>
      <c r="N10" s="98">
        <f t="shared" si="1"/>
        <v>17.5</v>
      </c>
      <c r="O10" s="46" t="s">
        <v>115</v>
      </c>
      <c r="P10" s="99" t="str">
        <f t="shared" si="2"/>
        <v>Mayor</v>
      </c>
      <c r="Q10" s="100" t="str">
        <f t="shared" si="3"/>
        <v>ImprobableMayor</v>
      </c>
      <c r="R10" s="49" t="str">
        <f>VLOOKUP($Q10,Data!$G$2:$H$26,2,0)</f>
        <v>Alto</v>
      </c>
      <c r="S10" s="101" t="s">
        <v>683</v>
      </c>
      <c r="T10" s="46" t="s">
        <v>105</v>
      </c>
      <c r="U10" s="101"/>
      <c r="V10" s="46" t="s">
        <v>108</v>
      </c>
      <c r="W10" s="46" t="s">
        <v>115</v>
      </c>
      <c r="X10" s="49" t="str">
        <f t="shared" si="4"/>
        <v xml:space="preserve">MayorAlta </v>
      </c>
      <c r="Y10" s="49" t="str">
        <f>VLOOKUP($X10,Data!$C$2:$D$16,2,0)</f>
        <v>Moderado</v>
      </c>
      <c r="Z10" s="99" t="str">
        <f t="shared" si="5"/>
        <v>ImprobableModerado</v>
      </c>
      <c r="AA10" s="49" t="str">
        <f>VLOOKUP($Z10,Data!$G$2:$H$26,2,0)</f>
        <v>Moderado</v>
      </c>
      <c r="AB10" s="103" t="s">
        <v>654</v>
      </c>
      <c r="AC10" s="46" t="s">
        <v>108</v>
      </c>
      <c r="AD10" s="46" t="s">
        <v>103</v>
      </c>
      <c r="AE10" s="46" t="s">
        <v>115</v>
      </c>
      <c r="AF10" s="49" t="str">
        <f t="shared" si="6"/>
        <v xml:space="preserve">ModeradoAlta </v>
      </c>
      <c r="AG10" s="49" t="str">
        <f>VLOOKUP($AF10,Data!$C$2:$D$16,2,0)</f>
        <v>Menor</v>
      </c>
      <c r="AH10" s="99" t="str">
        <f t="shared" si="7"/>
        <v>ImprobableMenor</v>
      </c>
      <c r="AI10" s="49" t="str">
        <f>VLOOKUP($AH10,Data!$G$2:$H$26,2,0)</f>
        <v>Bajo</v>
      </c>
      <c r="AJ10" s="60"/>
      <c r="AK10" s="60"/>
      <c r="AL10" s="60"/>
      <c r="AM10" s="60"/>
      <c r="AN10" s="60"/>
      <c r="AO10" s="60"/>
      <c r="AP10" s="60"/>
      <c r="AQ10" s="60"/>
      <c r="AR10" s="60" t="s">
        <v>232</v>
      </c>
      <c r="AS10" s="60"/>
      <c r="AT10" s="60"/>
      <c r="AU10" s="60"/>
      <c r="AV10" s="60" t="s">
        <v>232</v>
      </c>
      <c r="AW10" s="60"/>
      <c r="AX10" s="101"/>
      <c r="AY10" s="49" t="str">
        <f>VLOOKUP($AI10,Data!$S$2:$T$5,2,0)</f>
        <v>Aceptable</v>
      </c>
      <c r="AZ10" s="46" t="s">
        <v>438</v>
      </c>
      <c r="BA10" s="49" t="str">
        <f>VLOOKUP($AI10,Data!$Y$1:$Z$5,2,0)</f>
        <v>Baja</v>
      </c>
      <c r="BB10" s="49">
        <f>VLOOKUP($BA10,Data!$V$2:$W$4,2,0)</f>
        <v>-1</v>
      </c>
      <c r="BC10" s="46" t="s">
        <v>108</v>
      </c>
      <c r="BD10" s="49">
        <f>VLOOKUP($BC10,Data!$V$2:$X$4,3,0)</f>
        <v>3</v>
      </c>
      <c r="BE10" s="46" t="s">
        <v>108</v>
      </c>
      <c r="BF10" s="49">
        <f>VLOOKUP($BE10,Data!$V$2:$X$4,3,0)</f>
        <v>3</v>
      </c>
      <c r="BG10" s="46" t="s">
        <v>108</v>
      </c>
      <c r="BH10" s="49">
        <f>VLOOKUP($BG10,Data!$V$2:$X$4,3,0)</f>
        <v>3</v>
      </c>
      <c r="BI10" s="49">
        <f t="shared" si="8"/>
        <v>8</v>
      </c>
    </row>
    <row r="11" spans="1:61" s="102" customFormat="1" ht="26.1" customHeight="1" x14ac:dyDescent="0.25">
      <c r="A11" s="96">
        <v>8</v>
      </c>
      <c r="B11" s="97" t="s">
        <v>697</v>
      </c>
      <c r="C11" s="49">
        <v>15</v>
      </c>
      <c r="D11" s="49">
        <f>VLOOKUP($B11,Data!$Q$2:$R$27,2,0)</f>
        <v>14</v>
      </c>
      <c r="E11" s="46" t="s">
        <v>41</v>
      </c>
      <c r="F11" s="46" t="s">
        <v>43</v>
      </c>
      <c r="G11" s="46" t="s">
        <v>97</v>
      </c>
      <c r="H11" s="46">
        <v>3</v>
      </c>
      <c r="I11" s="46">
        <v>5</v>
      </c>
      <c r="J11" s="46">
        <v>2</v>
      </c>
      <c r="K11" s="46">
        <v>3</v>
      </c>
      <c r="L11" s="46">
        <v>3</v>
      </c>
      <c r="M11" s="49">
        <f t="shared" si="0"/>
        <v>16</v>
      </c>
      <c r="N11" s="98">
        <f t="shared" si="1"/>
        <v>15</v>
      </c>
      <c r="O11" s="46" t="s">
        <v>114</v>
      </c>
      <c r="P11" s="99" t="str">
        <f t="shared" si="2"/>
        <v>Mayor</v>
      </c>
      <c r="Q11" s="100" t="str">
        <f t="shared" si="3"/>
        <v>RaroMayor</v>
      </c>
      <c r="R11" s="49" t="str">
        <f>VLOOKUP($Q11,Data!$G$2:$H$26,2,0)</f>
        <v>Alto</v>
      </c>
      <c r="S11" s="101" t="s">
        <v>684</v>
      </c>
      <c r="T11" s="46" t="s">
        <v>105</v>
      </c>
      <c r="U11" s="101"/>
      <c r="V11" s="46" t="s">
        <v>109</v>
      </c>
      <c r="W11" s="46" t="s">
        <v>114</v>
      </c>
      <c r="X11" s="49" t="str">
        <f t="shared" si="4"/>
        <v xml:space="preserve">MayorMedia </v>
      </c>
      <c r="Y11" s="49" t="str">
        <f>VLOOKUP($X11,Data!$C$2:$D$16,2,0)</f>
        <v>Mayor</v>
      </c>
      <c r="Z11" s="99" t="str">
        <f t="shared" si="5"/>
        <v>RaroMayor</v>
      </c>
      <c r="AA11" s="49" t="str">
        <f>VLOOKUP($Z11,Data!$G$2:$H$26,2,0)</f>
        <v>Alto</v>
      </c>
      <c r="AB11" s="103" t="s">
        <v>691</v>
      </c>
      <c r="AC11" s="46" t="s">
        <v>109</v>
      </c>
      <c r="AD11" s="46" t="s">
        <v>103</v>
      </c>
      <c r="AE11" s="46" t="s">
        <v>114</v>
      </c>
      <c r="AF11" s="49" t="str">
        <f t="shared" si="6"/>
        <v xml:space="preserve">MayorMedia </v>
      </c>
      <c r="AG11" s="49" t="str">
        <f>VLOOKUP($AF11,Data!$C$2:$D$16,2,0)</f>
        <v>Mayor</v>
      </c>
      <c r="AH11" s="99" t="str">
        <f t="shared" si="7"/>
        <v>RaroMayor</v>
      </c>
      <c r="AI11" s="49" t="str">
        <f>VLOOKUP($AH11,Data!$G$2:$H$26,2,0)</f>
        <v>Alto</v>
      </c>
      <c r="AJ11" s="60" t="s">
        <v>232</v>
      </c>
      <c r="AK11" s="60"/>
      <c r="AL11" s="60"/>
      <c r="AM11" s="60" t="s">
        <v>232</v>
      </c>
      <c r="AN11" s="60" t="s">
        <v>232</v>
      </c>
      <c r="AO11" s="60" t="s">
        <v>232</v>
      </c>
      <c r="AP11" s="60"/>
      <c r="AQ11" s="60" t="s">
        <v>232</v>
      </c>
      <c r="AR11" s="60" t="s">
        <v>232</v>
      </c>
      <c r="AS11" s="60" t="s">
        <v>232</v>
      </c>
      <c r="AT11" s="60"/>
      <c r="AU11" s="60" t="s">
        <v>232</v>
      </c>
      <c r="AV11" s="60"/>
      <c r="AW11" s="60"/>
      <c r="AX11" s="101"/>
      <c r="AY11" s="49" t="str">
        <f>VLOOKUP($AI11,Data!$S$2:$T$5,2,0)</f>
        <v>Inaceptable</v>
      </c>
      <c r="AZ11" s="46" t="s">
        <v>438</v>
      </c>
      <c r="BA11" s="49" t="str">
        <f>VLOOKUP($AI11,Data!$Y$1:$Z$5,2,0)</f>
        <v xml:space="preserve">Media </v>
      </c>
      <c r="BB11" s="49">
        <f>VLOOKUP($BA11,Data!$V$2:$W$4,2,0)</f>
        <v>-2</v>
      </c>
      <c r="BC11" s="46" t="s">
        <v>110</v>
      </c>
      <c r="BD11" s="49">
        <f>VLOOKUP($BC11,Data!$V$2:$X$4,3,0)</f>
        <v>1</v>
      </c>
      <c r="BE11" s="46" t="s">
        <v>109</v>
      </c>
      <c r="BF11" s="49">
        <f>VLOOKUP($BE11,Data!$V$2:$X$4,3,0)</f>
        <v>2</v>
      </c>
      <c r="BG11" s="46" t="s">
        <v>110</v>
      </c>
      <c r="BH11" s="49">
        <f>VLOOKUP($BG11,Data!$V$2:$X$4,3,0)</f>
        <v>1</v>
      </c>
      <c r="BI11" s="49">
        <f t="shared" si="8"/>
        <v>2</v>
      </c>
    </row>
    <row r="12" spans="1:61" s="102" customFormat="1" ht="35.25" customHeight="1" x14ac:dyDescent="0.25">
      <c r="A12" s="96">
        <v>9</v>
      </c>
      <c r="B12" s="97" t="s">
        <v>194</v>
      </c>
      <c r="C12" s="49">
        <v>26</v>
      </c>
      <c r="D12" s="49">
        <f>VLOOKUP($B12,Data!$Q$2:$R$27,2,0)</f>
        <v>13</v>
      </c>
      <c r="E12" s="46" t="s">
        <v>41</v>
      </c>
      <c r="F12" s="46" t="s">
        <v>43</v>
      </c>
      <c r="G12" s="46" t="s">
        <v>99</v>
      </c>
      <c r="H12" s="46">
        <v>3</v>
      </c>
      <c r="I12" s="46">
        <v>4</v>
      </c>
      <c r="J12" s="46">
        <v>4</v>
      </c>
      <c r="K12" s="46">
        <v>4</v>
      </c>
      <c r="L12" s="46">
        <v>5</v>
      </c>
      <c r="M12" s="49">
        <f t="shared" si="0"/>
        <v>20</v>
      </c>
      <c r="N12" s="98">
        <f t="shared" si="1"/>
        <v>16.5</v>
      </c>
      <c r="O12" s="46" t="s">
        <v>113</v>
      </c>
      <c r="P12" s="99" t="str">
        <f t="shared" si="2"/>
        <v>Mayor</v>
      </c>
      <c r="Q12" s="100" t="str">
        <f t="shared" si="3"/>
        <v>PosibleMayor</v>
      </c>
      <c r="R12" s="49" t="str">
        <f>VLOOKUP($Q12,Data!$G$2:$H$26,2,0)</f>
        <v>Extremo</v>
      </c>
      <c r="S12" s="101" t="s">
        <v>228</v>
      </c>
      <c r="T12" s="46" t="s">
        <v>104</v>
      </c>
      <c r="U12" s="101"/>
      <c r="V12" s="46" t="s">
        <v>109</v>
      </c>
      <c r="W12" s="46" t="s">
        <v>113</v>
      </c>
      <c r="X12" s="49" t="str">
        <f t="shared" si="4"/>
        <v xml:space="preserve">MayorMedia </v>
      </c>
      <c r="Y12" s="49" t="str">
        <f>VLOOKUP($X12,Data!$C$2:$D$16,2,0)</f>
        <v>Mayor</v>
      </c>
      <c r="Z12" s="99" t="str">
        <f t="shared" si="5"/>
        <v>PosibleMayor</v>
      </c>
      <c r="AA12" s="49" t="str">
        <f>VLOOKUP($Z12,Data!$G$2:$H$26,2,0)</f>
        <v>Extremo</v>
      </c>
      <c r="AB12" s="103" t="s">
        <v>631</v>
      </c>
      <c r="AC12" s="46" t="s">
        <v>108</v>
      </c>
      <c r="AD12" s="46" t="s">
        <v>105</v>
      </c>
      <c r="AE12" s="46" t="s">
        <v>113</v>
      </c>
      <c r="AF12" s="49" t="str">
        <f t="shared" si="6"/>
        <v xml:space="preserve">MayorAlta </v>
      </c>
      <c r="AG12" s="49" t="str">
        <f>VLOOKUP($AF12,Data!$C$2:$D$16,2,0)</f>
        <v>Moderado</v>
      </c>
      <c r="AH12" s="99" t="str">
        <f t="shared" si="7"/>
        <v>PosibleModerado</v>
      </c>
      <c r="AI12" s="49" t="str">
        <f>VLOOKUP($AH12,Data!$G$2:$H$26,2,0)</f>
        <v>Alto</v>
      </c>
      <c r="AJ12" s="60"/>
      <c r="AK12" s="60"/>
      <c r="AL12" s="60"/>
      <c r="AM12" s="60"/>
      <c r="AN12" s="60"/>
      <c r="AO12" s="60"/>
      <c r="AP12" s="60" t="s">
        <v>232</v>
      </c>
      <c r="AQ12" s="60"/>
      <c r="AR12" s="60"/>
      <c r="AS12" s="60"/>
      <c r="AT12" s="60"/>
      <c r="AU12" s="60"/>
      <c r="AV12" s="60"/>
      <c r="AW12" s="60"/>
      <c r="AX12" s="101"/>
      <c r="AY12" s="49" t="str">
        <f>VLOOKUP($AI12,Data!$S$2:$T$5,2,0)</f>
        <v>Inaceptable</v>
      </c>
      <c r="AZ12" s="46" t="s">
        <v>438</v>
      </c>
      <c r="BA12" s="49" t="str">
        <f>VLOOKUP($AI12,Data!$Y$1:$Z$5,2,0)</f>
        <v xml:space="preserve">Media </v>
      </c>
      <c r="BB12" s="49">
        <f>VLOOKUP($BA12,Data!$V$2:$W$4,2,0)</f>
        <v>-2</v>
      </c>
      <c r="BC12" s="46" t="s">
        <v>109</v>
      </c>
      <c r="BD12" s="49">
        <f>VLOOKUP($BC12,Data!$V$2:$X$4,3,0)</f>
        <v>2</v>
      </c>
      <c r="BE12" s="46" t="s">
        <v>110</v>
      </c>
      <c r="BF12" s="49">
        <f>VLOOKUP($BE12,Data!$V$2:$X$4,3,0)</f>
        <v>1</v>
      </c>
      <c r="BG12" s="46" t="s">
        <v>110</v>
      </c>
      <c r="BH12" s="49">
        <f>VLOOKUP($BG12,Data!$V$2:$X$4,3,0)</f>
        <v>1</v>
      </c>
      <c r="BI12" s="49">
        <f t="shared" si="8"/>
        <v>2</v>
      </c>
    </row>
    <row r="13" spans="1:61" s="102" customFormat="1" ht="24" customHeight="1" x14ac:dyDescent="0.25">
      <c r="A13" s="96">
        <v>10</v>
      </c>
      <c r="B13" s="97" t="s">
        <v>92</v>
      </c>
      <c r="C13" s="49">
        <v>15</v>
      </c>
      <c r="D13" s="49">
        <f>VLOOKUP($B13,Data!$Q$2:$R$27,2,0)</f>
        <v>13</v>
      </c>
      <c r="E13" s="46" t="s">
        <v>41</v>
      </c>
      <c r="F13" s="46" t="s">
        <v>42</v>
      </c>
      <c r="G13" s="46" t="s">
        <v>98</v>
      </c>
      <c r="H13" s="46">
        <v>1</v>
      </c>
      <c r="I13" s="46">
        <v>3</v>
      </c>
      <c r="J13" s="46">
        <v>5</v>
      </c>
      <c r="K13" s="46">
        <v>3</v>
      </c>
      <c r="L13" s="46">
        <v>4</v>
      </c>
      <c r="M13" s="49">
        <f t="shared" si="0"/>
        <v>16</v>
      </c>
      <c r="N13" s="98">
        <f t="shared" si="1"/>
        <v>14.5</v>
      </c>
      <c r="O13" s="46" t="s">
        <v>115</v>
      </c>
      <c r="P13" s="99" t="str">
        <f t="shared" si="2"/>
        <v>Moderado</v>
      </c>
      <c r="Q13" s="100" t="str">
        <f t="shared" si="3"/>
        <v>ImprobableModerado</v>
      </c>
      <c r="R13" s="49" t="str">
        <f>VLOOKUP($Q13,Data!$G$2:$H$26,2,0)</f>
        <v>Moderado</v>
      </c>
      <c r="S13" s="101" t="s">
        <v>229</v>
      </c>
      <c r="T13" s="46" t="s">
        <v>103</v>
      </c>
      <c r="U13" s="101"/>
      <c r="V13" s="46" t="s">
        <v>109</v>
      </c>
      <c r="W13" s="46" t="s">
        <v>115</v>
      </c>
      <c r="X13" s="49" t="str">
        <f t="shared" si="4"/>
        <v xml:space="preserve">ModeradoMedia </v>
      </c>
      <c r="Y13" s="49" t="str">
        <f>VLOOKUP($X13,Data!$C$2:$D$16,2,0)</f>
        <v>Moderado</v>
      </c>
      <c r="Z13" s="99" t="str">
        <f t="shared" si="5"/>
        <v>ImprobableModerado</v>
      </c>
      <c r="AA13" s="49" t="str">
        <f>VLOOKUP($Z13,Data!$G$2:$H$26,2,0)</f>
        <v>Moderado</v>
      </c>
      <c r="AB13" s="103" t="s">
        <v>692</v>
      </c>
      <c r="AC13" s="46" t="s">
        <v>108</v>
      </c>
      <c r="AD13" s="46" t="s">
        <v>105</v>
      </c>
      <c r="AE13" s="46" t="s">
        <v>115</v>
      </c>
      <c r="AF13" s="49" t="str">
        <f t="shared" si="6"/>
        <v xml:space="preserve">ModeradoAlta </v>
      </c>
      <c r="AG13" s="49" t="str">
        <f>VLOOKUP($AF13,Data!$C$2:$D$16,2,0)</f>
        <v>Menor</v>
      </c>
      <c r="AH13" s="99" t="str">
        <f t="shared" si="7"/>
        <v>ImprobableMenor</v>
      </c>
      <c r="AI13" s="49" t="str">
        <f>VLOOKUP($AH13,Data!$G$2:$H$26,2,0)</f>
        <v>Bajo</v>
      </c>
      <c r="AJ13" s="60" t="s">
        <v>232</v>
      </c>
      <c r="AK13" s="60"/>
      <c r="AL13" s="60"/>
      <c r="AM13" s="60" t="s">
        <v>232</v>
      </c>
      <c r="AN13" s="60" t="s">
        <v>232</v>
      </c>
      <c r="AO13" s="60"/>
      <c r="AP13" s="60"/>
      <c r="AQ13" s="60" t="s">
        <v>232</v>
      </c>
      <c r="AR13" s="60" t="s">
        <v>232</v>
      </c>
      <c r="AS13" s="60"/>
      <c r="AT13" s="60"/>
      <c r="AU13" s="60"/>
      <c r="AV13" s="60" t="s">
        <v>232</v>
      </c>
      <c r="AW13" s="60"/>
      <c r="AX13" s="101"/>
      <c r="AY13" s="49" t="str">
        <f>VLOOKUP($AI13,Data!$S$2:$T$5,2,0)</f>
        <v>Aceptable</v>
      </c>
      <c r="AZ13" s="46" t="s">
        <v>438</v>
      </c>
      <c r="BA13" s="49" t="str">
        <f>VLOOKUP($AI13,Data!$Y$1:$Z$5,2,0)</f>
        <v>Baja</v>
      </c>
      <c r="BB13" s="49">
        <f>VLOOKUP($BA13,Data!$V$2:$W$4,2,0)</f>
        <v>-1</v>
      </c>
      <c r="BC13" s="46" t="s">
        <v>108</v>
      </c>
      <c r="BD13" s="49">
        <f>VLOOKUP($BC13,Data!$V$2:$X$4,3,0)</f>
        <v>3</v>
      </c>
      <c r="BE13" s="46" t="s">
        <v>108</v>
      </c>
      <c r="BF13" s="49">
        <f>VLOOKUP($BE13,Data!$V$2:$X$4,3,0)</f>
        <v>3</v>
      </c>
      <c r="BG13" s="46" t="s">
        <v>108</v>
      </c>
      <c r="BH13" s="49">
        <f>VLOOKUP($BG13,Data!$V$2:$X$4,3,0)</f>
        <v>3</v>
      </c>
      <c r="BI13" s="49">
        <f t="shared" si="8"/>
        <v>8</v>
      </c>
    </row>
    <row r="14" spans="1:61" s="102" customFormat="1" ht="24" customHeight="1" x14ac:dyDescent="0.25">
      <c r="A14" s="96">
        <v>11</v>
      </c>
      <c r="B14" s="97" t="s">
        <v>207</v>
      </c>
      <c r="C14" s="49">
        <v>1</v>
      </c>
      <c r="D14" s="49">
        <f>VLOOKUP($B14,Data!$Q$2:$R$27,2,0)</f>
        <v>12</v>
      </c>
      <c r="E14" s="46" t="s">
        <v>41</v>
      </c>
      <c r="F14" s="46" t="s">
        <v>43</v>
      </c>
      <c r="G14" s="46" t="s">
        <v>43</v>
      </c>
      <c r="H14" s="46">
        <v>3</v>
      </c>
      <c r="I14" s="46">
        <v>4</v>
      </c>
      <c r="J14" s="46">
        <v>2</v>
      </c>
      <c r="K14" s="46">
        <v>3</v>
      </c>
      <c r="L14" s="46">
        <v>4</v>
      </c>
      <c r="M14" s="49">
        <f t="shared" si="0"/>
        <v>16</v>
      </c>
      <c r="N14" s="98">
        <f t="shared" si="1"/>
        <v>14</v>
      </c>
      <c r="O14" s="46" t="s">
        <v>113</v>
      </c>
      <c r="P14" s="99" t="str">
        <f t="shared" si="2"/>
        <v>Moderado</v>
      </c>
      <c r="Q14" s="100" t="str">
        <f t="shared" si="3"/>
        <v>PosibleModerado</v>
      </c>
      <c r="R14" s="49" t="str">
        <f>VLOOKUP($Q14,Data!$G$2:$H$26,2,0)</f>
        <v>Alto</v>
      </c>
      <c r="S14" s="101" t="s">
        <v>228</v>
      </c>
      <c r="T14" s="46" t="s">
        <v>104</v>
      </c>
      <c r="U14" s="101"/>
      <c r="V14" s="46" t="s">
        <v>109</v>
      </c>
      <c r="W14" s="46" t="s">
        <v>113</v>
      </c>
      <c r="X14" s="49" t="str">
        <f t="shared" si="4"/>
        <v xml:space="preserve">ModeradoMedia </v>
      </c>
      <c r="Y14" s="49" t="str">
        <f>VLOOKUP($X14,Data!$C$2:$D$16,2,0)</f>
        <v>Moderado</v>
      </c>
      <c r="Z14" s="99" t="str">
        <f t="shared" si="5"/>
        <v>PosibleModerado</v>
      </c>
      <c r="AA14" s="49" t="str">
        <f>VLOOKUP($Z14,Data!$G$2:$H$26,2,0)</f>
        <v>Alto</v>
      </c>
      <c r="AB14" s="103" t="s">
        <v>632</v>
      </c>
      <c r="AC14" s="46" t="s">
        <v>109</v>
      </c>
      <c r="AD14" s="46" t="s">
        <v>103</v>
      </c>
      <c r="AE14" s="46" t="s">
        <v>113</v>
      </c>
      <c r="AF14" s="49" t="str">
        <f t="shared" si="6"/>
        <v xml:space="preserve">ModeradoMedia </v>
      </c>
      <c r="AG14" s="49" t="str">
        <f>VLOOKUP($AF14,Data!$C$2:$D$16,2,0)</f>
        <v>Moderado</v>
      </c>
      <c r="AH14" s="99" t="str">
        <f t="shared" si="7"/>
        <v>PosibleModerado</v>
      </c>
      <c r="AI14" s="49" t="str">
        <f>VLOOKUP($AH14,Data!$G$2:$H$26,2,0)</f>
        <v>Alto</v>
      </c>
      <c r="AJ14" s="60"/>
      <c r="AK14" s="60"/>
      <c r="AL14" s="60"/>
      <c r="AM14" s="60" t="s">
        <v>232</v>
      </c>
      <c r="AN14" s="60"/>
      <c r="AO14" s="60"/>
      <c r="AP14" s="60" t="s">
        <v>232</v>
      </c>
      <c r="AQ14" s="60"/>
      <c r="AR14" s="60"/>
      <c r="AS14" s="60"/>
      <c r="AT14" s="60"/>
      <c r="AU14" s="60"/>
      <c r="AV14" s="60"/>
      <c r="AW14" s="60"/>
      <c r="AX14" s="101"/>
      <c r="AY14" s="49" t="str">
        <f>VLOOKUP($AI14,Data!$S$2:$T$5,2,0)</f>
        <v>Inaceptable</v>
      </c>
      <c r="AZ14" s="46" t="s">
        <v>438</v>
      </c>
      <c r="BA14" s="49" t="str">
        <f>VLOOKUP($AI14,Data!$Y$1:$Z$5,2,0)</f>
        <v xml:space="preserve">Media </v>
      </c>
      <c r="BB14" s="49">
        <f>VLOOKUP($BA14,Data!$V$2:$W$4,2,0)</f>
        <v>-2</v>
      </c>
      <c r="BC14" s="46" t="s">
        <v>109</v>
      </c>
      <c r="BD14" s="49">
        <f>VLOOKUP($BC14,Data!$V$2:$X$4,3,0)</f>
        <v>2</v>
      </c>
      <c r="BE14" s="46" t="s">
        <v>109</v>
      </c>
      <c r="BF14" s="49">
        <f>VLOOKUP($BE14,Data!$V$2:$X$4,3,0)</f>
        <v>2</v>
      </c>
      <c r="BG14" s="46" t="s">
        <v>108</v>
      </c>
      <c r="BH14" s="49">
        <f>VLOOKUP($BG14,Data!$V$2:$X$4,3,0)</f>
        <v>3</v>
      </c>
      <c r="BI14" s="49">
        <f t="shared" si="8"/>
        <v>5</v>
      </c>
    </row>
    <row r="15" spans="1:61" s="102" customFormat="1" ht="24" customHeight="1" x14ac:dyDescent="0.25">
      <c r="A15" s="96">
        <v>12</v>
      </c>
      <c r="B15" s="97" t="s">
        <v>91</v>
      </c>
      <c r="C15" s="49">
        <v>1</v>
      </c>
      <c r="D15" s="49">
        <f>VLOOKUP($B15,Data!$Q$2:$R$27,2,0)</f>
        <v>12</v>
      </c>
      <c r="E15" s="46" t="s">
        <v>41</v>
      </c>
      <c r="F15" s="46" t="s">
        <v>43</v>
      </c>
      <c r="G15" s="46" t="s">
        <v>98</v>
      </c>
      <c r="H15" s="46">
        <v>3</v>
      </c>
      <c r="I15" s="46">
        <v>4</v>
      </c>
      <c r="J15" s="46">
        <v>5</v>
      </c>
      <c r="K15" s="46">
        <v>3</v>
      </c>
      <c r="L15" s="46">
        <v>4</v>
      </c>
      <c r="M15" s="49">
        <f t="shared" si="0"/>
        <v>19</v>
      </c>
      <c r="N15" s="98">
        <f t="shared" si="1"/>
        <v>15.5</v>
      </c>
      <c r="O15" s="46" t="s">
        <v>113</v>
      </c>
      <c r="P15" s="99" t="str">
        <f t="shared" si="2"/>
        <v>Mayor</v>
      </c>
      <c r="Q15" s="100" t="str">
        <f t="shared" si="3"/>
        <v>PosibleMayor</v>
      </c>
      <c r="R15" s="49" t="str">
        <f>VLOOKUP($Q15,Data!$G$2:$H$26,2,0)</f>
        <v>Extremo</v>
      </c>
      <c r="S15" s="101" t="s">
        <v>676</v>
      </c>
      <c r="T15" s="46" t="s">
        <v>105</v>
      </c>
      <c r="U15" s="101"/>
      <c r="V15" s="46" t="s">
        <v>108</v>
      </c>
      <c r="W15" s="46" t="s">
        <v>113</v>
      </c>
      <c r="X15" s="49" t="str">
        <f t="shared" si="4"/>
        <v xml:space="preserve">MayorAlta </v>
      </c>
      <c r="Y15" s="49" t="str">
        <f>VLOOKUP($X15,Data!$C$2:$D$16,2,0)</f>
        <v>Moderado</v>
      </c>
      <c r="Z15" s="99" t="str">
        <f t="shared" si="5"/>
        <v>PosibleModerado</v>
      </c>
      <c r="AA15" s="49" t="str">
        <f>VLOOKUP($Z15,Data!$G$2:$H$26,2,0)</f>
        <v>Alto</v>
      </c>
      <c r="AB15" s="103" t="s">
        <v>693</v>
      </c>
      <c r="AC15" s="46" t="s">
        <v>109</v>
      </c>
      <c r="AD15" s="46" t="s">
        <v>103</v>
      </c>
      <c r="AE15" s="46" t="s">
        <v>113</v>
      </c>
      <c r="AF15" s="49" t="str">
        <f t="shared" si="6"/>
        <v xml:space="preserve">ModeradoMedia </v>
      </c>
      <c r="AG15" s="49" t="str">
        <f>VLOOKUP($AF15,Data!$C$2:$D$16,2,0)</f>
        <v>Moderado</v>
      </c>
      <c r="AH15" s="99" t="str">
        <f t="shared" si="7"/>
        <v>PosibleModerado</v>
      </c>
      <c r="AI15" s="49" t="str">
        <f>VLOOKUP($AH15,Data!$G$2:$H$26,2,0)</f>
        <v>Alto</v>
      </c>
      <c r="AJ15" s="60" t="s">
        <v>232</v>
      </c>
      <c r="AK15" s="60" t="s">
        <v>232</v>
      </c>
      <c r="AL15" s="60" t="s">
        <v>232</v>
      </c>
      <c r="AM15" s="60"/>
      <c r="AN15" s="60" t="s">
        <v>232</v>
      </c>
      <c r="AO15" s="60"/>
      <c r="AP15" s="60"/>
      <c r="AQ15" s="60" t="s">
        <v>232</v>
      </c>
      <c r="AR15" s="60"/>
      <c r="AS15" s="60" t="s">
        <v>232</v>
      </c>
      <c r="AT15" s="60" t="s">
        <v>232</v>
      </c>
      <c r="AU15" s="60" t="s">
        <v>232</v>
      </c>
      <c r="AV15" s="60"/>
      <c r="AW15" s="60"/>
      <c r="AX15" s="101"/>
      <c r="AY15" s="49" t="str">
        <f>VLOOKUP($AI15,Data!$S$2:$T$5,2,0)</f>
        <v>Inaceptable</v>
      </c>
      <c r="AZ15" s="46" t="s">
        <v>438</v>
      </c>
      <c r="BA15" s="49" t="str">
        <f>VLOOKUP($AI15,Data!$Y$1:$Z$5,2,0)</f>
        <v xml:space="preserve">Media </v>
      </c>
      <c r="BB15" s="49">
        <f>VLOOKUP($BA15,Data!$V$2:$W$4,2,0)</f>
        <v>-2</v>
      </c>
      <c r="BC15" s="46" t="s">
        <v>110</v>
      </c>
      <c r="BD15" s="49">
        <f>VLOOKUP($BC15,Data!$V$2:$X$4,3,0)</f>
        <v>1</v>
      </c>
      <c r="BE15" s="46" t="s">
        <v>109</v>
      </c>
      <c r="BF15" s="49">
        <f>VLOOKUP($BE15,Data!$V$2:$X$4,3,0)</f>
        <v>2</v>
      </c>
      <c r="BG15" s="46" t="s">
        <v>110</v>
      </c>
      <c r="BH15" s="49">
        <f>VLOOKUP($BG15,Data!$V$2:$X$4,3,0)</f>
        <v>1</v>
      </c>
      <c r="BI15" s="49">
        <f t="shared" si="8"/>
        <v>2</v>
      </c>
    </row>
    <row r="16" spans="1:61" s="102" customFormat="1" ht="30.95" customHeight="1" x14ac:dyDescent="0.25">
      <c r="A16" s="96">
        <v>13</v>
      </c>
      <c r="B16" s="97" t="s">
        <v>655</v>
      </c>
      <c r="C16" s="49">
        <v>15</v>
      </c>
      <c r="D16" s="49">
        <f>VLOOKUP($B16,Data!$Q$2:$R$27,2,0)</f>
        <v>12</v>
      </c>
      <c r="E16" s="46" t="s">
        <v>41</v>
      </c>
      <c r="F16" s="46" t="s">
        <v>42</v>
      </c>
      <c r="G16" s="46" t="s">
        <v>99</v>
      </c>
      <c r="H16" s="46">
        <v>3</v>
      </c>
      <c r="I16" s="46">
        <v>3</v>
      </c>
      <c r="J16" s="46">
        <v>4</v>
      </c>
      <c r="K16" s="46">
        <v>2</v>
      </c>
      <c r="L16" s="46">
        <v>4</v>
      </c>
      <c r="M16" s="49">
        <f t="shared" si="0"/>
        <v>16</v>
      </c>
      <c r="N16" s="98">
        <f t="shared" si="1"/>
        <v>14</v>
      </c>
      <c r="O16" s="46" t="s">
        <v>115</v>
      </c>
      <c r="P16" s="99" t="str">
        <f t="shared" si="2"/>
        <v>Moderado</v>
      </c>
      <c r="Q16" s="100" t="str">
        <f t="shared" si="3"/>
        <v>ImprobableModerado</v>
      </c>
      <c r="R16" s="49" t="str">
        <f>VLOOKUP($Q16,Data!$G$2:$H$26,2,0)</f>
        <v>Moderado</v>
      </c>
      <c r="S16" s="101" t="s">
        <v>228</v>
      </c>
      <c r="T16" s="46" t="s">
        <v>104</v>
      </c>
      <c r="U16" s="101"/>
      <c r="V16" s="46" t="s">
        <v>109</v>
      </c>
      <c r="W16" s="46" t="s">
        <v>115</v>
      </c>
      <c r="X16" s="49" t="str">
        <f t="shared" si="4"/>
        <v xml:space="preserve">ModeradoMedia </v>
      </c>
      <c r="Y16" s="49" t="str">
        <f>VLOOKUP($X16,Data!$C$2:$D$16,2,0)</f>
        <v>Moderado</v>
      </c>
      <c r="Z16" s="99" t="str">
        <f t="shared" si="5"/>
        <v>ImprobableModerado</v>
      </c>
      <c r="AA16" s="49" t="str">
        <f>VLOOKUP($Z16,Data!$G$2:$H$26,2,0)</f>
        <v>Moderado</v>
      </c>
      <c r="AB16" s="103" t="s">
        <v>633</v>
      </c>
      <c r="AC16" s="46" t="s">
        <v>108</v>
      </c>
      <c r="AD16" s="46" t="s">
        <v>104</v>
      </c>
      <c r="AE16" s="46" t="s">
        <v>115</v>
      </c>
      <c r="AF16" s="49" t="str">
        <f t="shared" si="6"/>
        <v xml:space="preserve">ModeradoAlta </v>
      </c>
      <c r="AG16" s="49" t="str">
        <f>VLOOKUP($AF16,Data!$C$2:$D$16,2,0)</f>
        <v>Menor</v>
      </c>
      <c r="AH16" s="99" t="str">
        <f t="shared" si="7"/>
        <v>ImprobableMenor</v>
      </c>
      <c r="AI16" s="49" t="str">
        <f>VLOOKUP($AH16,Data!$G$2:$H$26,2,0)</f>
        <v>Bajo</v>
      </c>
      <c r="AJ16" s="60"/>
      <c r="AK16" s="60"/>
      <c r="AL16" s="60"/>
      <c r="AM16" s="60"/>
      <c r="AN16" s="60"/>
      <c r="AO16" s="60"/>
      <c r="AP16" s="60" t="s">
        <v>232</v>
      </c>
      <c r="AQ16" s="60"/>
      <c r="AR16" s="60"/>
      <c r="AS16" s="60"/>
      <c r="AT16" s="60"/>
      <c r="AU16" s="60"/>
      <c r="AV16" s="60"/>
      <c r="AW16" s="60"/>
      <c r="AX16" s="101"/>
      <c r="AY16" s="49" t="str">
        <f>VLOOKUP($AI16,Data!$S$2:$T$5,2,0)</f>
        <v>Aceptable</v>
      </c>
      <c r="AZ16" s="46" t="s">
        <v>438</v>
      </c>
      <c r="BA16" s="49" t="str">
        <f>VLOOKUP($AI16,Data!$Y$1:$Z$5,2,0)</f>
        <v>Baja</v>
      </c>
      <c r="BB16" s="49">
        <f>VLOOKUP($BA16,Data!$V$2:$W$4,2,0)</f>
        <v>-1</v>
      </c>
      <c r="BC16" s="46" t="s">
        <v>108</v>
      </c>
      <c r="BD16" s="49">
        <f>VLOOKUP($BC16,Data!$V$2:$X$4,3,0)</f>
        <v>3</v>
      </c>
      <c r="BE16" s="46" t="s">
        <v>108</v>
      </c>
      <c r="BF16" s="49">
        <f>VLOOKUP($BE16,Data!$V$2:$X$4,3,0)</f>
        <v>3</v>
      </c>
      <c r="BG16" s="46" t="s">
        <v>108</v>
      </c>
      <c r="BH16" s="49">
        <f>VLOOKUP($BG16,Data!$V$2:$X$4,3,0)</f>
        <v>3</v>
      </c>
      <c r="BI16" s="49">
        <f t="shared" si="8"/>
        <v>8</v>
      </c>
    </row>
    <row r="17" spans="1:61" s="102" customFormat="1" ht="29.1" customHeight="1" x14ac:dyDescent="0.25">
      <c r="A17" s="96">
        <v>14</v>
      </c>
      <c r="B17" s="97" t="s">
        <v>62</v>
      </c>
      <c r="C17" s="49">
        <v>15</v>
      </c>
      <c r="D17" s="49">
        <f>VLOOKUP($B17,Data!$Q$2:$R$27,2,0)</f>
        <v>12</v>
      </c>
      <c r="E17" s="46" t="s">
        <v>41</v>
      </c>
      <c r="F17" s="46" t="s">
        <v>42</v>
      </c>
      <c r="G17" s="46" t="s">
        <v>98</v>
      </c>
      <c r="H17" s="46">
        <v>3</v>
      </c>
      <c r="I17" s="46">
        <v>3</v>
      </c>
      <c r="J17" s="46">
        <v>5</v>
      </c>
      <c r="K17" s="46">
        <v>4</v>
      </c>
      <c r="L17" s="46">
        <v>3</v>
      </c>
      <c r="M17" s="49">
        <f t="shared" si="0"/>
        <v>18</v>
      </c>
      <c r="N17" s="98">
        <f t="shared" si="1"/>
        <v>15</v>
      </c>
      <c r="O17" s="46" t="s">
        <v>114</v>
      </c>
      <c r="P17" s="99" t="str">
        <f t="shared" si="2"/>
        <v>Mayor</v>
      </c>
      <c r="Q17" s="100" t="str">
        <f t="shared" si="3"/>
        <v>RaroMayor</v>
      </c>
      <c r="R17" s="49" t="str">
        <f>VLOOKUP($Q17,Data!$G$2:$H$26,2,0)</f>
        <v>Alto</v>
      </c>
      <c r="S17" s="101" t="s">
        <v>229</v>
      </c>
      <c r="T17" s="46" t="s">
        <v>103</v>
      </c>
      <c r="U17" s="101"/>
      <c r="V17" s="46" t="s">
        <v>109</v>
      </c>
      <c r="W17" s="46" t="s">
        <v>114</v>
      </c>
      <c r="X17" s="49" t="str">
        <f t="shared" si="4"/>
        <v xml:space="preserve">MayorMedia </v>
      </c>
      <c r="Y17" s="49" t="str">
        <f>VLOOKUP($X17,Data!$C$2:$D$16,2,0)</f>
        <v>Mayor</v>
      </c>
      <c r="Z17" s="99" t="str">
        <f t="shared" si="5"/>
        <v>RaroMayor</v>
      </c>
      <c r="AA17" s="49" t="str">
        <f>VLOOKUP($Z17,Data!$G$2:$H$26,2,0)</f>
        <v>Alto</v>
      </c>
      <c r="AB17" s="103" t="s">
        <v>630</v>
      </c>
      <c r="AC17" s="46" t="s">
        <v>108</v>
      </c>
      <c r="AD17" s="46" t="s">
        <v>103</v>
      </c>
      <c r="AE17" s="46" t="s">
        <v>114</v>
      </c>
      <c r="AF17" s="49" t="str">
        <f t="shared" si="6"/>
        <v xml:space="preserve">MayorAlta </v>
      </c>
      <c r="AG17" s="49" t="str">
        <f>VLOOKUP($AF17,Data!$C$2:$D$16,2,0)</f>
        <v>Moderado</v>
      </c>
      <c r="AH17" s="99" t="str">
        <f t="shared" si="7"/>
        <v>RaroModerado</v>
      </c>
      <c r="AI17" s="49" t="str">
        <f>VLOOKUP($AH17,Data!$G$2:$H$26,2,0)</f>
        <v>Moderado</v>
      </c>
      <c r="AJ17" s="60"/>
      <c r="AK17" s="60"/>
      <c r="AL17" s="60"/>
      <c r="AM17" s="60" t="s">
        <v>232</v>
      </c>
      <c r="AN17" s="60"/>
      <c r="AO17" s="60"/>
      <c r="AP17" s="60" t="s">
        <v>232</v>
      </c>
      <c r="AQ17" s="60" t="s">
        <v>232</v>
      </c>
      <c r="AR17" s="60" t="s">
        <v>232</v>
      </c>
      <c r="AS17" s="60"/>
      <c r="AT17" s="60"/>
      <c r="AU17" s="60" t="s">
        <v>232</v>
      </c>
      <c r="AV17" s="60" t="s">
        <v>232</v>
      </c>
      <c r="AW17" s="60"/>
      <c r="AX17" s="101"/>
      <c r="AY17" s="49" t="str">
        <f>VLOOKUP($AI17,Data!$S$2:$T$5,2,0)</f>
        <v>Aceptable</v>
      </c>
      <c r="AZ17" s="46" t="s">
        <v>438</v>
      </c>
      <c r="BA17" s="49" t="str">
        <f>VLOOKUP($AI17,Data!$Y$1:$Z$5,2,0)</f>
        <v xml:space="preserve">Media </v>
      </c>
      <c r="BB17" s="49">
        <f>VLOOKUP($BA17,Data!$V$2:$W$4,2,0)</f>
        <v>-2</v>
      </c>
      <c r="BC17" s="46" t="s">
        <v>108</v>
      </c>
      <c r="BD17" s="49">
        <f>VLOOKUP($BC17,Data!$V$2:$X$4,3,0)</f>
        <v>3</v>
      </c>
      <c r="BE17" s="46" t="s">
        <v>108</v>
      </c>
      <c r="BF17" s="49">
        <f>VLOOKUP($BE17,Data!$V$2:$X$4,3,0)</f>
        <v>3</v>
      </c>
      <c r="BG17" s="46" t="s">
        <v>108</v>
      </c>
      <c r="BH17" s="49">
        <f>VLOOKUP($BG17,Data!$V$2:$X$4,3,0)</f>
        <v>3</v>
      </c>
      <c r="BI17" s="49">
        <f t="shared" si="8"/>
        <v>7</v>
      </c>
    </row>
    <row r="18" spans="1:61" s="102" customFormat="1" ht="24" customHeight="1" x14ac:dyDescent="0.25">
      <c r="A18" s="96">
        <v>15</v>
      </c>
      <c r="B18" s="97" t="s">
        <v>202</v>
      </c>
      <c r="C18" s="49">
        <v>3</v>
      </c>
      <c r="D18" s="49">
        <f>VLOOKUP($B18,Data!$Q$2:$R$27,2,0)</f>
        <v>12</v>
      </c>
      <c r="E18" s="46" t="s">
        <v>41</v>
      </c>
      <c r="F18" s="46" t="s">
        <v>42</v>
      </c>
      <c r="G18" s="46" t="s">
        <v>99</v>
      </c>
      <c r="H18" s="46">
        <v>3</v>
      </c>
      <c r="I18" s="46">
        <v>3</v>
      </c>
      <c r="J18" s="46">
        <v>5</v>
      </c>
      <c r="K18" s="46">
        <v>4</v>
      </c>
      <c r="L18" s="46">
        <v>3</v>
      </c>
      <c r="M18" s="49">
        <f t="shared" si="0"/>
        <v>18</v>
      </c>
      <c r="N18" s="98">
        <f t="shared" si="1"/>
        <v>15</v>
      </c>
      <c r="O18" s="46" t="s">
        <v>114</v>
      </c>
      <c r="P18" s="99" t="str">
        <f t="shared" si="2"/>
        <v>Mayor</v>
      </c>
      <c r="Q18" s="100" t="str">
        <f t="shared" si="3"/>
        <v>RaroMayor</v>
      </c>
      <c r="R18" s="49" t="str">
        <f>VLOOKUP($Q18,Data!$G$2:$H$26,2,0)</f>
        <v>Alto</v>
      </c>
      <c r="S18" s="101" t="s">
        <v>682</v>
      </c>
      <c r="T18" s="46" t="s">
        <v>104</v>
      </c>
      <c r="U18" s="101"/>
      <c r="V18" s="46" t="s">
        <v>109</v>
      </c>
      <c r="W18" s="46" t="s">
        <v>114</v>
      </c>
      <c r="X18" s="49" t="str">
        <f t="shared" si="4"/>
        <v xml:space="preserve">MayorMedia </v>
      </c>
      <c r="Y18" s="49" t="str">
        <f>VLOOKUP($X18,Data!$C$2:$D$16,2,0)</f>
        <v>Mayor</v>
      </c>
      <c r="Z18" s="99" t="str">
        <f t="shared" si="5"/>
        <v>RaroMayor</v>
      </c>
      <c r="AA18" s="49" t="str">
        <f>VLOOKUP($Z18,Data!$G$2:$H$26,2,0)</f>
        <v>Alto</v>
      </c>
      <c r="AB18" s="103" t="s">
        <v>688</v>
      </c>
      <c r="AC18" s="46" t="s">
        <v>108</v>
      </c>
      <c r="AD18" s="46" t="s">
        <v>103</v>
      </c>
      <c r="AE18" s="46" t="s">
        <v>114</v>
      </c>
      <c r="AF18" s="49" t="str">
        <f t="shared" si="6"/>
        <v xml:space="preserve">MayorAlta </v>
      </c>
      <c r="AG18" s="49" t="str">
        <f>VLOOKUP($AF18,Data!$C$2:$D$16,2,0)</f>
        <v>Moderado</v>
      </c>
      <c r="AH18" s="99" t="str">
        <f t="shared" si="7"/>
        <v>RaroModerado</v>
      </c>
      <c r="AI18" s="49" t="str">
        <f>VLOOKUP($AH18,Data!$G$2:$H$26,2,0)</f>
        <v>Moderado</v>
      </c>
      <c r="AJ18" s="60"/>
      <c r="AK18" s="60"/>
      <c r="AL18" s="60"/>
      <c r="AM18" s="60"/>
      <c r="AN18" s="60"/>
      <c r="AO18" s="60"/>
      <c r="AP18" s="60" t="s">
        <v>232</v>
      </c>
      <c r="AQ18" s="60"/>
      <c r="AR18" s="60"/>
      <c r="AS18" s="60"/>
      <c r="AT18" s="60"/>
      <c r="AU18" s="60"/>
      <c r="AV18" s="60" t="s">
        <v>232</v>
      </c>
      <c r="AW18" s="60"/>
      <c r="AX18" s="101"/>
      <c r="AY18" s="49" t="str">
        <f>VLOOKUP($AI18,Data!$S$2:$T$5,2,0)</f>
        <v>Aceptable</v>
      </c>
      <c r="AZ18" s="46" t="s">
        <v>438</v>
      </c>
      <c r="BA18" s="49" t="str">
        <f>VLOOKUP($AI18,Data!$Y$1:$Z$5,2,0)</f>
        <v xml:space="preserve">Media </v>
      </c>
      <c r="BB18" s="49">
        <f>VLOOKUP($BA18,Data!$V$2:$W$4,2,0)</f>
        <v>-2</v>
      </c>
      <c r="BC18" s="46" t="s">
        <v>108</v>
      </c>
      <c r="BD18" s="49">
        <f>VLOOKUP($BC18,Data!$V$2:$X$4,3,0)</f>
        <v>3</v>
      </c>
      <c r="BE18" s="46" t="s">
        <v>108</v>
      </c>
      <c r="BF18" s="49">
        <f>VLOOKUP($BE18,Data!$V$2:$X$4,3,0)</f>
        <v>3</v>
      </c>
      <c r="BG18" s="46" t="s">
        <v>108</v>
      </c>
      <c r="BH18" s="49">
        <f>VLOOKUP($BG18,Data!$V$2:$X$4,3,0)</f>
        <v>3</v>
      </c>
      <c r="BI18" s="49">
        <f t="shared" si="8"/>
        <v>7</v>
      </c>
    </row>
    <row r="19" spans="1:61" s="102" customFormat="1" ht="33.75" customHeight="1" x14ac:dyDescent="0.25">
      <c r="A19" s="96">
        <v>16</v>
      </c>
      <c r="B19" s="97" t="s">
        <v>65</v>
      </c>
      <c r="C19" s="49">
        <v>3</v>
      </c>
      <c r="D19" s="49">
        <f>VLOOKUP($B19,Data!$Q$2:$R$27,2,0)</f>
        <v>12</v>
      </c>
      <c r="E19" s="46" t="s">
        <v>41</v>
      </c>
      <c r="F19" s="46" t="s">
        <v>43</v>
      </c>
      <c r="G19" s="46" t="s">
        <v>97</v>
      </c>
      <c r="H19" s="46">
        <v>3</v>
      </c>
      <c r="I19" s="46">
        <v>3</v>
      </c>
      <c r="J19" s="46">
        <v>1</v>
      </c>
      <c r="K19" s="46">
        <v>3</v>
      </c>
      <c r="L19" s="46">
        <v>4</v>
      </c>
      <c r="M19" s="49">
        <f t="shared" si="0"/>
        <v>14</v>
      </c>
      <c r="N19" s="98">
        <f t="shared" si="1"/>
        <v>13</v>
      </c>
      <c r="O19" s="46" t="s">
        <v>115</v>
      </c>
      <c r="P19" s="99" t="str">
        <f t="shared" si="2"/>
        <v>Moderado</v>
      </c>
      <c r="Q19" s="100" t="str">
        <f t="shared" si="3"/>
        <v>ImprobableModerado</v>
      </c>
      <c r="R19" s="49" t="str">
        <f>VLOOKUP($Q19,Data!$G$2:$H$26,2,0)</f>
        <v>Moderado</v>
      </c>
      <c r="S19" s="101" t="s">
        <v>677</v>
      </c>
      <c r="T19" s="46" t="s">
        <v>105</v>
      </c>
      <c r="U19" s="103"/>
      <c r="V19" s="46" t="s">
        <v>109</v>
      </c>
      <c r="W19" s="46" t="s">
        <v>115</v>
      </c>
      <c r="X19" s="49" t="str">
        <f t="shared" si="4"/>
        <v xml:space="preserve">ModeradoMedia </v>
      </c>
      <c r="Y19" s="49" t="str">
        <f>VLOOKUP($X19,Data!$C$2:$D$16,2,0)</f>
        <v>Moderado</v>
      </c>
      <c r="Z19" s="99" t="str">
        <f t="shared" si="5"/>
        <v>ImprobableModerado</v>
      </c>
      <c r="AA19" s="49" t="str">
        <f>VLOOKUP($Z19,Data!$G$2:$H$26,2,0)</f>
        <v>Moderado</v>
      </c>
      <c r="AB19" s="103" t="s">
        <v>690</v>
      </c>
      <c r="AC19" s="46" t="s">
        <v>108</v>
      </c>
      <c r="AD19" s="46" t="s">
        <v>105</v>
      </c>
      <c r="AE19" s="46" t="s">
        <v>115</v>
      </c>
      <c r="AF19" s="49" t="str">
        <f t="shared" si="6"/>
        <v xml:space="preserve">ModeradoAlta </v>
      </c>
      <c r="AG19" s="49" t="str">
        <f>VLOOKUP($AF19,Data!$C$2:$D$16,2,0)</f>
        <v>Menor</v>
      </c>
      <c r="AH19" s="99" t="str">
        <f t="shared" si="7"/>
        <v>ImprobableMenor</v>
      </c>
      <c r="AI19" s="49" t="str">
        <f>VLOOKUP($AH19,Data!$G$2:$H$26,2,0)</f>
        <v>Bajo</v>
      </c>
      <c r="AJ19" s="60" t="s">
        <v>232</v>
      </c>
      <c r="AK19" s="60"/>
      <c r="AL19" s="60"/>
      <c r="AM19" s="60" t="s">
        <v>232</v>
      </c>
      <c r="AN19" s="60" t="s">
        <v>232</v>
      </c>
      <c r="AO19" s="60" t="s">
        <v>232</v>
      </c>
      <c r="AP19" s="60"/>
      <c r="AQ19" s="60"/>
      <c r="AR19" s="60" t="s">
        <v>232</v>
      </c>
      <c r="AS19" s="60"/>
      <c r="AT19" s="60"/>
      <c r="AU19" s="60"/>
      <c r="AV19" s="60"/>
      <c r="AW19" s="60" t="s">
        <v>232</v>
      </c>
      <c r="AX19" s="101"/>
      <c r="AY19" s="49" t="str">
        <f>VLOOKUP($AI19,Data!$S$2:$T$5,2,0)</f>
        <v>Aceptable</v>
      </c>
      <c r="AZ19" s="46" t="s">
        <v>438</v>
      </c>
      <c r="BA19" s="49" t="str">
        <f>VLOOKUP($AI19,Data!$Y$1:$Z$5,2,0)</f>
        <v>Baja</v>
      </c>
      <c r="BB19" s="49">
        <f>VLOOKUP($BA19,Data!$V$2:$W$4,2,0)</f>
        <v>-1</v>
      </c>
      <c r="BC19" s="46" t="s">
        <v>108</v>
      </c>
      <c r="BD19" s="49">
        <f>VLOOKUP($BC19,Data!$V$2:$X$4,3,0)</f>
        <v>3</v>
      </c>
      <c r="BE19" s="46" t="s">
        <v>108</v>
      </c>
      <c r="BF19" s="49">
        <f>VLOOKUP($BE19,Data!$V$2:$X$4,3,0)</f>
        <v>3</v>
      </c>
      <c r="BG19" s="46" t="s">
        <v>108</v>
      </c>
      <c r="BH19" s="49">
        <f>VLOOKUP($BG19,Data!$V$2:$X$4,3,0)</f>
        <v>3</v>
      </c>
      <c r="BI19" s="49">
        <f t="shared" si="8"/>
        <v>8</v>
      </c>
    </row>
    <row r="20" spans="1:61" s="102" customFormat="1" ht="29.1" customHeight="1" x14ac:dyDescent="0.25">
      <c r="A20" s="96">
        <v>17</v>
      </c>
      <c r="B20" s="97" t="s">
        <v>206</v>
      </c>
      <c r="C20" s="49">
        <v>14</v>
      </c>
      <c r="D20" s="49">
        <f>VLOOKUP($B20,Data!$Q$2:$R$27,2,0)</f>
        <v>12</v>
      </c>
      <c r="E20" s="46" t="s">
        <v>41</v>
      </c>
      <c r="F20" s="46" t="s">
        <v>43</v>
      </c>
      <c r="G20" s="46" t="s">
        <v>97</v>
      </c>
      <c r="H20" s="46">
        <v>3</v>
      </c>
      <c r="I20" s="46">
        <v>3</v>
      </c>
      <c r="J20" s="46">
        <v>2</v>
      </c>
      <c r="K20" s="46">
        <v>3</v>
      </c>
      <c r="L20" s="46">
        <v>5</v>
      </c>
      <c r="M20" s="49">
        <f t="shared" si="0"/>
        <v>16</v>
      </c>
      <c r="N20" s="98">
        <f t="shared" si="1"/>
        <v>14</v>
      </c>
      <c r="O20" s="46" t="s">
        <v>113</v>
      </c>
      <c r="P20" s="99" t="str">
        <f t="shared" si="2"/>
        <v>Moderado</v>
      </c>
      <c r="Q20" s="100" t="str">
        <f t="shared" si="3"/>
        <v>PosibleModerado</v>
      </c>
      <c r="R20" s="49" t="str">
        <f>VLOOKUP($Q20,Data!$G$2:$H$26,2,0)</f>
        <v>Alto</v>
      </c>
      <c r="S20" s="101" t="s">
        <v>228</v>
      </c>
      <c r="T20" s="46" t="s">
        <v>104</v>
      </c>
      <c r="U20" s="101"/>
      <c r="V20" s="46" t="s">
        <v>109</v>
      </c>
      <c r="W20" s="46" t="s">
        <v>113</v>
      </c>
      <c r="X20" s="49" t="str">
        <f t="shared" si="4"/>
        <v xml:space="preserve">ModeradoMedia </v>
      </c>
      <c r="Y20" s="49" t="str">
        <f>VLOOKUP($X20,Data!$C$2:$D$16,2,0)</f>
        <v>Moderado</v>
      </c>
      <c r="Z20" s="99" t="str">
        <f t="shared" si="5"/>
        <v>PosibleModerado</v>
      </c>
      <c r="AA20" s="49" t="str">
        <f>VLOOKUP($Z20,Data!$G$2:$H$26,2,0)</f>
        <v>Alto</v>
      </c>
      <c r="AB20" s="103" t="s">
        <v>634</v>
      </c>
      <c r="AC20" s="46" t="s">
        <v>109</v>
      </c>
      <c r="AD20" s="46" t="s">
        <v>103</v>
      </c>
      <c r="AE20" s="46" t="s">
        <v>113</v>
      </c>
      <c r="AF20" s="49" t="str">
        <f t="shared" si="6"/>
        <v xml:space="preserve">ModeradoMedia </v>
      </c>
      <c r="AG20" s="49" t="str">
        <f>VLOOKUP($AF20,Data!$C$2:$D$16,2,0)</f>
        <v>Moderado</v>
      </c>
      <c r="AH20" s="99" t="str">
        <f t="shared" si="7"/>
        <v>PosibleModerado</v>
      </c>
      <c r="AI20" s="49" t="str">
        <f>VLOOKUP($AH20,Data!$G$2:$H$26,2,0)</f>
        <v>Alto</v>
      </c>
      <c r="AJ20" s="60"/>
      <c r="AK20" s="60"/>
      <c r="AL20" s="60"/>
      <c r="AM20" s="60"/>
      <c r="AN20" s="60"/>
      <c r="AO20" s="60"/>
      <c r="AP20" s="60" t="s">
        <v>232</v>
      </c>
      <c r="AQ20" s="60"/>
      <c r="AR20" s="60"/>
      <c r="AS20" s="60"/>
      <c r="AT20" s="60"/>
      <c r="AU20" s="60"/>
      <c r="AV20" s="60"/>
      <c r="AW20" s="60"/>
      <c r="AX20" s="101"/>
      <c r="AY20" s="49" t="str">
        <f>VLOOKUP($AI20,Data!$S$2:$T$5,2,0)</f>
        <v>Inaceptable</v>
      </c>
      <c r="AZ20" s="46" t="s">
        <v>438</v>
      </c>
      <c r="BA20" s="49" t="str">
        <f>VLOOKUP($AI20,Data!$Y$1:$Z$5,2,0)</f>
        <v xml:space="preserve">Media </v>
      </c>
      <c r="BB20" s="49">
        <f>VLOOKUP($BA20,Data!$V$2:$W$4,2,0)</f>
        <v>-2</v>
      </c>
      <c r="BC20" s="46" t="s">
        <v>109</v>
      </c>
      <c r="BD20" s="49">
        <f>VLOOKUP($BC20,Data!$V$2:$X$4,3,0)</f>
        <v>2</v>
      </c>
      <c r="BE20" s="46" t="s">
        <v>109</v>
      </c>
      <c r="BF20" s="49">
        <f>VLOOKUP($BE20,Data!$V$2:$X$4,3,0)</f>
        <v>2</v>
      </c>
      <c r="BG20" s="46" t="s">
        <v>109</v>
      </c>
      <c r="BH20" s="49">
        <f>VLOOKUP($BG20,Data!$V$2:$X$4,3,0)</f>
        <v>2</v>
      </c>
      <c r="BI20" s="49">
        <f t="shared" si="8"/>
        <v>4</v>
      </c>
    </row>
    <row r="21" spans="1:61" s="102" customFormat="1" ht="24" customHeight="1" x14ac:dyDescent="0.25">
      <c r="A21" s="96">
        <v>18</v>
      </c>
      <c r="B21" s="97" t="s">
        <v>63</v>
      </c>
      <c r="C21" s="49">
        <v>15</v>
      </c>
      <c r="D21" s="49">
        <f>VLOOKUP($B21,Data!$Q$2:$R$27,2,0)</f>
        <v>11</v>
      </c>
      <c r="E21" s="46" t="s">
        <v>41</v>
      </c>
      <c r="F21" s="46" t="s">
        <v>42</v>
      </c>
      <c r="G21" s="46" t="s">
        <v>97</v>
      </c>
      <c r="H21" s="46">
        <v>3</v>
      </c>
      <c r="I21" s="46">
        <v>3</v>
      </c>
      <c r="J21" s="46">
        <v>2</v>
      </c>
      <c r="K21" s="46">
        <v>3</v>
      </c>
      <c r="L21" s="46">
        <v>4</v>
      </c>
      <c r="M21" s="49">
        <f t="shared" si="0"/>
        <v>15</v>
      </c>
      <c r="N21" s="98">
        <f t="shared" si="1"/>
        <v>13</v>
      </c>
      <c r="O21" s="46" t="s">
        <v>115</v>
      </c>
      <c r="P21" s="99" t="str">
        <f t="shared" si="2"/>
        <v>Moderado</v>
      </c>
      <c r="Q21" s="100" t="str">
        <f t="shared" si="3"/>
        <v>ImprobableModerado</v>
      </c>
      <c r="R21" s="49" t="str">
        <f>VLOOKUP($Q21,Data!$G$2:$H$26,2,0)</f>
        <v>Moderado</v>
      </c>
      <c r="S21" s="101" t="s">
        <v>685</v>
      </c>
      <c r="T21" s="46" t="s">
        <v>105</v>
      </c>
      <c r="U21" s="101"/>
      <c r="V21" s="46" t="s">
        <v>109</v>
      </c>
      <c r="W21" s="46" t="s">
        <v>115</v>
      </c>
      <c r="X21" s="49" t="str">
        <f t="shared" si="4"/>
        <v xml:space="preserve">ModeradoMedia </v>
      </c>
      <c r="Y21" s="49" t="str">
        <f>VLOOKUP($X21,Data!$C$2:$D$16,2,0)</f>
        <v>Moderado</v>
      </c>
      <c r="Z21" s="99" t="str">
        <f t="shared" si="5"/>
        <v>ImprobableModerado</v>
      </c>
      <c r="AA21" s="49" t="str">
        <f>VLOOKUP($Z21,Data!$G$2:$H$26,2,0)</f>
        <v>Moderado</v>
      </c>
      <c r="AB21" s="103" t="s">
        <v>635</v>
      </c>
      <c r="AC21" s="46" t="s">
        <v>108</v>
      </c>
      <c r="AD21" s="46" t="s">
        <v>103</v>
      </c>
      <c r="AE21" s="46" t="s">
        <v>115</v>
      </c>
      <c r="AF21" s="49" t="str">
        <f t="shared" si="6"/>
        <v xml:space="preserve">ModeradoAlta </v>
      </c>
      <c r="AG21" s="49" t="str">
        <f>VLOOKUP($AF21,Data!$C$2:$D$16,2,0)</f>
        <v>Menor</v>
      </c>
      <c r="AH21" s="99" t="str">
        <f t="shared" si="7"/>
        <v>ImprobableMenor</v>
      </c>
      <c r="AI21" s="49" t="str">
        <f>VLOOKUP($AH21,Data!$G$2:$H$26,2,0)</f>
        <v>Bajo</v>
      </c>
      <c r="AJ21" s="60" t="s">
        <v>232</v>
      </c>
      <c r="AK21" s="60"/>
      <c r="AL21" s="60"/>
      <c r="AM21" s="60" t="s">
        <v>232</v>
      </c>
      <c r="AN21" s="60" t="s">
        <v>232</v>
      </c>
      <c r="AO21" s="60" t="s">
        <v>232</v>
      </c>
      <c r="AP21" s="60"/>
      <c r="AQ21" s="60" t="s">
        <v>232</v>
      </c>
      <c r="AR21" s="60" t="s">
        <v>232</v>
      </c>
      <c r="AS21" s="60" t="s">
        <v>232</v>
      </c>
      <c r="AT21" s="60"/>
      <c r="AU21" s="60" t="s">
        <v>232</v>
      </c>
      <c r="AV21" s="60"/>
      <c r="AW21" s="60"/>
      <c r="AX21" s="101"/>
      <c r="AY21" s="49" t="str">
        <f>VLOOKUP($AI21,Data!$S$2:$T$5,2,0)</f>
        <v>Aceptable</v>
      </c>
      <c r="AZ21" s="46" t="s">
        <v>438</v>
      </c>
      <c r="BA21" s="49" t="str">
        <f>VLOOKUP($AI21,Data!$Y$1:$Z$5,2,0)</f>
        <v>Baja</v>
      </c>
      <c r="BB21" s="49">
        <f>VLOOKUP($BA21,Data!$V$2:$W$4,2,0)</f>
        <v>-1</v>
      </c>
      <c r="BC21" s="46" t="s">
        <v>109</v>
      </c>
      <c r="BD21" s="49">
        <f>VLOOKUP($BC21,Data!$V$2:$X$4,3,0)</f>
        <v>2</v>
      </c>
      <c r="BE21" s="46" t="s">
        <v>109</v>
      </c>
      <c r="BF21" s="49">
        <f>VLOOKUP($BE21,Data!$V$2:$X$4,3,0)</f>
        <v>2</v>
      </c>
      <c r="BG21" s="46" t="s">
        <v>110</v>
      </c>
      <c r="BH21" s="49">
        <f>VLOOKUP($BG21,Data!$V$2:$X$4,3,0)</f>
        <v>1</v>
      </c>
      <c r="BI21" s="49">
        <f t="shared" si="8"/>
        <v>4</v>
      </c>
    </row>
    <row r="22" spans="1:61" s="102" customFormat="1" ht="24" customHeight="1" x14ac:dyDescent="0.25">
      <c r="A22" s="96">
        <v>19</v>
      </c>
      <c r="B22" s="97" t="s">
        <v>200</v>
      </c>
      <c r="C22" s="49">
        <v>15</v>
      </c>
      <c r="D22" s="49">
        <f>VLOOKUP($B22,Data!$Q$2:$R$27,2,0)</f>
        <v>10</v>
      </c>
      <c r="E22" s="46" t="s">
        <v>41</v>
      </c>
      <c r="F22" s="46" t="s">
        <v>43</v>
      </c>
      <c r="G22" s="46" t="s">
        <v>99</v>
      </c>
      <c r="H22" s="46">
        <v>3</v>
      </c>
      <c r="I22" s="46">
        <v>3</v>
      </c>
      <c r="J22" s="46">
        <v>5</v>
      </c>
      <c r="K22" s="46">
        <v>4</v>
      </c>
      <c r="L22" s="46">
        <v>4</v>
      </c>
      <c r="M22" s="49">
        <f t="shared" si="0"/>
        <v>19</v>
      </c>
      <c r="N22" s="98">
        <f t="shared" si="1"/>
        <v>14.5</v>
      </c>
      <c r="O22" s="46" t="s">
        <v>113</v>
      </c>
      <c r="P22" s="99" t="str">
        <f t="shared" si="2"/>
        <v>Moderado</v>
      </c>
      <c r="Q22" s="100" t="str">
        <f t="shared" si="3"/>
        <v>PosibleModerado</v>
      </c>
      <c r="R22" s="49" t="str">
        <f>VLOOKUP($Q22,Data!$G$2:$H$26,2,0)</f>
        <v>Alto</v>
      </c>
      <c r="S22" s="101" t="s">
        <v>678</v>
      </c>
      <c r="T22" s="46" t="s">
        <v>104</v>
      </c>
      <c r="U22" s="101"/>
      <c r="V22" s="46" t="s">
        <v>109</v>
      </c>
      <c r="W22" s="46" t="s">
        <v>113</v>
      </c>
      <c r="X22" s="49" t="str">
        <f t="shared" si="4"/>
        <v xml:space="preserve">ModeradoMedia </v>
      </c>
      <c r="Y22" s="49" t="str">
        <f>VLOOKUP($X22,Data!$C$2:$D$16,2,0)</f>
        <v>Moderado</v>
      </c>
      <c r="Z22" s="99" t="str">
        <f t="shared" si="5"/>
        <v>PosibleModerado</v>
      </c>
      <c r="AA22" s="49" t="str">
        <f>VLOOKUP($Z22,Data!$G$2:$H$26,2,0)</f>
        <v>Alto</v>
      </c>
      <c r="AB22" s="103" t="s">
        <v>688</v>
      </c>
      <c r="AC22" s="46" t="s">
        <v>108</v>
      </c>
      <c r="AD22" s="46" t="s">
        <v>103</v>
      </c>
      <c r="AE22" s="46" t="s">
        <v>113</v>
      </c>
      <c r="AF22" s="49" t="str">
        <f t="shared" si="6"/>
        <v xml:space="preserve">ModeradoAlta </v>
      </c>
      <c r="AG22" s="49" t="str">
        <f>VLOOKUP($AF22,Data!$C$2:$D$16,2,0)</f>
        <v>Menor</v>
      </c>
      <c r="AH22" s="99" t="str">
        <f t="shared" si="7"/>
        <v>PosibleMenor</v>
      </c>
      <c r="AI22" s="49" t="str">
        <f>VLOOKUP($AH22,Data!$G$2:$H$26,2,0)</f>
        <v>Moderado</v>
      </c>
      <c r="AJ22" s="60"/>
      <c r="AK22" s="60"/>
      <c r="AL22" s="60"/>
      <c r="AM22" s="60"/>
      <c r="AN22" s="60"/>
      <c r="AO22" s="60"/>
      <c r="AP22" s="60" t="s">
        <v>232</v>
      </c>
      <c r="AQ22" s="60"/>
      <c r="AR22" s="60"/>
      <c r="AS22" s="60"/>
      <c r="AT22" s="60"/>
      <c r="AU22" s="60"/>
      <c r="AV22" s="60"/>
      <c r="AW22" s="60"/>
      <c r="AX22" s="101"/>
      <c r="AY22" s="49" t="str">
        <f>VLOOKUP($AI22,Data!$S$2:$T$5,2,0)</f>
        <v>Aceptable</v>
      </c>
      <c r="AZ22" s="46" t="s">
        <v>438</v>
      </c>
      <c r="BA22" s="49" t="str">
        <f>VLOOKUP($AI22,Data!$Y$1:$Z$5,2,0)</f>
        <v xml:space="preserve">Media </v>
      </c>
      <c r="BB22" s="49">
        <f>VLOOKUP($BA22,Data!$V$2:$W$4,2,0)</f>
        <v>-2</v>
      </c>
      <c r="BC22" s="46" t="s">
        <v>108</v>
      </c>
      <c r="BD22" s="49">
        <f>VLOOKUP($BC22,Data!$V$2:$X$4,3,0)</f>
        <v>3</v>
      </c>
      <c r="BE22" s="46" t="s">
        <v>108</v>
      </c>
      <c r="BF22" s="49">
        <f>VLOOKUP($BE22,Data!$V$2:$X$4,3,0)</f>
        <v>3</v>
      </c>
      <c r="BG22" s="46" t="s">
        <v>108</v>
      </c>
      <c r="BH22" s="49">
        <f>VLOOKUP($BG22,Data!$V$2:$X$4,3,0)</f>
        <v>3</v>
      </c>
      <c r="BI22" s="49">
        <f t="shared" si="8"/>
        <v>7</v>
      </c>
    </row>
    <row r="23" spans="1:61" s="102" customFormat="1" ht="32.25" customHeight="1" x14ac:dyDescent="0.25">
      <c r="A23" s="96">
        <v>20</v>
      </c>
      <c r="B23" s="97" t="s">
        <v>60</v>
      </c>
      <c r="C23" s="49">
        <v>3</v>
      </c>
      <c r="D23" s="49">
        <f>VLOOKUP($B23,Data!$Q$2:$R$27,2,0)</f>
        <v>10</v>
      </c>
      <c r="E23" s="46" t="s">
        <v>41</v>
      </c>
      <c r="F23" s="46" t="s">
        <v>42</v>
      </c>
      <c r="G23" s="46" t="s">
        <v>97</v>
      </c>
      <c r="H23" s="46">
        <v>3</v>
      </c>
      <c r="I23" s="46">
        <v>4</v>
      </c>
      <c r="J23" s="46">
        <v>1</v>
      </c>
      <c r="K23" s="46">
        <v>4</v>
      </c>
      <c r="L23" s="46">
        <v>3</v>
      </c>
      <c r="M23" s="49">
        <f t="shared" si="0"/>
        <v>15</v>
      </c>
      <c r="N23" s="98">
        <f t="shared" si="1"/>
        <v>12.5</v>
      </c>
      <c r="O23" s="46" t="s">
        <v>115</v>
      </c>
      <c r="P23" s="99" t="str">
        <f t="shared" si="2"/>
        <v>Moderado</v>
      </c>
      <c r="Q23" s="100" t="str">
        <f t="shared" si="3"/>
        <v>ImprobableModerado</v>
      </c>
      <c r="R23" s="49" t="str">
        <f>VLOOKUP($Q23,Data!$G$2:$H$26,2,0)</f>
        <v>Moderado</v>
      </c>
      <c r="S23" s="101" t="s">
        <v>674</v>
      </c>
      <c r="T23" s="46" t="s">
        <v>105</v>
      </c>
      <c r="U23" s="103"/>
      <c r="V23" s="46" t="s">
        <v>109</v>
      </c>
      <c r="W23" s="46" t="s">
        <v>115</v>
      </c>
      <c r="X23" s="49" t="str">
        <f t="shared" si="4"/>
        <v xml:space="preserve">ModeradoMedia </v>
      </c>
      <c r="Y23" s="49" t="str">
        <f>VLOOKUP($X23,Data!$C$2:$D$16,2,0)</f>
        <v>Moderado</v>
      </c>
      <c r="Z23" s="99" t="str">
        <f t="shared" si="5"/>
        <v>ImprobableModerado</v>
      </c>
      <c r="AA23" s="49" t="str">
        <f>VLOOKUP($Z23,Data!$G$2:$H$26,2,0)</f>
        <v>Moderado</v>
      </c>
      <c r="AB23" s="103" t="s">
        <v>690</v>
      </c>
      <c r="AC23" s="46" t="s">
        <v>108</v>
      </c>
      <c r="AD23" s="46" t="s">
        <v>105</v>
      </c>
      <c r="AE23" s="46" t="s">
        <v>115</v>
      </c>
      <c r="AF23" s="49" t="str">
        <f t="shared" si="6"/>
        <v xml:space="preserve">ModeradoAlta </v>
      </c>
      <c r="AG23" s="49" t="str">
        <f>VLOOKUP($AF23,Data!$C$2:$D$16,2,0)</f>
        <v>Menor</v>
      </c>
      <c r="AH23" s="99" t="str">
        <f t="shared" si="7"/>
        <v>ImprobableMenor</v>
      </c>
      <c r="AI23" s="49" t="str">
        <f>VLOOKUP($AH23,Data!$G$2:$H$26,2,0)</f>
        <v>Bajo</v>
      </c>
      <c r="AJ23" s="60" t="s">
        <v>232</v>
      </c>
      <c r="AK23" s="60"/>
      <c r="AL23" s="60"/>
      <c r="AM23" s="60" t="s">
        <v>232</v>
      </c>
      <c r="AN23" s="60" t="s">
        <v>232</v>
      </c>
      <c r="AO23" s="60" t="s">
        <v>232</v>
      </c>
      <c r="AP23" s="60"/>
      <c r="AQ23" s="60"/>
      <c r="AR23" s="60" t="s">
        <v>232</v>
      </c>
      <c r="AS23" s="60"/>
      <c r="AT23" s="60"/>
      <c r="AU23" s="60"/>
      <c r="AV23" s="60"/>
      <c r="AW23" s="60" t="s">
        <v>232</v>
      </c>
      <c r="AX23" s="101"/>
      <c r="AY23" s="49" t="str">
        <f>VLOOKUP($AI23,Data!$S$2:$T$5,2,0)</f>
        <v>Aceptable</v>
      </c>
      <c r="AZ23" s="46" t="s">
        <v>438</v>
      </c>
      <c r="BA23" s="49" t="str">
        <f>VLOOKUP($AI23,Data!$Y$1:$Z$5,2,0)</f>
        <v>Baja</v>
      </c>
      <c r="BB23" s="49">
        <f>VLOOKUP($BA23,Data!$V$2:$W$4,2,0)</f>
        <v>-1</v>
      </c>
      <c r="BC23" s="46" t="s">
        <v>108</v>
      </c>
      <c r="BD23" s="49">
        <f>VLOOKUP($BC23,Data!$V$2:$X$4,3,0)</f>
        <v>3</v>
      </c>
      <c r="BE23" s="46" t="s">
        <v>108</v>
      </c>
      <c r="BF23" s="49">
        <f>VLOOKUP($BE23,Data!$V$2:$X$4,3,0)</f>
        <v>3</v>
      </c>
      <c r="BG23" s="46" t="s">
        <v>108</v>
      </c>
      <c r="BH23" s="49">
        <f>VLOOKUP($BG23,Data!$V$2:$X$4,3,0)</f>
        <v>3</v>
      </c>
      <c r="BI23" s="49">
        <f t="shared" si="8"/>
        <v>8</v>
      </c>
    </row>
    <row r="24" spans="1:61" s="102" customFormat="1" ht="24" customHeight="1" x14ac:dyDescent="0.25">
      <c r="A24" s="96">
        <v>21</v>
      </c>
      <c r="B24" s="97" t="s">
        <v>54</v>
      </c>
      <c r="C24" s="49">
        <v>3</v>
      </c>
      <c r="D24" s="49">
        <f>VLOOKUP($B24,Data!$Q$2:$R$27,2,0)</f>
        <v>10</v>
      </c>
      <c r="E24" s="46" t="s">
        <v>41</v>
      </c>
      <c r="F24" s="46" t="s">
        <v>42</v>
      </c>
      <c r="G24" s="46" t="s">
        <v>98</v>
      </c>
      <c r="H24" s="46">
        <v>3</v>
      </c>
      <c r="I24" s="46">
        <v>3</v>
      </c>
      <c r="J24" s="46">
        <v>5</v>
      </c>
      <c r="K24" s="46">
        <v>4</v>
      </c>
      <c r="L24" s="46">
        <v>4</v>
      </c>
      <c r="M24" s="49">
        <f t="shared" si="0"/>
        <v>19</v>
      </c>
      <c r="N24" s="98">
        <f t="shared" si="1"/>
        <v>14.5</v>
      </c>
      <c r="O24" s="46" t="s">
        <v>113</v>
      </c>
      <c r="P24" s="99" t="str">
        <f t="shared" si="2"/>
        <v>Moderado</v>
      </c>
      <c r="Q24" s="100" t="str">
        <f t="shared" si="3"/>
        <v>PosibleModerado</v>
      </c>
      <c r="R24" s="49" t="str">
        <f>VLOOKUP($Q24,Data!$G$2:$H$26,2,0)</f>
        <v>Alto</v>
      </c>
      <c r="S24" s="101" t="s">
        <v>679</v>
      </c>
      <c r="T24" s="46" t="s">
        <v>103</v>
      </c>
      <c r="U24" s="101"/>
      <c r="V24" s="46" t="s">
        <v>109</v>
      </c>
      <c r="W24" s="46" t="s">
        <v>113</v>
      </c>
      <c r="X24" s="49" t="str">
        <f t="shared" si="4"/>
        <v xml:space="preserve">ModeradoMedia </v>
      </c>
      <c r="Y24" s="49" t="str">
        <f>VLOOKUP($X24,Data!$C$2:$D$16,2,0)</f>
        <v>Moderado</v>
      </c>
      <c r="Z24" s="99" t="str">
        <f t="shared" si="5"/>
        <v>PosibleModerado</v>
      </c>
      <c r="AA24" s="49" t="str">
        <f>VLOOKUP($Z24,Data!$G$2:$H$26,2,0)</f>
        <v>Alto</v>
      </c>
      <c r="AB24" s="103" t="s">
        <v>630</v>
      </c>
      <c r="AC24" s="46" t="s">
        <v>108</v>
      </c>
      <c r="AD24" s="46" t="s">
        <v>103</v>
      </c>
      <c r="AE24" s="46" t="s">
        <v>113</v>
      </c>
      <c r="AF24" s="49" t="str">
        <f t="shared" si="6"/>
        <v xml:space="preserve">ModeradoAlta </v>
      </c>
      <c r="AG24" s="49" t="str">
        <f>VLOOKUP($AF24,Data!$C$2:$D$16,2,0)</f>
        <v>Menor</v>
      </c>
      <c r="AH24" s="99" t="str">
        <f t="shared" si="7"/>
        <v>PosibleMenor</v>
      </c>
      <c r="AI24" s="49" t="str">
        <f>VLOOKUP($AH24,Data!$G$2:$H$26,2,0)</f>
        <v>Moderado</v>
      </c>
      <c r="AJ24" s="60"/>
      <c r="AK24" s="60"/>
      <c r="AL24" s="60"/>
      <c r="AM24" s="60"/>
      <c r="AN24" s="60"/>
      <c r="AO24" s="60"/>
      <c r="AP24" s="60" t="s">
        <v>232</v>
      </c>
      <c r="AQ24" s="60" t="s">
        <v>232</v>
      </c>
      <c r="AR24" s="60"/>
      <c r="AS24" s="60"/>
      <c r="AT24" s="60"/>
      <c r="AU24" s="60"/>
      <c r="AV24" s="60" t="s">
        <v>232</v>
      </c>
      <c r="AW24" s="60"/>
      <c r="AX24" s="101"/>
      <c r="AY24" s="49" t="str">
        <f>VLOOKUP($AI24,Data!$S$2:$T$5,2,0)</f>
        <v>Aceptable</v>
      </c>
      <c r="AZ24" s="46" t="s">
        <v>438</v>
      </c>
      <c r="BA24" s="49" t="str">
        <f>VLOOKUP($AI24,Data!$Y$1:$Z$5,2,0)</f>
        <v xml:space="preserve">Media </v>
      </c>
      <c r="BB24" s="49">
        <f>VLOOKUP($BA24,Data!$V$2:$W$4,2,0)</f>
        <v>-2</v>
      </c>
      <c r="BC24" s="46" t="s">
        <v>108</v>
      </c>
      <c r="BD24" s="49">
        <f>VLOOKUP($BC24,Data!$V$2:$X$4,3,0)</f>
        <v>3</v>
      </c>
      <c r="BE24" s="46" t="s">
        <v>108</v>
      </c>
      <c r="BF24" s="49">
        <f>VLOOKUP($BE24,Data!$V$2:$X$4,3,0)</f>
        <v>3</v>
      </c>
      <c r="BG24" s="46" t="s">
        <v>108</v>
      </c>
      <c r="BH24" s="49">
        <f>VLOOKUP($BG24,Data!$V$2:$X$4,3,0)</f>
        <v>3</v>
      </c>
      <c r="BI24" s="49">
        <f t="shared" si="8"/>
        <v>7</v>
      </c>
    </row>
    <row r="25" spans="1:61" s="102" customFormat="1" ht="24" customHeight="1" x14ac:dyDescent="0.25">
      <c r="A25" s="96">
        <v>22</v>
      </c>
      <c r="B25" s="97" t="s">
        <v>64</v>
      </c>
      <c r="C25" s="49">
        <v>3</v>
      </c>
      <c r="D25" s="49">
        <f>VLOOKUP($B25,Data!$Q$2:$R$27,2,0)</f>
        <v>10</v>
      </c>
      <c r="E25" s="46" t="s">
        <v>41</v>
      </c>
      <c r="F25" s="46" t="s">
        <v>42</v>
      </c>
      <c r="G25" s="46" t="s">
        <v>97</v>
      </c>
      <c r="H25" s="46">
        <v>1</v>
      </c>
      <c r="I25" s="46">
        <v>2</v>
      </c>
      <c r="J25" s="46">
        <v>4</v>
      </c>
      <c r="K25" s="46">
        <v>3</v>
      </c>
      <c r="L25" s="46">
        <v>4</v>
      </c>
      <c r="M25" s="49">
        <f t="shared" si="0"/>
        <v>14</v>
      </c>
      <c r="N25" s="98">
        <f t="shared" si="1"/>
        <v>12</v>
      </c>
      <c r="O25" s="46" t="s">
        <v>115</v>
      </c>
      <c r="P25" s="99" t="str">
        <f t="shared" si="2"/>
        <v>Moderado</v>
      </c>
      <c r="Q25" s="100" t="str">
        <f t="shared" si="3"/>
        <v>ImprobableModerado</v>
      </c>
      <c r="R25" s="49" t="str">
        <f>VLOOKUP($Q25,Data!$G$2:$H$26,2,0)</f>
        <v>Moderado</v>
      </c>
      <c r="S25" s="101" t="s">
        <v>680</v>
      </c>
      <c r="T25" s="46" t="s">
        <v>103</v>
      </c>
      <c r="U25" s="101"/>
      <c r="V25" s="46" t="s">
        <v>109</v>
      </c>
      <c r="W25" s="46" t="s">
        <v>115</v>
      </c>
      <c r="X25" s="49" t="str">
        <f t="shared" si="4"/>
        <v xml:space="preserve">ModeradoMedia </v>
      </c>
      <c r="Y25" s="49" t="str">
        <f>VLOOKUP($X25,Data!$C$2:$D$16,2,0)</f>
        <v>Moderado</v>
      </c>
      <c r="Z25" s="99" t="str">
        <f t="shared" si="5"/>
        <v>ImprobableModerado</v>
      </c>
      <c r="AA25" s="49" t="str">
        <f>VLOOKUP($Z25,Data!$G$2:$H$26,2,0)</f>
        <v>Moderado</v>
      </c>
      <c r="AB25" s="103" t="s">
        <v>634</v>
      </c>
      <c r="AC25" s="46" t="s">
        <v>109</v>
      </c>
      <c r="AD25" s="46" t="s">
        <v>103</v>
      </c>
      <c r="AE25" s="46" t="s">
        <v>115</v>
      </c>
      <c r="AF25" s="49" t="str">
        <f t="shared" si="6"/>
        <v xml:space="preserve">ModeradoMedia </v>
      </c>
      <c r="AG25" s="49" t="str">
        <f>VLOOKUP($AF25,Data!$C$2:$D$16,2,0)</f>
        <v>Moderado</v>
      </c>
      <c r="AH25" s="99" t="str">
        <f t="shared" si="7"/>
        <v>ImprobableModerado</v>
      </c>
      <c r="AI25" s="49" t="str">
        <f>VLOOKUP($AH25,Data!$G$2:$H$26,2,0)</f>
        <v>Moderado</v>
      </c>
      <c r="AJ25" s="60" t="s">
        <v>232</v>
      </c>
      <c r="AK25" s="60"/>
      <c r="AL25" s="60"/>
      <c r="AM25" s="60" t="s">
        <v>232</v>
      </c>
      <c r="AN25" s="60" t="s">
        <v>232</v>
      </c>
      <c r="AO25" s="60"/>
      <c r="AP25" s="60"/>
      <c r="AQ25" s="60" t="s">
        <v>232</v>
      </c>
      <c r="AR25" s="60"/>
      <c r="AS25" s="60" t="s">
        <v>232</v>
      </c>
      <c r="AT25" s="60"/>
      <c r="AU25" s="60"/>
      <c r="AV25" s="60"/>
      <c r="AW25" s="60"/>
      <c r="AX25" s="101"/>
      <c r="AY25" s="49" t="str">
        <f>VLOOKUP($AI25,Data!$S$2:$T$5,2,0)</f>
        <v>Aceptable</v>
      </c>
      <c r="AZ25" s="46" t="s">
        <v>438</v>
      </c>
      <c r="BA25" s="49" t="str">
        <f>VLOOKUP($AI25,Data!$Y$1:$Z$5,2,0)</f>
        <v xml:space="preserve">Media </v>
      </c>
      <c r="BB25" s="49">
        <f>VLOOKUP($BA25,Data!$V$2:$W$4,2,0)</f>
        <v>-2</v>
      </c>
      <c r="BC25" s="46" t="s">
        <v>109</v>
      </c>
      <c r="BD25" s="49">
        <f>VLOOKUP($BC25,Data!$V$2:$X$4,3,0)</f>
        <v>2</v>
      </c>
      <c r="BE25" s="46" t="s">
        <v>109</v>
      </c>
      <c r="BF25" s="49">
        <f>VLOOKUP($BE25,Data!$V$2:$X$4,3,0)</f>
        <v>2</v>
      </c>
      <c r="BG25" s="46" t="s">
        <v>109</v>
      </c>
      <c r="BH25" s="49">
        <f>VLOOKUP($BG25,Data!$V$2:$X$4,3,0)</f>
        <v>2</v>
      </c>
      <c r="BI25" s="49">
        <f t="shared" si="8"/>
        <v>4</v>
      </c>
    </row>
    <row r="26" spans="1:61" s="102" customFormat="1" ht="24" customHeight="1" x14ac:dyDescent="0.25">
      <c r="A26" s="96">
        <v>23</v>
      </c>
      <c r="B26" s="97" t="s">
        <v>208</v>
      </c>
      <c r="C26" s="49">
        <v>15</v>
      </c>
      <c r="D26" s="49">
        <f>VLOOKUP($B26,Data!$Q$2:$R$27,2,0)</f>
        <v>10</v>
      </c>
      <c r="E26" s="46" t="s">
        <v>41</v>
      </c>
      <c r="F26" s="46" t="s">
        <v>42</v>
      </c>
      <c r="G26" s="46" t="s">
        <v>98</v>
      </c>
      <c r="H26" s="46">
        <v>4</v>
      </c>
      <c r="I26" s="46">
        <v>3</v>
      </c>
      <c r="J26" s="46">
        <v>5</v>
      </c>
      <c r="K26" s="46">
        <v>5</v>
      </c>
      <c r="L26" s="46">
        <v>5</v>
      </c>
      <c r="M26" s="49">
        <f t="shared" si="0"/>
        <v>22</v>
      </c>
      <c r="N26" s="98">
        <f t="shared" si="1"/>
        <v>16</v>
      </c>
      <c r="O26" s="46" t="s">
        <v>114</v>
      </c>
      <c r="P26" s="99" t="str">
        <f t="shared" si="2"/>
        <v>Mayor</v>
      </c>
      <c r="Q26" s="100" t="str">
        <f t="shared" si="3"/>
        <v>RaroMayor</v>
      </c>
      <c r="R26" s="49" t="str">
        <f>VLOOKUP($Q26,Data!$G$2:$H$26,2,0)</f>
        <v>Alto</v>
      </c>
      <c r="S26" s="101" t="s">
        <v>681</v>
      </c>
      <c r="T26" s="46" t="s">
        <v>103</v>
      </c>
      <c r="U26" s="101"/>
      <c r="V26" s="46" t="s">
        <v>109</v>
      </c>
      <c r="W26" s="46" t="s">
        <v>114</v>
      </c>
      <c r="X26" s="49" t="str">
        <f t="shared" si="4"/>
        <v xml:space="preserve">MayorMedia </v>
      </c>
      <c r="Y26" s="49" t="str">
        <f>VLOOKUP($X26,Data!$C$2:$D$16,2,0)</f>
        <v>Mayor</v>
      </c>
      <c r="Z26" s="99" t="str">
        <f t="shared" si="5"/>
        <v>RaroMayor</v>
      </c>
      <c r="AA26" s="49" t="str">
        <f>VLOOKUP($Z26,Data!$G$2:$H$26,2,0)</f>
        <v>Alto</v>
      </c>
      <c r="AB26" s="103" t="s">
        <v>630</v>
      </c>
      <c r="AC26" s="46" t="s">
        <v>108</v>
      </c>
      <c r="AD26" s="46" t="s">
        <v>103</v>
      </c>
      <c r="AE26" s="46" t="s">
        <v>114</v>
      </c>
      <c r="AF26" s="49" t="str">
        <f t="shared" si="6"/>
        <v xml:space="preserve">MayorAlta </v>
      </c>
      <c r="AG26" s="49" t="str">
        <f>VLOOKUP($AF26,Data!$C$2:$D$16,2,0)</f>
        <v>Moderado</v>
      </c>
      <c r="AH26" s="99" t="str">
        <f t="shared" si="7"/>
        <v>RaroModerado</v>
      </c>
      <c r="AI26" s="49" t="str">
        <f>VLOOKUP($AH26,Data!$G$2:$H$26,2,0)</f>
        <v>Moderado</v>
      </c>
      <c r="AJ26" s="60"/>
      <c r="AK26" s="60"/>
      <c r="AL26" s="60"/>
      <c r="AM26" s="60"/>
      <c r="AN26" s="60"/>
      <c r="AO26" s="60"/>
      <c r="AP26" s="60"/>
      <c r="AQ26" s="60"/>
      <c r="AR26" s="60"/>
      <c r="AS26" s="60" t="s">
        <v>232</v>
      </c>
      <c r="AT26" s="60"/>
      <c r="AU26" s="60"/>
      <c r="AV26" s="60" t="s">
        <v>232</v>
      </c>
      <c r="AW26" s="60"/>
      <c r="AX26" s="101"/>
      <c r="AY26" s="49" t="str">
        <f>VLOOKUP($AI26,Data!$S$2:$T$5,2,0)</f>
        <v>Aceptable</v>
      </c>
      <c r="AZ26" s="46" t="s">
        <v>438</v>
      </c>
      <c r="BA26" s="49" t="str">
        <f>VLOOKUP($AI26,Data!$Y$1:$Z$5,2,0)</f>
        <v xml:space="preserve">Media </v>
      </c>
      <c r="BB26" s="49">
        <f>VLOOKUP($BA26,Data!$V$2:$W$4,2,0)</f>
        <v>-2</v>
      </c>
      <c r="BC26" s="46" t="s">
        <v>108</v>
      </c>
      <c r="BD26" s="49">
        <f>VLOOKUP($BC26,Data!$V$2:$X$4,3,0)</f>
        <v>3</v>
      </c>
      <c r="BE26" s="46" t="s">
        <v>108</v>
      </c>
      <c r="BF26" s="49">
        <f>VLOOKUP($BE26,Data!$V$2:$X$4,3,0)</f>
        <v>3</v>
      </c>
      <c r="BG26" s="46" t="s">
        <v>108</v>
      </c>
      <c r="BH26" s="49">
        <f>VLOOKUP($BG26,Data!$V$2:$X$4,3,0)</f>
        <v>3</v>
      </c>
      <c r="BI26" s="49">
        <f t="shared" si="8"/>
        <v>7</v>
      </c>
    </row>
    <row r="27" spans="1:61" x14ac:dyDescent="0.25">
      <c r="AG27" s="47"/>
      <c r="AJ27" s="50">
        <f>COUNTA(AJ4:AJ26)</f>
        <v>10</v>
      </c>
      <c r="AK27" s="50">
        <f t="shared" ref="AK27:AW27" si="9">COUNTA(AK4:AK26)</f>
        <v>1</v>
      </c>
      <c r="AL27" s="50">
        <f t="shared" si="9"/>
        <v>1</v>
      </c>
      <c r="AM27" s="50">
        <f t="shared" si="9"/>
        <v>11</v>
      </c>
      <c r="AN27" s="50">
        <f t="shared" si="9"/>
        <v>11</v>
      </c>
      <c r="AO27" s="50">
        <f t="shared" si="9"/>
        <v>7</v>
      </c>
      <c r="AP27" s="50">
        <f t="shared" si="9"/>
        <v>10</v>
      </c>
      <c r="AQ27" s="50">
        <f t="shared" si="9"/>
        <v>10</v>
      </c>
      <c r="AR27" s="50">
        <f t="shared" si="9"/>
        <v>10</v>
      </c>
      <c r="AS27" s="50">
        <f t="shared" si="9"/>
        <v>7</v>
      </c>
      <c r="AT27" s="50">
        <f t="shared" si="9"/>
        <v>4</v>
      </c>
      <c r="AU27" s="50">
        <f t="shared" si="9"/>
        <v>6</v>
      </c>
      <c r="AV27" s="50">
        <f t="shared" si="9"/>
        <v>7</v>
      </c>
      <c r="AW27" s="50">
        <f t="shared" si="9"/>
        <v>3</v>
      </c>
    </row>
    <row r="28" spans="1:61" x14ac:dyDescent="0.25">
      <c r="AG28" s="47"/>
    </row>
    <row r="29" spans="1:61" x14ac:dyDescent="0.25">
      <c r="AG29" s="47"/>
    </row>
    <row r="30" spans="1:61" x14ac:dyDescent="0.25">
      <c r="AG30" s="47"/>
    </row>
  </sheetData>
  <sheetProtection autoFilter="0"/>
  <autoFilter ref="A3:BJ27"/>
  <sortState ref="A4:BI26">
    <sortCondition descending="1" ref="D4:D26"/>
  </sortState>
  <customSheetViews>
    <customSheetView guid="{B6B5AA58-2879-4CE0-82D8-E4907E34AAD5}" scale="80" showGridLines="0" showAutoFilter="1" hiddenColumns="1">
      <pane xSplit="2" ySplit="3" topLeftCell="C16" activePane="bottomRight" state="frozen"/>
      <selection pane="bottomRight" activeCell="F25" sqref="F25"/>
      <pageMargins left="0.7" right="0.7" top="0.75" bottom="0.75" header="0.3" footer="0.3"/>
      <pageSetup orientation="portrait" horizontalDpi="4294967293" verticalDpi="4294967293" r:id="rId1"/>
      <autoFilter ref="A3:BJ27"/>
    </customSheetView>
    <customSheetView guid="{DC2AB405-1810-4240-AF32-88CB2A69BA43}" scale="80" showGridLines="0" showAutoFilter="1" hiddenColumns="1">
      <pane xSplit="2" ySplit="3" topLeftCell="C16" activePane="bottomRight" state="frozen"/>
      <selection pane="bottomRight" activeCell="F25" sqref="F25"/>
      <pageMargins left="0.7" right="0.7" top="0.75" bottom="0.75" header="0.3" footer="0.3"/>
      <pageSetup orientation="portrait" horizontalDpi="4294967293" verticalDpi="4294967293" r:id="rId2"/>
      <autoFilter ref="A3:BJ27"/>
    </customSheetView>
  </customSheetViews>
  <mergeCells count="24">
    <mergeCell ref="O2:R2"/>
    <mergeCell ref="S2:V2"/>
    <mergeCell ref="B2:B3"/>
    <mergeCell ref="D2:D3"/>
    <mergeCell ref="E2:E3"/>
    <mergeCell ref="F2:F3"/>
    <mergeCell ref="G2:G3"/>
    <mergeCell ref="C2:C3"/>
    <mergeCell ref="AY2:AY3"/>
    <mergeCell ref="AZ2:AZ3"/>
    <mergeCell ref="BA1:BI1"/>
    <mergeCell ref="BA2:BA3"/>
    <mergeCell ref="BC2:BC3"/>
    <mergeCell ref="BG2:BG3"/>
    <mergeCell ref="BE2:BE3"/>
    <mergeCell ref="BI2:BI3"/>
    <mergeCell ref="A1:AZ1"/>
    <mergeCell ref="AB2:AC2"/>
    <mergeCell ref="AX2:AX3"/>
    <mergeCell ref="H2:N2"/>
    <mergeCell ref="A2:A3"/>
    <mergeCell ref="W2:AA2"/>
    <mergeCell ref="AE2:AI2"/>
    <mergeCell ref="AJ2:AW2"/>
  </mergeCells>
  <conditionalFormatting sqref="H4:L26">
    <cfRule type="colorScale" priority="16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4:V26">
    <cfRule type="colorScale" priority="16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I4:BI26">
    <cfRule type="colorScale" priority="1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27:AW2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xWindow="295" yWindow="288" count="4">
    <dataValidation allowBlank="1" showInputMessage="1" showErrorMessage="1" promptTitle="Formulada" prompt="Formulada" sqref="M4:M26"/>
    <dataValidation allowBlank="1" showInputMessage="1" showErrorMessage="1" prompt="FORMULADA" sqref="BA4:BA26 BI4:BI26 AY4:AY26 Y4:AA26 D4:D26 P4:R26 AG4:AI26 N4:N26"/>
    <dataValidation allowBlank="1" showInputMessage="1" showErrorMessage="1" prompt="Seleccione con una &quot;X&quot;" sqref="AJ4:AW26"/>
    <dataValidation allowBlank="1" showInputMessage="1" showErrorMessage="1" prompt="Lista Desplegable" sqref="C4:C26"/>
  </dataValidations>
  <hyperlinks>
    <hyperlink ref="H2:N2" location="'Escenario valoracion'!A1" display="VALORACIÓN DEL ESCENARIO DEL RIESGO"/>
    <hyperlink ref="O3" location="Probabilidad!A1" display="Probabilidad"/>
    <hyperlink ref="P3" location="Impacto!A1" display="Impacto"/>
    <hyperlink ref="W3" location="Probabilidad!A1" display="Probabilidad"/>
    <hyperlink ref="AE3" location="Probabilidad!A1" display="Probabilidad"/>
    <hyperlink ref="R3" location="Riesgo!A1" display="Riesgo"/>
    <hyperlink ref="AA3" location="Riesgo!A1" display="Riesgo"/>
    <hyperlink ref="AI3" location="Riesgo!A1" display="Riesgo"/>
    <hyperlink ref="D2:D3" location="'Seleccion de Esc'!A1" display="Nivel de Criticidad"/>
  </hyperlinks>
  <pageMargins left="0.7" right="0.7" top="0.75" bottom="0.75" header="0.3" footer="0.3"/>
  <pageSetup orientation="portrait" horizontalDpi="4294967293" verticalDpi="4294967293" r:id="rId3"/>
  <drawing r:id="rId4"/>
  <legacy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54" operator="containsText" id="{CC2FE8BF-5F87-436C-A593-388D0B25A780}">
            <xm:f>NOT(ISERROR(SEARCH(Data!$M$2,O2)))</xm:f>
            <xm:f>Data!$M$2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O2:O1048576 W2:W1048576 AE2:AE1048576</xm:sqref>
        </x14:conditionalFormatting>
        <x14:conditionalFormatting xmlns:xm="http://schemas.microsoft.com/office/excel/2006/main">
          <x14:cfRule type="containsText" priority="753" operator="containsText" id="{11E4BEBD-A3D3-4663-AC22-D4C921823227}">
            <xm:f>NOT(ISERROR(SEARCH(Data!$M$3,A1)))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AX2 O2 S2:W2 E13:G13 H13:L26 AB2:AE2 AC4:AZ4 E2:H2 E3:M3 R4:AA4 AF10:AX13 AY10:AY26 A31:AZ1048576 AB27:AF29 A27:P29 A30:AF30 O3:AX3 AF5:AZ9 X5:AA13 T5:T26 U5:U13 E4:L12 AZ5:AZ26 V5:X26 Z5:Z26 AC5:AF26 AH5:AI26 W4:W26 AE4:AE26 O4:P26 BC4:BI26 BA4:BA26 A1:A26 S27:X29 R5:S13 AG27:AZ30 B4:D26</xm:sqref>
        </x14:conditionalFormatting>
        <x14:conditionalFormatting xmlns:xm="http://schemas.microsoft.com/office/excel/2006/main">
          <x14:cfRule type="containsText" priority="752" operator="containsText" id="{00FCCC95-AF94-42F0-8280-1682AB5C8E29}">
            <xm:f>NOT(ISERROR(SEARCH(Data!$M$4,A1)))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AX2 O2 S2:W2 E13:G13 H13:L26 AB2:AE2 AC4:AZ4 E2:H2 E3:M3 R4:AA4 AF10:AX13 AY10:AY26 A31:AZ1048576 AB27:AF29 A27:P29 A30:AF30 O3:AX3 AF5:AZ9 X5:AA13 T5:T26 U5:U13 E4:L12 AZ5:AZ26 V5:X26 Z5:Z26 AC5:AF26 AH5:AI26 W4:W26 AE4:AE26 O4:P26 BC4:BI26 BA4:BA26 A1:A26 S27:X29 R5:S13 AG27:AZ30 B4:D26</xm:sqref>
        </x14:conditionalFormatting>
        <x14:conditionalFormatting xmlns:xm="http://schemas.microsoft.com/office/excel/2006/main">
          <x14:cfRule type="containsText" priority="751" operator="containsText" id="{79318F3A-5A8D-4B2B-82F5-632D30CFE9C8}">
            <xm:f>NOT(ISERROR(SEARCH(Data!$M$5,A1)))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AX2 O2 S2:W2 E13:G13 H13:L26 AB2:AE2 AC4:AZ4 E2:H2 E3:M3 R4:AA4 AF10:AX13 AY10:AY26 A31:AZ1048576 AB27:AF29 A27:P29 A30:AF30 O3:AX3 AF5:AZ9 X5:AA13 T5:T26 U5:U13 E4:L12 AZ5:AZ26 V5:X26 Z5:Z26 AC5:AF26 AH5:AI26 W4:W26 AE4:AE26 O4:P26 BC4:BI26 BA4:BA26 A1:A26 S27:X29 R5:S13 AG27:AZ30 B4:D26</xm:sqref>
        </x14:conditionalFormatting>
        <x14:conditionalFormatting xmlns:xm="http://schemas.microsoft.com/office/excel/2006/main">
          <x14:cfRule type="containsText" priority="750" operator="containsText" id="{12C91E83-BABC-48D8-A57A-A4FF6234F151}">
            <xm:f>NOT(ISERROR(SEARCH(Data!$M$6,A1)))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AX2 O2 S2:W2 E13:G13 H13:L26 AB2:AE2 AC4:AZ4 E2:H2 E3:M3 R4:AA4 AF10:AX13 AY10:AY26 A31:AZ1048576 AB27:AF29 A27:P29 A30:AF30 O3:AX3 AF5:AZ9 X5:AA13 T5:T26 U5:U13 E4:L12 AZ5:AZ26 V5:X26 Z5:Z26 AC5:AF26 AH5:AI26 W4:W26 AE4:AE26 O4:P26 BC4:BI26 BA4:BA26 A1:A26 S27:X29 R5:S13 AG27:AZ30 B4:D26</xm:sqref>
        </x14:conditionalFormatting>
        <x14:conditionalFormatting xmlns:xm="http://schemas.microsoft.com/office/excel/2006/main">
          <x14:cfRule type="containsText" priority="749" operator="containsText" id="{06D373CF-04A3-4A08-B340-7ECA834F3754}">
            <xm:f>NOT(ISERROR(SEARCH(Data!$A$2,P3)))</xm:f>
            <xm:f>Data!$A$2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Y30:Y1048576 AG31:AG1048576 R30:R1048576 AA30:AA1048576 AG3:AG13 R3:R13 Y3:Y13 AI10:AI26 AA3:AA13 AI3:AW13 P3:P1048576 AI27:AW1048576</xm:sqref>
        </x14:conditionalFormatting>
        <x14:conditionalFormatting xmlns:xm="http://schemas.microsoft.com/office/excel/2006/main">
          <x14:cfRule type="containsText" priority="748" operator="containsText" id="{8D66DAA7-C098-4181-8E4F-6A38DEB63F4E}">
            <xm:f>NOT(ISERROR(SEARCH(Data!$A$3,A1)))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AX2 O2 S2:W2 E13:G13 H13:L26 AB2:AE2 AC4:AZ4 E2:H2 E3:M3 R4:AA4 AF10:AX13 AY10:AY26 A31:AZ1048576 AB27:AF29 A27:P29 A30:AF30 O3:AX3 AF5:AZ9 X5:AA13 T5:T26 U5:U13 E4:L12 AZ5:AZ26 V5:X26 Z5:Z26 AC5:AF26 AH5:AI26 W4:W26 AE4:AE26 O4:P26 BC4:BI26 BA4:BA26 A1:A26 S27:X29 R5:S13 AG27:AZ30 B4:D26</xm:sqref>
        </x14:conditionalFormatting>
        <x14:conditionalFormatting xmlns:xm="http://schemas.microsoft.com/office/excel/2006/main">
          <x14:cfRule type="containsText" priority="747" operator="containsText" id="{F8E8D5A1-1A08-4F3A-80B4-10D2D9E7C6D7}">
            <xm:f>NOT(ISERROR(SEARCH(Data!$A$4,A1)))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AX2 O2 S2:W2 E13:G13 H13:L26 AB2:AE2 AC4:AZ4 E2:H2 E3:M3 R4:AA4 AF10:AX13 AY10:AY26 A31:AZ1048576 AB27:AF29 A27:P29 A30:AF30 O3:AX3 AF5:AZ9 X5:AA13 T5:T26 U5:U13 E4:L12 AZ5:AZ26 V5:X26 Z5:Z26 AC5:AF26 AH5:AI26 W4:W26 AE4:AE26 O4:P26 BC4:BI26 BA4:BA26 A1:A26 S27:X29 R5:S13 AG27:AZ30 B4:D26</xm:sqref>
        </x14:conditionalFormatting>
        <x14:conditionalFormatting xmlns:xm="http://schemas.microsoft.com/office/excel/2006/main">
          <x14:cfRule type="containsText" priority="746" operator="containsText" id="{55CA83B1-719B-44FC-8DB1-3BB7ABED106F}">
            <xm:f>NOT(ISERROR(SEARCH(Data!$A$5,A1)))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AX2 O2 S2:W2 E13:G13 H13:L26 AB2:AE2 AC4:AZ4 E2:H2 E3:M3 R4:AA4 AF10:AX13 AY10:AY26 A31:AZ1048576 AB27:AF29 A27:P29 A30:AF30 O3:AX3 AF5:AZ9 X5:AA13 T5:T26 U5:U13 E4:L12 AZ5:AZ26 V5:X26 Z5:Z26 AC5:AF26 AH5:AI26 W4:W26 AE4:AE26 O4:P26 BC4:BI26 BA4:BA26 A1:A26 S27:X29 R5:S13 AG27:AZ30 B4:D26</xm:sqref>
        </x14:conditionalFormatting>
        <x14:conditionalFormatting xmlns:xm="http://schemas.microsoft.com/office/excel/2006/main">
          <x14:cfRule type="containsText" priority="745" operator="containsText" id="{1BA197E9-9DA4-4351-8817-B0ACEC1CB905}">
            <xm:f>NOT(ISERROR(SEARCH(Data!$A$6,A1)))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AX2 O2 S2:W2 E13:G13 H13:L26 AB2:AE2 AC4:AZ4 E2:H2 E3:M3 R4:AA4 AF10:AX13 AY10:AY26 A31:AZ1048576 AB27:AF29 A27:P29 A30:AF30 O3:AX3 AF5:AZ9 X5:AA13 T5:T26 U5:U13 E4:L12 AZ5:AZ26 V5:X26 Z5:Z26 AC5:AF26 AH5:AI26 W4:W26 AE4:AE26 O4:P26 BC4:BI26 BA4:BA26 A1:A26 S27:X29 R5:S13 AG27:AZ30 B4:D26</xm:sqref>
        </x14:conditionalFormatting>
        <x14:conditionalFormatting xmlns:xm="http://schemas.microsoft.com/office/excel/2006/main">
          <x14:cfRule type="containsText" priority="744" operator="containsText" id="{01346735-2572-40AD-8E8A-7E7CE815A112}">
            <xm:f>NOT(ISERROR(SEARCH(Data!$H$2,R3)))</xm:f>
            <xm:f>Data!$H$2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 R30:R1048576 AA30:AA1048576 R3:R13 AI10:AI26 AA3:AA13 AI3:AW13 AI27:AW1048576</xm:sqref>
        </x14:conditionalFormatting>
        <x14:conditionalFormatting xmlns:xm="http://schemas.microsoft.com/office/excel/2006/main">
          <x14:cfRule type="containsText" priority="743" operator="containsText" id="{51E9EB6F-9004-4475-BFF6-FD9300DA16D7}">
            <xm:f>NOT(ISERROR(SEARCH(Data!$H$9,U4)))</xm:f>
            <xm:f>Data!$H$9</xm:f>
            <x14:dxf>
              <fill>
                <patternFill>
                  <bgColor rgb="FFFFC000"/>
                </patternFill>
              </fill>
            </x14:dxf>
          </x14:cfRule>
          <xm:sqref>U4</xm:sqref>
        </x14:conditionalFormatting>
        <x14:conditionalFormatting xmlns:xm="http://schemas.microsoft.com/office/excel/2006/main">
          <x14:cfRule type="containsText" priority="742" operator="containsText" id="{697B3F52-B3A6-4109-8848-0C27D4DBBF21}">
            <xm:f>NOT(ISERROR(SEARCH(Data!$H$20,U4)))</xm:f>
            <xm:f>Data!$H$20</xm:f>
            <x14:dxf>
              <fill>
                <patternFill>
                  <bgColor rgb="FF92D050"/>
                </patternFill>
              </fill>
            </x14:dxf>
          </x14:cfRule>
          <xm:sqref>U4</xm:sqref>
        </x14:conditionalFormatting>
        <x14:conditionalFormatting xmlns:xm="http://schemas.microsoft.com/office/excel/2006/main">
          <x14:cfRule type="containsText" priority="741" operator="containsText" id="{C5DDE771-17C4-47D6-8060-1DCFB747C39F}">
            <xm:f>NOT(ISERROR(SEARCH(Data!$H$5,R3)))</xm:f>
            <xm:f>Data!$H$5</xm:f>
            <x14:dxf>
              <fill>
                <patternFill>
                  <bgColor rgb="FFFFC000"/>
                </patternFill>
              </fill>
            </x14:dxf>
          </x14:cfRule>
          <xm:sqref>R30:R1048576 AA30:AA1048576 R3:R13 AI10:AI26 AA3:AA13 AI3:AW13 AI27:AW1048576</xm:sqref>
        </x14:conditionalFormatting>
        <x14:conditionalFormatting xmlns:xm="http://schemas.microsoft.com/office/excel/2006/main">
          <x14:cfRule type="containsText" priority="740" operator="containsText" id="{65C89986-C820-459D-BD49-18B40A305D51}">
            <xm:f>NOT(ISERROR(SEARCH(Data!$H$16,A1)))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AX2 O2 S2:W2 E13:G13 H13:L26 AB2:AE2 AC4:AZ4 E2:H2 E3:M3 R4:AA4 AF10:AX13 AY10:AY26 A31:AZ1048576 AB27:AF29 A27:P29 A30:AF30 O3:AX3 AF5:AZ9 X5:AA13 T5:T26 U5:U13 E4:L12 AZ5:AZ26 V5:X26 Z5:Z26 AC5:AF26 AH5:AI26 W4:W26 AE4:AE26 O4:P26 BC4:BI26 BA4:BA26 A1:A26 S27:X29 R5:S13 AG27:AZ30 B4:D26</xm:sqref>
        </x14:conditionalFormatting>
        <x14:conditionalFormatting xmlns:xm="http://schemas.microsoft.com/office/excel/2006/main">
          <x14:cfRule type="containsText" priority="735" operator="containsText" id="{97D53CBD-26D8-3646-A534-8CD3DD0E7D55}">
            <xm:f>NOT(ISERROR(SEARCH(Data!$M$3,E14)))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E14:G18 R14:S18 X14:AA18 U14:U18 AF14:AX18 AZ14:AZ18</xm:sqref>
        </x14:conditionalFormatting>
        <x14:conditionalFormatting xmlns:xm="http://schemas.microsoft.com/office/excel/2006/main">
          <x14:cfRule type="containsText" priority="734" operator="containsText" id="{24CDFE58-2C58-5B4B-B6B1-36554F1609B1}">
            <xm:f>NOT(ISERROR(SEARCH(Data!$M$4,E14)))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E14:G18 R14:S18 X14:AA18 U14:U18 AF14:AX18 AZ14:AZ18</xm:sqref>
        </x14:conditionalFormatting>
        <x14:conditionalFormatting xmlns:xm="http://schemas.microsoft.com/office/excel/2006/main">
          <x14:cfRule type="containsText" priority="733" operator="containsText" id="{66CEB142-8D57-7B42-B1AD-058A3E1B36DD}">
            <xm:f>NOT(ISERROR(SEARCH(Data!$M$5,E14)))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E14:G18 R14:S18 X14:AA18 U14:U18 AF14:AX18 AZ14:AZ18</xm:sqref>
        </x14:conditionalFormatting>
        <x14:conditionalFormatting xmlns:xm="http://schemas.microsoft.com/office/excel/2006/main">
          <x14:cfRule type="containsText" priority="732" operator="containsText" id="{A544D316-4F6F-6443-9DCB-1718C9E71F4F}">
            <xm:f>NOT(ISERROR(SEARCH(Data!$M$6,E14)))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E14:G18 R14:S18 X14:AA18 U14:U18 AF14:AX18 AZ14:AZ18</xm:sqref>
        </x14:conditionalFormatting>
        <x14:conditionalFormatting xmlns:xm="http://schemas.microsoft.com/office/excel/2006/main">
          <x14:cfRule type="containsText" priority="731" operator="containsText" id="{7C22D7DA-456A-084B-9CB8-1505BF173E21}">
            <xm:f>NOT(ISERROR(SEARCH(Data!$A$2,R14)))</xm:f>
            <xm:f>Data!$A$2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AG14:AG18 AA14:AA18 Y14:Y18 R14:R18 AI14:AW18</xm:sqref>
        </x14:conditionalFormatting>
        <x14:conditionalFormatting xmlns:xm="http://schemas.microsoft.com/office/excel/2006/main">
          <x14:cfRule type="containsText" priority="730" operator="containsText" id="{80DF14F8-E32F-C04A-94C0-44CFC61D1556}">
            <xm:f>NOT(ISERROR(SEARCH(Data!$A$3,E14)))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E14:G18 R14:S18 X14:AA18 U14:U18 AF14:AX18 AZ14:AZ18</xm:sqref>
        </x14:conditionalFormatting>
        <x14:conditionalFormatting xmlns:xm="http://schemas.microsoft.com/office/excel/2006/main">
          <x14:cfRule type="containsText" priority="729" operator="containsText" id="{0DE31B89-C353-D84C-B69D-B74A4F03AC6A}">
            <xm:f>NOT(ISERROR(SEARCH(Data!$A$4,E14)))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E14:G18 R14:S18 X14:AA18 U14:U18 AF14:AX18 AZ14:AZ18</xm:sqref>
        </x14:conditionalFormatting>
        <x14:conditionalFormatting xmlns:xm="http://schemas.microsoft.com/office/excel/2006/main">
          <x14:cfRule type="containsText" priority="728" operator="containsText" id="{3DD0D012-BC65-2349-9FF8-4565FEA571AE}">
            <xm:f>NOT(ISERROR(SEARCH(Data!$A$5,E14)))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E14:G18 R14:S18 X14:AA18 U14:U18 AF14:AX18 AZ14:AZ18</xm:sqref>
        </x14:conditionalFormatting>
        <x14:conditionalFormatting xmlns:xm="http://schemas.microsoft.com/office/excel/2006/main">
          <x14:cfRule type="containsText" priority="727" operator="containsText" id="{BC3BD9E3-FAEE-C04B-9614-198BF633C6CE}">
            <xm:f>NOT(ISERROR(SEARCH(Data!$A$6,E14)))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E14:G18 R14:S18 X14:AA18 U14:U18 AF14:AX18 AZ14:AZ18</xm:sqref>
        </x14:conditionalFormatting>
        <x14:conditionalFormatting xmlns:xm="http://schemas.microsoft.com/office/excel/2006/main">
          <x14:cfRule type="containsText" priority="726" operator="containsText" id="{70F945D3-19AE-8243-BD17-F29F7F608B12}">
            <xm:f>NOT(ISERROR(SEARCH(Data!$H$2,R14)))</xm:f>
            <xm:f>Data!$H$2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AA14:AA18 R14:R18 AI14:AW18</xm:sqref>
        </x14:conditionalFormatting>
        <x14:conditionalFormatting xmlns:xm="http://schemas.microsoft.com/office/excel/2006/main">
          <x14:cfRule type="containsText" priority="725" operator="containsText" id="{AE1C5481-EFDF-9B4F-B1EE-03BF2A614086}">
            <xm:f>NOT(ISERROR(SEARCH(Data!$H$5,R14)))</xm:f>
            <xm:f>Data!$H$5</xm:f>
            <x14:dxf>
              <fill>
                <patternFill>
                  <bgColor rgb="FFFFC000"/>
                </patternFill>
              </fill>
            </x14:dxf>
          </x14:cfRule>
          <xm:sqref>AA14:AA18 R14:R18 AI14:AW18</xm:sqref>
        </x14:conditionalFormatting>
        <x14:conditionalFormatting xmlns:xm="http://schemas.microsoft.com/office/excel/2006/main">
          <x14:cfRule type="containsText" priority="724" operator="containsText" id="{A2B38389-7B0C-4843-8B0A-00F9C0270282}">
            <xm:f>NOT(ISERROR(SEARCH(Data!$H$16,E14)))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E14:G18 R14:S18 X14:AA18 U14:U18 AF14:AX18 AZ14:AZ18</xm:sqref>
        </x14:conditionalFormatting>
        <x14:conditionalFormatting xmlns:xm="http://schemas.microsoft.com/office/excel/2006/main">
          <x14:cfRule type="containsText" priority="721" operator="containsText" id="{501C822D-1E86-2546-A4A9-63247B14455D}">
            <xm:f>NOT(ISERROR(SEARCH(Data!$M$3,E19)))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E19:G22 R19:S22 X19:AA22 AF19:AX19 U19 U21:U22 AF21:AX22 AF20:AI20 AS20:AX20 AZ19:AZ22</xm:sqref>
        </x14:conditionalFormatting>
        <x14:conditionalFormatting xmlns:xm="http://schemas.microsoft.com/office/excel/2006/main">
          <x14:cfRule type="containsText" priority="720" operator="containsText" id="{0FFC77B9-E5BF-2940-A2E5-57F48C9F82B8}">
            <xm:f>NOT(ISERROR(SEARCH(Data!$M$4,E19)))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E19:G22 R19:S22 X19:AA22 AF19:AX19 U19 U21:U22 AF21:AX22 AF20:AI20 AS20:AX20 AZ19:AZ22</xm:sqref>
        </x14:conditionalFormatting>
        <x14:conditionalFormatting xmlns:xm="http://schemas.microsoft.com/office/excel/2006/main">
          <x14:cfRule type="containsText" priority="719" operator="containsText" id="{9C1B16C8-69E3-8740-912B-02F400044BA8}">
            <xm:f>NOT(ISERROR(SEARCH(Data!$M$5,E19)))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E19:G22 R19:S22 X19:AA22 AF19:AX19 U19 U21:U22 AF21:AX22 AF20:AI20 AS20:AX20 AZ19:AZ22</xm:sqref>
        </x14:conditionalFormatting>
        <x14:conditionalFormatting xmlns:xm="http://schemas.microsoft.com/office/excel/2006/main">
          <x14:cfRule type="containsText" priority="718" operator="containsText" id="{DDD42E57-CCDF-844C-85A4-010E31A44EF1}">
            <xm:f>NOT(ISERROR(SEARCH(Data!$M$6,E19)))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E19:G22 R19:S22 X19:AA22 AF19:AX19 U19 U21:U22 AF21:AX22 AF20:AI20 AS20:AX20 AZ19:AZ22</xm:sqref>
        </x14:conditionalFormatting>
        <x14:conditionalFormatting xmlns:xm="http://schemas.microsoft.com/office/excel/2006/main">
          <x14:cfRule type="containsText" priority="717" operator="containsText" id="{BEC082D6-0663-B246-8698-9B21079AEF30}">
            <xm:f>NOT(ISERROR(SEARCH(Data!$A$2,R19)))</xm:f>
            <xm:f>Data!$A$2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AI19:AW19 AG19:AG22 AA19:AA22 Y19:Y22 R19:R22 AI21:AW22 AI20 AS20:AW20</xm:sqref>
        </x14:conditionalFormatting>
        <x14:conditionalFormatting xmlns:xm="http://schemas.microsoft.com/office/excel/2006/main">
          <x14:cfRule type="containsText" priority="716" operator="containsText" id="{0E03BD3B-BB09-8E4E-B050-86A34F421700}">
            <xm:f>NOT(ISERROR(SEARCH(Data!$A$3,E19)))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E19:G22 R19:S22 X19:AA22 AF19:AX19 U19 U21:U22 AF21:AX22 AF20:AI20 AS20:AX20 AZ19:AZ22</xm:sqref>
        </x14:conditionalFormatting>
        <x14:conditionalFormatting xmlns:xm="http://schemas.microsoft.com/office/excel/2006/main">
          <x14:cfRule type="containsText" priority="715" operator="containsText" id="{0E509101-43D3-5F4F-86E4-B02A6AFCE49B}">
            <xm:f>NOT(ISERROR(SEARCH(Data!$A$4,E19)))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E19:G22 R19:S22 X19:AA22 AF19:AX19 U19 U21:U22 AF21:AX22 AF20:AI20 AS20:AX20 AZ19:AZ22</xm:sqref>
        </x14:conditionalFormatting>
        <x14:conditionalFormatting xmlns:xm="http://schemas.microsoft.com/office/excel/2006/main">
          <x14:cfRule type="containsText" priority="714" operator="containsText" id="{C66D9BC1-41C6-9741-9E90-8EE84B8D6EA5}">
            <xm:f>NOT(ISERROR(SEARCH(Data!$A$5,E19)))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E19:G22 R19:S22 X19:AA22 AF19:AX19 U19 U21:U22 AF21:AX22 AF20:AI20 AS20:AX20 AZ19:AZ22</xm:sqref>
        </x14:conditionalFormatting>
        <x14:conditionalFormatting xmlns:xm="http://schemas.microsoft.com/office/excel/2006/main">
          <x14:cfRule type="containsText" priority="713" operator="containsText" id="{6E67F512-8F3B-AE4B-912C-28FF427E0C47}">
            <xm:f>NOT(ISERROR(SEARCH(Data!$A$6,E19)))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E19:G22 R19:S22 X19:AA22 AF19:AX19 U19 U21:U22 AF21:AX22 AF20:AI20 AS20:AX20 AZ19:AZ22</xm:sqref>
        </x14:conditionalFormatting>
        <x14:conditionalFormatting xmlns:xm="http://schemas.microsoft.com/office/excel/2006/main">
          <x14:cfRule type="containsText" priority="712" operator="containsText" id="{0A1A270D-50A1-F048-897A-4AB1E5614DE8}">
            <xm:f>NOT(ISERROR(SEARCH(Data!$H$2,R19)))</xm:f>
            <xm:f>Data!$H$2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AI19:AW19 AA19:AA22 R19:R22 AI21:AW22 AI20 AS20:AW20</xm:sqref>
        </x14:conditionalFormatting>
        <x14:conditionalFormatting xmlns:xm="http://schemas.microsoft.com/office/excel/2006/main">
          <x14:cfRule type="containsText" priority="711" operator="containsText" id="{89E56901-9E05-C042-A24A-B32430EFDA52}">
            <xm:f>NOT(ISERROR(SEARCH(Data!$H$5,R19)))</xm:f>
            <xm:f>Data!$H$5</xm:f>
            <x14:dxf>
              <fill>
                <patternFill>
                  <bgColor rgb="FFFFC000"/>
                </patternFill>
              </fill>
            </x14:dxf>
          </x14:cfRule>
          <xm:sqref>AI19:AW19 AA19:AA22 R19:R22 AI21:AW22 AI20 AS20:AW20</xm:sqref>
        </x14:conditionalFormatting>
        <x14:conditionalFormatting xmlns:xm="http://schemas.microsoft.com/office/excel/2006/main">
          <x14:cfRule type="containsText" priority="710" operator="containsText" id="{7A3C0CBA-0A19-A844-BB49-9DBF0F6CAAE9}">
            <xm:f>NOT(ISERROR(SEARCH(Data!$H$16,E19)))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E19:G22 R19:S22 X19:AA22 AF19:AX19 U19 U21:U22 AF21:AX22 AF20:AI20 AS20:AX20 AZ19:AZ22</xm:sqref>
        </x14:conditionalFormatting>
        <x14:conditionalFormatting xmlns:xm="http://schemas.microsoft.com/office/excel/2006/main">
          <x14:cfRule type="containsText" priority="707" operator="containsText" id="{2C323FB8-22B5-7048-B59B-B45AFCE6622F}">
            <xm:f>NOT(ISERROR(SEARCH(Data!$M$3,E23)))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E23:G25 R23:S25 X23:AA25 AF24:AX25 U23:U25 AF23:AI23 AX23 AZ23:AZ25</xm:sqref>
        </x14:conditionalFormatting>
        <x14:conditionalFormatting xmlns:xm="http://schemas.microsoft.com/office/excel/2006/main">
          <x14:cfRule type="containsText" priority="706" operator="containsText" id="{D40115B2-062C-2D4C-83B5-AB86017BADAE}">
            <xm:f>NOT(ISERROR(SEARCH(Data!$M$4,E23)))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E23:G25 R23:S25 X23:AA25 AF24:AX25 U23:U25 AF23:AI23 AX23 AZ23:AZ25</xm:sqref>
        </x14:conditionalFormatting>
        <x14:conditionalFormatting xmlns:xm="http://schemas.microsoft.com/office/excel/2006/main">
          <x14:cfRule type="containsText" priority="705" operator="containsText" id="{252F39C5-B31A-994F-BCDF-E27D86EA544F}">
            <xm:f>NOT(ISERROR(SEARCH(Data!$M$5,E23)))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E23:G25 R23:S25 X23:AA25 AF24:AX25 U23:U25 AF23:AI23 AX23 AZ23:AZ25</xm:sqref>
        </x14:conditionalFormatting>
        <x14:conditionalFormatting xmlns:xm="http://schemas.microsoft.com/office/excel/2006/main">
          <x14:cfRule type="containsText" priority="704" operator="containsText" id="{566ABD5A-848E-584D-90DD-EE0FDAA8EECE}">
            <xm:f>NOT(ISERROR(SEARCH(Data!$M$6,E23)))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E23:G25 R23:S25 X23:AA25 AF24:AX25 U23:U25 AF23:AI23 AX23 AZ23:AZ25</xm:sqref>
        </x14:conditionalFormatting>
        <x14:conditionalFormatting xmlns:xm="http://schemas.microsoft.com/office/excel/2006/main">
          <x14:cfRule type="containsText" priority="703" operator="containsText" id="{15474E0A-3701-A04E-A613-D83F6DDFD157}">
            <xm:f>NOT(ISERROR(SEARCH(Data!$A$2,R23)))</xm:f>
            <xm:f>Data!$A$2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AI24:AW25 AG23:AG25 AA23:AA25 Y23:Y25 R23:R25 AI23</xm:sqref>
        </x14:conditionalFormatting>
        <x14:conditionalFormatting xmlns:xm="http://schemas.microsoft.com/office/excel/2006/main">
          <x14:cfRule type="containsText" priority="702" operator="containsText" id="{8B5AD15F-B813-9144-A4C7-2CC3FC04C75E}">
            <xm:f>NOT(ISERROR(SEARCH(Data!$A$3,E23)))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E23:G25 R23:S25 X23:AA25 AF24:AX25 U23:U25 AF23:AI23 AX23 AZ23:AZ25</xm:sqref>
        </x14:conditionalFormatting>
        <x14:conditionalFormatting xmlns:xm="http://schemas.microsoft.com/office/excel/2006/main">
          <x14:cfRule type="containsText" priority="701" operator="containsText" id="{B1ECF804-E7CA-A746-AF3E-632B5AE1565B}">
            <xm:f>NOT(ISERROR(SEARCH(Data!$A$4,E23)))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E23:G25 R23:S25 X23:AA25 AF24:AX25 U23:U25 AF23:AI23 AX23 AZ23:AZ25</xm:sqref>
        </x14:conditionalFormatting>
        <x14:conditionalFormatting xmlns:xm="http://schemas.microsoft.com/office/excel/2006/main">
          <x14:cfRule type="containsText" priority="700" operator="containsText" id="{DAC8EE9C-038A-C54D-8A5C-E84D155CA302}">
            <xm:f>NOT(ISERROR(SEARCH(Data!$A$5,E23)))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E23:G25 R23:S25 X23:AA25 AF24:AX25 U23:U25 AF23:AI23 AX23 AZ23:AZ25</xm:sqref>
        </x14:conditionalFormatting>
        <x14:conditionalFormatting xmlns:xm="http://schemas.microsoft.com/office/excel/2006/main">
          <x14:cfRule type="containsText" priority="699" operator="containsText" id="{AE554EB8-8779-FC4C-B00D-0EDCE09A4F30}">
            <xm:f>NOT(ISERROR(SEARCH(Data!$A$6,E23)))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E23:G25 R23:S25 X23:AA25 AF24:AX25 U23:U25 AF23:AI23 AX23 AZ23:AZ25</xm:sqref>
        </x14:conditionalFormatting>
        <x14:conditionalFormatting xmlns:xm="http://schemas.microsoft.com/office/excel/2006/main">
          <x14:cfRule type="containsText" priority="698" operator="containsText" id="{AAD3570A-BC90-5F4D-A31E-D03CBAE65089}">
            <xm:f>NOT(ISERROR(SEARCH(Data!$H$2,R23)))</xm:f>
            <xm:f>Data!$H$2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AI24:AW25 AA23:AA25 R23:R25 AI23</xm:sqref>
        </x14:conditionalFormatting>
        <x14:conditionalFormatting xmlns:xm="http://schemas.microsoft.com/office/excel/2006/main">
          <x14:cfRule type="containsText" priority="697" operator="containsText" id="{EB7CC7E9-2E6C-B54C-B38A-E94639E17B74}">
            <xm:f>NOT(ISERROR(SEARCH(Data!$H$5,R23)))</xm:f>
            <xm:f>Data!$H$5</xm:f>
            <x14:dxf>
              <fill>
                <patternFill>
                  <bgColor rgb="FFFFC000"/>
                </patternFill>
              </fill>
            </x14:dxf>
          </x14:cfRule>
          <xm:sqref>AI24:AW25 AA23:AA25 R23:R25 AI23</xm:sqref>
        </x14:conditionalFormatting>
        <x14:conditionalFormatting xmlns:xm="http://schemas.microsoft.com/office/excel/2006/main">
          <x14:cfRule type="containsText" priority="696" operator="containsText" id="{97342325-12CF-C943-BB20-F2DF4B0478E2}">
            <xm:f>NOT(ISERROR(SEARCH(Data!$H$16,E23)))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E23:G25 R23:S25 X23:AA25 AF24:AX25 U23:U25 AF23:AI23 AX23 AZ23:AZ25</xm:sqref>
        </x14:conditionalFormatting>
        <x14:conditionalFormatting xmlns:xm="http://schemas.microsoft.com/office/excel/2006/main">
          <x14:cfRule type="containsText" priority="693" operator="containsText" id="{35E4D01C-C708-384A-9581-E5195E9144B3}">
            <xm:f>NOT(ISERROR(SEARCH(Data!$M$3,E26)))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E26:G26 R26:S26 X26:AA26 AF26:AX26 U26 AZ26</xm:sqref>
        </x14:conditionalFormatting>
        <x14:conditionalFormatting xmlns:xm="http://schemas.microsoft.com/office/excel/2006/main">
          <x14:cfRule type="containsText" priority="692" operator="containsText" id="{2FB74353-AE5D-2944-9956-67067598F0BD}">
            <xm:f>NOT(ISERROR(SEARCH(Data!$M$4,E26)))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E26:G26 R26:S26 X26:AA26 AF26:AX26 U26 AZ26</xm:sqref>
        </x14:conditionalFormatting>
        <x14:conditionalFormatting xmlns:xm="http://schemas.microsoft.com/office/excel/2006/main">
          <x14:cfRule type="containsText" priority="691" operator="containsText" id="{E15FB9A6-1575-A44E-8D21-A35AE2F03704}">
            <xm:f>NOT(ISERROR(SEARCH(Data!$M$5,E26)))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E26:G26 R26:S26 X26:AA26 AF26:AX26 U26 AZ26</xm:sqref>
        </x14:conditionalFormatting>
        <x14:conditionalFormatting xmlns:xm="http://schemas.microsoft.com/office/excel/2006/main">
          <x14:cfRule type="containsText" priority="690" operator="containsText" id="{CC28478B-EF30-AE43-A5A6-6071B27CA62F}">
            <xm:f>NOT(ISERROR(SEARCH(Data!$M$6,E26)))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E26:G26 R26:S26 X26:AA26 AF26:AX26 U26 AZ26</xm:sqref>
        </x14:conditionalFormatting>
        <x14:conditionalFormatting xmlns:xm="http://schemas.microsoft.com/office/excel/2006/main">
          <x14:cfRule type="containsText" priority="689" operator="containsText" id="{E1B5FAB7-9CA0-9F48-8151-8F1241177486}">
            <xm:f>NOT(ISERROR(SEARCH(Data!$A$2,R26)))</xm:f>
            <xm:f>Data!$A$2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AI26:AW26 AG26 AA26 Y26 R26</xm:sqref>
        </x14:conditionalFormatting>
        <x14:conditionalFormatting xmlns:xm="http://schemas.microsoft.com/office/excel/2006/main">
          <x14:cfRule type="containsText" priority="688" operator="containsText" id="{E52BF557-1C05-E942-9234-874A091B7832}">
            <xm:f>NOT(ISERROR(SEARCH(Data!$A$3,E26)))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E26:G26 R26:S26 X26:AA26 AF26:AX26 U26 AZ26</xm:sqref>
        </x14:conditionalFormatting>
        <x14:conditionalFormatting xmlns:xm="http://schemas.microsoft.com/office/excel/2006/main">
          <x14:cfRule type="containsText" priority="687" operator="containsText" id="{03A4EEB4-3795-864D-BF5F-DEAF1BF5E250}">
            <xm:f>NOT(ISERROR(SEARCH(Data!$A$4,E26)))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E26:G26 R26:S26 X26:AA26 AF26:AX26 U26 AZ26</xm:sqref>
        </x14:conditionalFormatting>
        <x14:conditionalFormatting xmlns:xm="http://schemas.microsoft.com/office/excel/2006/main">
          <x14:cfRule type="containsText" priority="686" operator="containsText" id="{2E0A1298-2AED-C941-81BE-50D763B28B2E}">
            <xm:f>NOT(ISERROR(SEARCH(Data!$A$5,E26)))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E26:G26 R26:S26 X26:AA26 AF26:AX26 U26 AZ26</xm:sqref>
        </x14:conditionalFormatting>
        <x14:conditionalFormatting xmlns:xm="http://schemas.microsoft.com/office/excel/2006/main">
          <x14:cfRule type="containsText" priority="685" operator="containsText" id="{9B58F34A-02CA-794C-B478-EB6125ECBF5B}">
            <xm:f>NOT(ISERROR(SEARCH(Data!$A$6,E26)))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E26:G26 R26:S26 X26:AA26 AF26:AX26 U26 AZ26</xm:sqref>
        </x14:conditionalFormatting>
        <x14:conditionalFormatting xmlns:xm="http://schemas.microsoft.com/office/excel/2006/main">
          <x14:cfRule type="containsText" priority="684" operator="containsText" id="{93D04510-8D65-0E4B-80AB-2E48871AB9EA}">
            <xm:f>NOT(ISERROR(SEARCH(Data!$H$2,R26)))</xm:f>
            <xm:f>Data!$H$2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AI26:AW26 AA26 R26</xm:sqref>
        </x14:conditionalFormatting>
        <x14:conditionalFormatting xmlns:xm="http://schemas.microsoft.com/office/excel/2006/main">
          <x14:cfRule type="containsText" priority="683" operator="containsText" id="{556E2081-621F-B44D-A810-E61DF0053B8E}">
            <xm:f>NOT(ISERROR(SEARCH(Data!$H$5,R26)))</xm:f>
            <xm:f>Data!$H$5</xm:f>
            <x14:dxf>
              <fill>
                <patternFill>
                  <bgColor rgb="FFFFC000"/>
                </patternFill>
              </fill>
            </x14:dxf>
          </x14:cfRule>
          <xm:sqref>AI26:AW26 AA26 R26</xm:sqref>
        </x14:conditionalFormatting>
        <x14:conditionalFormatting xmlns:xm="http://schemas.microsoft.com/office/excel/2006/main">
          <x14:cfRule type="containsText" priority="682" operator="containsText" id="{9BC4AFB4-187B-704A-B28E-82563398178C}">
            <xm:f>NOT(ISERROR(SEARCH(Data!$H$16,E26)))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E26:G26 R26:S26 X26:AA26 AF26:AX26 U26 AZ26</xm:sqref>
        </x14:conditionalFormatting>
        <x14:conditionalFormatting xmlns:xm="http://schemas.microsoft.com/office/excel/2006/main">
          <x14:cfRule type="containsText" priority="643" operator="containsText" id="{F1757DF3-97D4-4340-98E1-61324C35B25D}">
            <xm:f>NOT(ISERROR(SEARCH(Data!$M$3,U20)))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642" operator="containsText" id="{E0F7C785-0156-7E46-9B96-AFBEC1A12E2D}">
            <xm:f>NOT(ISERROR(SEARCH(Data!$M$4,U20)))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641" operator="containsText" id="{895B635F-746B-8C41-BFE4-6A07CAEDD75D}">
            <xm:f>NOT(ISERROR(SEARCH(Data!$M$5,U20)))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640" operator="containsText" id="{8CAD9259-91A9-F546-9D34-BA169552B7CC}">
            <xm:f>NOT(ISERROR(SEARCH(Data!$M$6,U20)))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639" operator="containsText" id="{FA7A7F4A-BA37-AF4F-B361-F3D7D91EEB10}">
            <xm:f>NOT(ISERROR(SEARCH(Data!$A$3,U20)))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638" operator="containsText" id="{D39E7C96-2C69-EE45-95FB-2A1F7731DC88}">
            <xm:f>NOT(ISERROR(SEARCH(Data!$A$4,U20)))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637" operator="containsText" id="{A9F8DDAB-5443-3F45-8428-5D00F2795C65}">
            <xm:f>NOT(ISERROR(SEARCH(Data!$A$5,U20)))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636" operator="containsText" id="{5757359D-EBA6-9C45-9D2B-F2BA8F09B455}">
            <xm:f>NOT(ISERROR(SEARCH(Data!$A$6,U20)))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635" operator="containsText" id="{5AA3568E-C94E-754E-A048-5EBF2422B0E2}">
            <xm:f>NOT(ISERROR(SEARCH(Data!$H$16,U20)))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527" operator="containsText" id="{8D8479B5-DBAB-A842-BCBB-7C63BAD2B655}">
            <xm:f>NOT(ISERROR(SEARCH(Data!$H$16,AJ20)))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38" operator="containsText" id="{379E83A8-F35A-7544-A1EB-9C06B89C7FB6}">
            <xm:f>NOT(ISERROR(SEARCH(Data!$M$3,AJ20)))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37" operator="containsText" id="{5DF7467A-085C-D24A-9C78-2C6EFFC7B230}">
            <xm:f>NOT(ISERROR(SEARCH(Data!$M$4,AJ20)))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36" operator="containsText" id="{9B87785C-CA0F-9649-930C-248399A6E537}">
            <xm:f>NOT(ISERROR(SEARCH(Data!$M$5,AJ20)))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35" operator="containsText" id="{5E155D1A-9C09-0946-B96C-A28F0DEC4795}">
            <xm:f>NOT(ISERROR(SEARCH(Data!$M$6,AJ20)))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34" operator="containsText" id="{F66E51B7-D2E6-E140-A11B-2485BE8FC2A5}">
            <xm:f>NOT(ISERROR(SEARCH(Data!$A$2,AJ20)))</xm:f>
            <xm:f>Data!$A$2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33" operator="containsText" id="{5636CF36-E9DC-9548-83A9-470BACBE029F}">
            <xm:f>NOT(ISERROR(SEARCH(Data!$A$3,AJ20)))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32" operator="containsText" id="{96E6D730-0EE8-364D-9CB8-0798AFF61823}">
            <xm:f>NOT(ISERROR(SEARCH(Data!$A$4,AJ20)))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31" operator="containsText" id="{E1AD4734-FB4E-9040-B9B4-71D72A87FFC8}">
            <xm:f>NOT(ISERROR(SEARCH(Data!$A$5,AJ20)))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30" operator="containsText" id="{46EC13DC-1812-5A44-8E96-8E01483700F3}">
            <xm:f>NOT(ISERROR(SEARCH(Data!$A$6,AJ20)))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29" operator="containsText" id="{8B2B7144-A72C-794C-A39F-9E7B5C073773}">
            <xm:f>NOT(ISERROR(SEARCH(Data!$H$2,AJ20)))</xm:f>
            <xm:f>Data!$H$2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28" operator="containsText" id="{9F1A6EBC-2E0D-F046-98AC-DF76AED0D4B5}">
            <xm:f>NOT(ISERROR(SEARCH(Data!$H$5,AJ20)))</xm:f>
            <xm:f>Data!$H$5</xm:f>
            <x14:dxf>
              <fill>
                <patternFill>
                  <bgColor rgb="FFFFC000"/>
                </patternFill>
              </fill>
            </x14:dxf>
          </x14:cfRule>
          <xm:sqref>AJ20:AR20</xm:sqref>
        </x14:conditionalFormatting>
        <x14:conditionalFormatting xmlns:xm="http://schemas.microsoft.com/office/excel/2006/main">
          <x14:cfRule type="containsText" priority="526" operator="containsText" id="{1B0CFC5B-E288-A340-8E8B-1E61B2A30706}">
            <xm:f>NOT(ISERROR(SEARCH(Data!$M$3,AJ23)))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525" operator="containsText" id="{81B34A2C-7E2C-B447-A1B3-C4BBB9B137DA}">
            <xm:f>NOT(ISERROR(SEARCH(Data!$M$4,AJ23)))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524" operator="containsText" id="{19823CA6-9C6A-D24C-A852-3A66F991CD7D}">
            <xm:f>NOT(ISERROR(SEARCH(Data!$M$5,AJ23)))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523" operator="containsText" id="{38A6C2D9-7AE9-C846-90DF-F8E71316C4B9}">
            <xm:f>NOT(ISERROR(SEARCH(Data!$M$6,AJ23)))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522" operator="containsText" id="{00E5AA05-3D5B-CB44-A5F4-3707BDBCC146}">
            <xm:f>NOT(ISERROR(SEARCH(Data!$A$2,AJ23)))</xm:f>
            <xm:f>Data!$A$2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521" operator="containsText" id="{46A5BB42-A527-4F48-8432-2338D1B179DF}">
            <xm:f>NOT(ISERROR(SEARCH(Data!$A$3,AJ23)))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520" operator="containsText" id="{4D21A2A0-004E-1F46-A459-403E64AEE6BF}">
            <xm:f>NOT(ISERROR(SEARCH(Data!$A$4,AJ23)))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519" operator="containsText" id="{AAD86CBB-950C-CD40-966B-EE484EA38D7A}">
            <xm:f>NOT(ISERROR(SEARCH(Data!$A$5,AJ23)))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518" operator="containsText" id="{5FE6B351-9000-ED49-A23D-554BE1BB702B}">
            <xm:f>NOT(ISERROR(SEARCH(Data!$A$6,AJ23)))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517" operator="containsText" id="{72B5562D-2E44-A143-A112-6DE88F046749}">
            <xm:f>NOT(ISERROR(SEARCH(Data!$H$2,AJ23)))</xm:f>
            <xm:f>Data!$H$2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516" operator="containsText" id="{F71E0346-AC60-444B-9D13-D2546B1C9645}">
            <xm:f>NOT(ISERROR(SEARCH(Data!$H$5,AJ23)))</xm:f>
            <xm:f>Data!$H$5</xm:f>
            <x14:dxf>
              <fill>
                <patternFill>
                  <bgColor rgb="FFFFC00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515" operator="containsText" id="{F09772CE-9DC0-B74B-A9F8-580D41879BC5}">
            <xm:f>NOT(ISERROR(SEARCH(Data!$H$16,AJ23)))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AJ23:AW23</xm:sqref>
        </x14:conditionalFormatting>
        <x14:conditionalFormatting xmlns:xm="http://schemas.microsoft.com/office/excel/2006/main">
          <x14:cfRule type="containsText" priority="489" operator="containsText" id="{122A5A0E-65B5-46F2-8382-66C5747D961D}">
            <xm:f>NOT(ISERROR(SEARCH(Data!$M$3,D2)))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containsText" priority="488" operator="containsText" id="{45AC0CAB-CF25-4E9A-BD8C-3D99ABD46F54}">
            <xm:f>NOT(ISERROR(SEARCH(Data!$M$4,D2)))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containsText" priority="487" operator="containsText" id="{E7F910BD-2B59-417B-9D36-1E6D9B762CDD}">
            <xm:f>NOT(ISERROR(SEARCH(Data!$M$5,D2)))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containsText" priority="486" operator="containsText" id="{0FD9C6DA-530F-4D82-BDEB-AF6930E7DA52}">
            <xm:f>NOT(ISERROR(SEARCH(Data!$M$6,D2)))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containsText" priority="485" operator="containsText" id="{2D5D12DE-B3D4-4715-9C07-29FD5A3942EB}">
            <xm:f>NOT(ISERROR(SEARCH(Data!$A$3,D2)))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containsText" priority="484" operator="containsText" id="{8F73D90B-2B66-4384-BEE6-054CC3A02B3C}">
            <xm:f>NOT(ISERROR(SEARCH(Data!$A$4,D2)))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containsText" priority="483" operator="containsText" id="{2E8FCE7F-5E1F-4F13-8739-990810B92563}">
            <xm:f>NOT(ISERROR(SEARCH(Data!$A$5,D2)))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containsText" priority="482" operator="containsText" id="{0B4B87E8-E294-4CB4-96D0-A87F5D277F76}">
            <xm:f>NOT(ISERROR(SEARCH(Data!$A$6,D2)))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containsText" priority="481" operator="containsText" id="{2C63522C-0629-4967-90A9-75AC3D4B1336}">
            <xm:f>NOT(ISERROR(SEARCH(Data!$H$16,D2)))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containsText" priority="471" operator="containsText" id="{65C78DFB-962C-4CB6-9B08-D5CE7A229AF1}">
            <xm:f>NOT(ISERROR(SEARCH(Data!$M$3,B2)))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B2:B3</xm:sqref>
        </x14:conditionalFormatting>
        <x14:conditionalFormatting xmlns:xm="http://schemas.microsoft.com/office/excel/2006/main">
          <x14:cfRule type="containsText" priority="470" operator="containsText" id="{4DDA1680-C34F-4810-A751-BB09E800ADE7}">
            <xm:f>NOT(ISERROR(SEARCH(Data!$M$4,B2)))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B2:B3</xm:sqref>
        </x14:conditionalFormatting>
        <x14:conditionalFormatting xmlns:xm="http://schemas.microsoft.com/office/excel/2006/main">
          <x14:cfRule type="containsText" priority="469" operator="containsText" id="{A093CD6E-4443-4AF2-AABF-DBE6C380C9BE}">
            <xm:f>NOT(ISERROR(SEARCH(Data!$M$5,B2)))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B2:B3</xm:sqref>
        </x14:conditionalFormatting>
        <x14:conditionalFormatting xmlns:xm="http://schemas.microsoft.com/office/excel/2006/main">
          <x14:cfRule type="containsText" priority="468" operator="containsText" id="{7EC449F5-2E2F-4F0A-8993-E4D017FE10B2}">
            <xm:f>NOT(ISERROR(SEARCH(Data!$M$6,B2)))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B2:B3</xm:sqref>
        </x14:conditionalFormatting>
        <x14:conditionalFormatting xmlns:xm="http://schemas.microsoft.com/office/excel/2006/main">
          <x14:cfRule type="containsText" priority="467" operator="containsText" id="{79FF535E-45D7-43F8-A0D9-A94C42564C9A}">
            <xm:f>NOT(ISERROR(SEARCH(Data!$A$3,B2)))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B2:B3</xm:sqref>
        </x14:conditionalFormatting>
        <x14:conditionalFormatting xmlns:xm="http://schemas.microsoft.com/office/excel/2006/main">
          <x14:cfRule type="containsText" priority="466" operator="containsText" id="{87416D55-B183-4E7C-BFEA-16FC07CF4440}">
            <xm:f>NOT(ISERROR(SEARCH(Data!$A$4,B2)))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B2:B3</xm:sqref>
        </x14:conditionalFormatting>
        <x14:conditionalFormatting xmlns:xm="http://schemas.microsoft.com/office/excel/2006/main">
          <x14:cfRule type="containsText" priority="465" operator="containsText" id="{778CE02A-6542-46DE-BEDB-C45CE2AD9032}">
            <xm:f>NOT(ISERROR(SEARCH(Data!$A$5,B2)))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B2:B3</xm:sqref>
        </x14:conditionalFormatting>
        <x14:conditionalFormatting xmlns:xm="http://schemas.microsoft.com/office/excel/2006/main">
          <x14:cfRule type="containsText" priority="464" operator="containsText" id="{0E5C5002-8C01-463C-B02F-F772ACA09C58}">
            <xm:f>NOT(ISERROR(SEARCH(Data!$A$6,B2)))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B2:B3</xm:sqref>
        </x14:conditionalFormatting>
        <x14:conditionalFormatting xmlns:xm="http://schemas.microsoft.com/office/excel/2006/main">
          <x14:cfRule type="containsText" priority="463" operator="containsText" id="{039CCD28-9291-41BE-9320-04EC5353AB81}">
            <xm:f>NOT(ISERROR(SEARCH(Data!$H$16,B2)))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B2:B3</xm:sqref>
        </x14:conditionalFormatting>
        <x14:conditionalFormatting xmlns:xm="http://schemas.microsoft.com/office/excel/2006/main">
          <x14:cfRule type="containsText" priority="440" operator="containsText" id="{C179DAE9-C20E-4583-8472-3D6C02A4D109}">
            <xm:f>NOT(ISERROR(SEARCH(Data!$V$4,A1)))</xm:f>
            <xm:f>Data!$V$4</xm:f>
            <x14:dxf>
              <fill>
                <patternFill>
                  <bgColor rgb="FF92D050"/>
                </patternFill>
              </fill>
            </x14:dxf>
          </x14:cfRule>
          <x14:cfRule type="containsText" priority="441" operator="containsText" id="{43E6FCD9-7F09-48FC-9CAD-3E8C9BED8A2E}">
            <xm:f>NOT(ISERROR(SEARCH(Data!$V$3,A1)))</xm:f>
            <xm:f>Data!$V$3</xm:f>
            <x14:dxf>
              <fill>
                <patternFill>
                  <bgColor rgb="FFFFFF00"/>
                </patternFill>
              </fill>
            </x14:dxf>
          </x14:cfRule>
          <x14:cfRule type="containsText" priority="442" operator="containsText" id="{B775A089-8097-4203-8251-1ED0133627E3}">
            <xm:f>NOT(ISERROR(SEARCH(Data!$V$2,A1)))</xm:f>
            <xm:f>Data!$V$2</xm:f>
            <x14:dxf>
              <fill>
                <patternFill>
                  <bgColor rgb="FFFFC000"/>
                </patternFill>
              </fill>
            </x14:dxf>
          </x14:cfRule>
          <xm:sqref>A1:AZ1 A31:AZ1048576 AB27:AF29 A27:P29 A30:AF30 O3:AZ3 AC4:AZ26 S27:X29 BA1:XFD1048576 AG27:AZ30 A2:B3 D2:AZ2 D3:M3 A4:AA26</xm:sqref>
        </x14:conditionalFormatting>
        <x14:conditionalFormatting xmlns:xm="http://schemas.microsoft.com/office/excel/2006/main">
          <x14:cfRule type="containsText" priority="438" operator="containsText" id="{44AF3FA4-3F1A-4F5E-BFD9-9E431E38A083}">
            <xm:f>NOT(ISERROR(SEARCH(Data!$T$3,AY4)))</xm:f>
            <xm:f>Data!$T$3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439" operator="containsText" id="{A4BD2683-8D30-4A6C-B4C2-8258531EA3CD}">
            <xm:f>NOT(ISERROR(SEARCH(Data!$T$4,AY4)))</xm:f>
            <xm:f>Data!$T$4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m:sqref>AY4:AY26</xm:sqref>
        </x14:conditionalFormatting>
        <x14:conditionalFormatting xmlns:xm="http://schemas.microsoft.com/office/excel/2006/main">
          <x14:cfRule type="containsText" priority="437" operator="containsText" id="{20F6F319-8A68-41CB-B9AF-3104F9D25427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FFC00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containsText" priority="436" operator="containsText" id="{99A6B157-9B72-4F41-8A86-343E587E6A59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FFFF0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containsText" priority="435" operator="containsText" id="{CD5569EF-E602-4C4D-A26D-F9D5E24E5341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92D05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containsText" priority="434" operator="containsText" id="{8D354579-9EB8-4151-8824-094C0C963929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00B05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containsText" priority="433" operator="containsText" id="{729C6F9D-7B3A-421C-8F3F-14EC2451748C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FFC00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containsText" priority="432" operator="containsText" id="{43B6502F-9ADC-4F30-A85C-D5E3DFE00986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FFFF0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containsText" priority="431" operator="containsText" id="{A0977437-A674-4B58-BE90-55711E322595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92D05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containsText" priority="430" operator="containsText" id="{ADCFF992-CC5D-491D-B939-9ABB6E46739F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00B05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containsText" priority="429" operator="containsText" id="{A9ED6562-A70F-4029-80C1-CF787B5A0EB4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92D05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containsText" priority="426" operator="containsText" id="{58E528AE-BB8D-42CA-8B44-7361FC65E536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427" operator="containsText" id="{D1B9646F-82F0-4917-92C4-E9608574484B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428" operator="containsText" id="{05DB958D-DA48-4472-AD72-51327B4DA4D0}">
            <xm:f>NOT(ISERROR(SEARCH('\\APOLO\oti\Users\User\Downloads\[Modelo_Matriz de Riesgos_ICA_5.3.xlsx]Data'!#REF!,N3)))</xm:f>
            <xm:f>'\\APOLO\oti\Users\User\Downloads\[Modelo_Matriz de Riesgos_ICA_5.3.xlsx]Data'!#REF!</xm:f>
            <x14:dxf>
              <fill>
                <patternFill>
                  <bgColor rgb="FFFFC000"/>
                </patternFill>
              </fill>
            </x14:dxf>
          </x14:cfRule>
          <xm:sqref>N3</xm:sqref>
        </x14:conditionalFormatting>
        <x14:conditionalFormatting xmlns:xm="http://schemas.microsoft.com/office/excel/2006/main">
          <x14:cfRule type="containsText" priority="425" operator="containsText" id="{2071CEEA-01F7-4C7E-BD87-20D18BA562AA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AB5:AB8 AB10:AB11</xm:sqref>
        </x14:conditionalFormatting>
        <x14:conditionalFormatting xmlns:xm="http://schemas.microsoft.com/office/excel/2006/main">
          <x14:cfRule type="containsText" priority="424" operator="containsText" id="{0691B181-EBBD-4D54-B88E-6B28EF9790B8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AB5:AB8 AB10:AB11</xm:sqref>
        </x14:conditionalFormatting>
        <x14:conditionalFormatting xmlns:xm="http://schemas.microsoft.com/office/excel/2006/main">
          <x14:cfRule type="containsText" priority="423" operator="containsText" id="{7A0ABCC4-8B5B-4179-AA0C-5E692B29DFE2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AB5:AB8 AB10:AB11</xm:sqref>
        </x14:conditionalFormatting>
        <x14:conditionalFormatting xmlns:xm="http://schemas.microsoft.com/office/excel/2006/main">
          <x14:cfRule type="containsText" priority="422" operator="containsText" id="{EFD9EABC-D5BC-4346-9E83-07A66F10B7A7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AB5:AB8 AB10:AB11</xm:sqref>
        </x14:conditionalFormatting>
        <x14:conditionalFormatting xmlns:xm="http://schemas.microsoft.com/office/excel/2006/main">
          <x14:cfRule type="containsText" priority="417" operator="containsText" id="{B6EC4539-853D-4419-A4AF-03B3589CAC79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AB5:AB8 AB10:AB11</xm:sqref>
        </x14:conditionalFormatting>
        <x14:conditionalFormatting xmlns:xm="http://schemas.microsoft.com/office/excel/2006/main">
          <x14:cfRule type="containsText" priority="416" operator="containsText" id="{DCC05A4F-FD49-46F4-B6B6-2129DE4374A2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AB14:AB18</xm:sqref>
        </x14:conditionalFormatting>
        <x14:conditionalFormatting xmlns:xm="http://schemas.microsoft.com/office/excel/2006/main">
          <x14:cfRule type="containsText" priority="415" operator="containsText" id="{1B0C3AB5-48F8-434A-B151-A0E24AB6CDDA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AB14:AB18</xm:sqref>
        </x14:conditionalFormatting>
        <x14:conditionalFormatting xmlns:xm="http://schemas.microsoft.com/office/excel/2006/main">
          <x14:cfRule type="containsText" priority="414" operator="containsText" id="{88DB75B7-6682-4657-90EA-4CD8DF4C164C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AB14:AB18</xm:sqref>
        </x14:conditionalFormatting>
        <x14:conditionalFormatting xmlns:xm="http://schemas.microsoft.com/office/excel/2006/main">
          <x14:cfRule type="containsText" priority="413" operator="containsText" id="{9B8613EA-12E3-4E5C-9C4A-24C35AF3F3BE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AB14:AB18</xm:sqref>
        </x14:conditionalFormatting>
        <x14:conditionalFormatting xmlns:xm="http://schemas.microsoft.com/office/excel/2006/main">
          <x14:cfRule type="containsText" priority="412" operator="containsText" id="{05D63692-5F73-48BD-9641-86DEF028DF5E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AB14:AB18</xm:sqref>
        </x14:conditionalFormatting>
        <x14:conditionalFormatting xmlns:xm="http://schemas.microsoft.com/office/excel/2006/main">
          <x14:cfRule type="containsText" priority="411" operator="containsText" id="{8F974789-1AD0-45D4-BFA7-55C5FBCE23C9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AB14:AB18</xm:sqref>
        </x14:conditionalFormatting>
        <x14:conditionalFormatting xmlns:xm="http://schemas.microsoft.com/office/excel/2006/main">
          <x14:cfRule type="containsText" priority="410" operator="containsText" id="{1C25910A-3D90-4C79-AA95-5C4219C49A67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AB14:AB18</xm:sqref>
        </x14:conditionalFormatting>
        <x14:conditionalFormatting xmlns:xm="http://schemas.microsoft.com/office/excel/2006/main">
          <x14:cfRule type="containsText" priority="409" operator="containsText" id="{79FF1E93-3DA4-4946-BA68-A5B282653094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AB14:AB18</xm:sqref>
        </x14:conditionalFormatting>
        <x14:conditionalFormatting xmlns:xm="http://schemas.microsoft.com/office/excel/2006/main">
          <x14:cfRule type="containsText" priority="408" operator="containsText" id="{4F95215D-2D5D-4385-857F-0E1A5B2490C2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AB14:AB18</xm:sqref>
        </x14:conditionalFormatting>
        <x14:conditionalFormatting xmlns:xm="http://schemas.microsoft.com/office/excel/2006/main">
          <x14:cfRule type="containsText" priority="407" operator="containsText" id="{EB30D2C1-745C-489C-83B8-DC7594FF3039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AB21:AB22</xm:sqref>
        </x14:conditionalFormatting>
        <x14:conditionalFormatting xmlns:xm="http://schemas.microsoft.com/office/excel/2006/main">
          <x14:cfRule type="containsText" priority="406" operator="containsText" id="{BC3E5811-4DBB-4127-80F0-A6F1970EC249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AB21:AB22</xm:sqref>
        </x14:conditionalFormatting>
        <x14:conditionalFormatting xmlns:xm="http://schemas.microsoft.com/office/excel/2006/main">
          <x14:cfRule type="containsText" priority="405" operator="containsText" id="{5915AA40-5962-4F1C-A8E9-9BEFFEB1FECE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AB21:AB22</xm:sqref>
        </x14:conditionalFormatting>
        <x14:conditionalFormatting xmlns:xm="http://schemas.microsoft.com/office/excel/2006/main">
          <x14:cfRule type="containsText" priority="404" operator="containsText" id="{9010BCC1-63C5-4BE6-BBD0-01C7A8E512FA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AB21:AB22</xm:sqref>
        </x14:conditionalFormatting>
        <x14:conditionalFormatting xmlns:xm="http://schemas.microsoft.com/office/excel/2006/main">
          <x14:cfRule type="containsText" priority="403" operator="containsText" id="{F25B3551-1E99-452B-B2AF-CB6F7BB32DEB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AB21:AB22</xm:sqref>
        </x14:conditionalFormatting>
        <x14:conditionalFormatting xmlns:xm="http://schemas.microsoft.com/office/excel/2006/main">
          <x14:cfRule type="containsText" priority="402" operator="containsText" id="{18515D7F-C6BA-483C-992F-002201D84882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AB21:AB22</xm:sqref>
        </x14:conditionalFormatting>
        <x14:conditionalFormatting xmlns:xm="http://schemas.microsoft.com/office/excel/2006/main">
          <x14:cfRule type="containsText" priority="401" operator="containsText" id="{8BB72863-27BB-43AB-91F8-E62FAD3A9980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AB21:AB22</xm:sqref>
        </x14:conditionalFormatting>
        <x14:conditionalFormatting xmlns:xm="http://schemas.microsoft.com/office/excel/2006/main">
          <x14:cfRule type="containsText" priority="400" operator="containsText" id="{3B080951-0526-4E20-A356-AF697DF89F04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AB21:AB22</xm:sqref>
        </x14:conditionalFormatting>
        <x14:conditionalFormatting xmlns:xm="http://schemas.microsoft.com/office/excel/2006/main">
          <x14:cfRule type="containsText" priority="399" operator="containsText" id="{A11A0E63-FD84-4A48-BC71-2434666FA6B0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AB21:AB22</xm:sqref>
        </x14:conditionalFormatting>
        <x14:conditionalFormatting xmlns:xm="http://schemas.microsoft.com/office/excel/2006/main">
          <x14:cfRule type="containsText" priority="398" operator="containsText" id="{AA90B7DC-EE5B-46EE-B122-DD2BD864C85E}">
            <xm:f>NOT(ISERROR(SEARCH('\\APOLO\oti\Users\User\Google Drive\Tetratech\DP\Riesgos\[Matriz de Riesgos_URT_1.0.xlsx]Data'!#REF!,AB24)))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AB24:AB25</xm:sqref>
        </x14:conditionalFormatting>
        <x14:conditionalFormatting xmlns:xm="http://schemas.microsoft.com/office/excel/2006/main">
          <x14:cfRule type="containsText" priority="397" operator="containsText" id="{708E41E8-A1FE-439A-A660-739F13B97B2A}">
            <xm:f>NOT(ISERROR(SEARCH('\\APOLO\oti\Users\User\Google Drive\Tetratech\DP\Riesgos\[Matriz de Riesgos_URT_1.0.xlsx]Data'!#REF!,AB24)))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AB24:AB25</xm:sqref>
        </x14:conditionalFormatting>
        <x14:conditionalFormatting xmlns:xm="http://schemas.microsoft.com/office/excel/2006/main">
          <x14:cfRule type="containsText" priority="396" operator="containsText" id="{CBBC81C4-937B-4F70-8FA6-6E1B11A5102C}">
            <xm:f>NOT(ISERROR(SEARCH('\\APOLO\oti\Users\User\Google Drive\Tetratech\DP\Riesgos\[Matriz de Riesgos_URT_1.0.xlsx]Data'!#REF!,AB24)))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AB24:AB25</xm:sqref>
        </x14:conditionalFormatting>
        <x14:conditionalFormatting xmlns:xm="http://schemas.microsoft.com/office/excel/2006/main">
          <x14:cfRule type="containsText" priority="395" operator="containsText" id="{5243D245-3D30-439D-B1AE-CC5AE2D730A2}">
            <xm:f>NOT(ISERROR(SEARCH('\\APOLO\oti\Users\User\Google Drive\Tetratech\DP\Riesgos\[Matriz de Riesgos_URT_1.0.xlsx]Data'!#REF!,AB24)))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AB24:AB25</xm:sqref>
        </x14:conditionalFormatting>
        <x14:conditionalFormatting xmlns:xm="http://schemas.microsoft.com/office/excel/2006/main">
          <x14:cfRule type="containsText" priority="394" operator="containsText" id="{CE3EEBC4-908C-404C-9812-C5C1F4DD8D61}">
            <xm:f>NOT(ISERROR(SEARCH('\\APOLO\oti\Users\User\Google Drive\Tetratech\DP\Riesgos\[Matriz de Riesgos_URT_1.0.xlsx]Data'!#REF!,AB24)))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AB24:AB25</xm:sqref>
        </x14:conditionalFormatting>
        <x14:conditionalFormatting xmlns:xm="http://schemas.microsoft.com/office/excel/2006/main">
          <x14:cfRule type="containsText" priority="393" operator="containsText" id="{E621A2B3-6E59-4C6D-9E45-073FB1FAAD29}">
            <xm:f>NOT(ISERROR(SEARCH('\\APOLO\oti\Users\User\Google Drive\Tetratech\DP\Riesgos\[Matriz de Riesgos_URT_1.0.xlsx]Data'!#REF!,AB24)))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AB24:AB25</xm:sqref>
        </x14:conditionalFormatting>
        <x14:conditionalFormatting xmlns:xm="http://schemas.microsoft.com/office/excel/2006/main">
          <x14:cfRule type="containsText" priority="392" operator="containsText" id="{36E03B17-3893-4BE5-B897-93FDDD2751C9}">
            <xm:f>NOT(ISERROR(SEARCH('\\APOLO\oti\Users\User\Google Drive\Tetratech\DP\Riesgos\[Matriz de Riesgos_URT_1.0.xlsx]Data'!#REF!,AB24)))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AB24:AB25</xm:sqref>
        </x14:conditionalFormatting>
        <x14:conditionalFormatting xmlns:xm="http://schemas.microsoft.com/office/excel/2006/main">
          <x14:cfRule type="containsText" priority="391" operator="containsText" id="{4A27ABEE-B8DE-41F9-9AFE-CFF1B0286DF2}">
            <xm:f>NOT(ISERROR(SEARCH('\\APOLO\oti\Users\User\Google Drive\Tetratech\DP\Riesgos\[Matriz de Riesgos_URT_1.0.xlsx]Data'!#REF!,AB24)))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AB24:AB25</xm:sqref>
        </x14:conditionalFormatting>
        <x14:conditionalFormatting xmlns:xm="http://schemas.microsoft.com/office/excel/2006/main">
          <x14:cfRule type="containsText" priority="390" operator="containsText" id="{A14606A1-F317-4FFD-8D8E-952E70C80328}">
            <xm:f>NOT(ISERROR(SEARCH('\\APOLO\oti\Users\User\Google Drive\Tetratech\DP\Riesgos\[Matriz de Riesgos_URT_1.0.xlsx]Data'!#REF!,AB24)))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AB24:AB25</xm:sqref>
        </x14:conditionalFormatting>
        <x14:conditionalFormatting xmlns:xm="http://schemas.microsoft.com/office/excel/2006/main">
          <x14:cfRule type="containsText" priority="389" operator="containsText" id="{059F2747-7229-4021-A652-B97EE73B3BB3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388" operator="containsText" id="{82F23067-83B2-4721-A5E3-46ADB64D0F2A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387" operator="containsText" id="{85371F70-52C0-4B57-9514-EDFB3BC3F217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386" operator="containsText" id="{CA35D2D3-5492-4BD7-8B83-910D1DF5F00B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385" operator="containsText" id="{9B18C51F-5BD0-4A5D-9013-6D534F784259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384" operator="containsText" id="{E927A1DD-BED4-4E06-92B3-78D273D03DD6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383" operator="containsText" id="{35B52A49-4C8E-41C5-87F9-C7B8E9764130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382" operator="containsText" id="{10063B19-7322-4039-9B11-84F095FDD5FD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381" operator="containsText" id="{3540B080-0B64-4298-974C-84467CEA1262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377" operator="containsText" id="{83798507-8C01-46C6-819D-569C6B3F38EC}">
            <xm:f>NOT(ISERROR(SEARCH('\\APOLO\oti\Users\User\Google Drive\Tetratech\DP\Riesgos\[Matriz de Riesgos_URT_1.0.xlsx]Data'!#REF!,AB20)))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AB20</xm:sqref>
        </x14:conditionalFormatting>
        <x14:conditionalFormatting xmlns:xm="http://schemas.microsoft.com/office/excel/2006/main">
          <x14:cfRule type="containsText" priority="376" operator="containsText" id="{61A17969-C07A-49F9-83C7-737F63D19F72}">
            <xm:f>NOT(ISERROR(SEARCH('\\APOLO\oti\Users\User\Google Drive\Tetratech\DP\Riesgos\[Matriz de Riesgos_URT_1.0.xlsx]Data'!#REF!,AB20)))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AB20</xm:sqref>
        </x14:conditionalFormatting>
        <x14:conditionalFormatting xmlns:xm="http://schemas.microsoft.com/office/excel/2006/main">
          <x14:cfRule type="containsText" priority="375" operator="containsText" id="{D187006A-188F-4E29-A565-6B930E45AF21}">
            <xm:f>NOT(ISERROR(SEARCH('\\APOLO\oti\Users\User\Google Drive\Tetratech\DP\Riesgos\[Matriz de Riesgos_URT_1.0.xlsx]Data'!#REF!,AB20)))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AB20</xm:sqref>
        </x14:conditionalFormatting>
        <x14:conditionalFormatting xmlns:xm="http://schemas.microsoft.com/office/excel/2006/main">
          <x14:cfRule type="containsText" priority="374" operator="containsText" id="{67BACEE1-185B-448C-8A14-9AC9F92501DF}">
            <xm:f>NOT(ISERROR(SEARCH('\\APOLO\oti\Users\User\Google Drive\Tetratech\DP\Riesgos\[Matriz de Riesgos_URT_1.0.xlsx]Data'!#REF!,AB20)))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AB20</xm:sqref>
        </x14:conditionalFormatting>
        <x14:conditionalFormatting xmlns:xm="http://schemas.microsoft.com/office/excel/2006/main">
          <x14:cfRule type="containsText" priority="373" operator="containsText" id="{6E440854-FFAB-4519-8F4C-B0C2A2047857}">
            <xm:f>NOT(ISERROR(SEARCH('\\APOLO\oti\Users\User\Google Drive\Tetratech\DP\Riesgos\[Matriz de Riesgos_URT_1.0.xlsx]Data'!#REF!,AB20)))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AB20</xm:sqref>
        </x14:conditionalFormatting>
        <x14:conditionalFormatting xmlns:xm="http://schemas.microsoft.com/office/excel/2006/main">
          <x14:cfRule type="containsText" priority="372" operator="containsText" id="{BE219C94-3D0F-4CEA-90A1-A2BD10CF7E62}">
            <xm:f>NOT(ISERROR(SEARCH('\\APOLO\oti\Users\User\Google Drive\Tetratech\DP\Riesgos\[Matriz de Riesgos_URT_1.0.xlsx]Data'!#REF!,AB20)))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AB20</xm:sqref>
        </x14:conditionalFormatting>
        <x14:conditionalFormatting xmlns:xm="http://schemas.microsoft.com/office/excel/2006/main">
          <x14:cfRule type="containsText" priority="371" operator="containsText" id="{4CDC9D50-295D-4ACF-8C49-598621256B77}">
            <xm:f>NOT(ISERROR(SEARCH('\\APOLO\oti\Users\User\Google Drive\Tetratech\DP\Riesgos\[Matriz de Riesgos_URT_1.0.xlsx]Data'!#REF!,AB20)))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AB20</xm:sqref>
        </x14:conditionalFormatting>
        <x14:conditionalFormatting xmlns:xm="http://schemas.microsoft.com/office/excel/2006/main">
          <x14:cfRule type="containsText" priority="370" operator="containsText" id="{8B1277DF-07B9-4559-BDD1-10A4F93BD8D2}">
            <xm:f>NOT(ISERROR(SEARCH('\\APOLO\oti\Users\User\Google Drive\Tetratech\DP\Riesgos\[Matriz de Riesgos_URT_1.0.xlsx]Data'!#REF!,AB20)))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AB20</xm:sqref>
        </x14:conditionalFormatting>
        <x14:conditionalFormatting xmlns:xm="http://schemas.microsoft.com/office/excel/2006/main">
          <x14:cfRule type="containsText" priority="369" operator="containsText" id="{E46B0F85-68EC-4CF8-BD26-E234257DE7A9}">
            <xm:f>NOT(ISERROR(SEARCH('\\APOLO\oti\Users\User\Google Drive\Tetratech\DP\Riesgos\[Matriz de Riesgos_URT_1.0.xlsx]Data'!#REF!,AB20)))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AB20</xm:sqref>
        </x14:conditionalFormatting>
        <x14:conditionalFormatting xmlns:xm="http://schemas.microsoft.com/office/excel/2006/main">
          <x14:cfRule type="containsText" priority="365" operator="containsText" id="{E97F753A-F6EA-43F4-B968-765BC910A70D}">
            <xm:f>NOT(ISERROR(SEARCH('\\APOLO\oti\Users\User\Google Drive\Tetratech\DP\Riesgos\[Matriz de Riesgos_URT_1.0.xlsx]Data'!#REF!,AB11)))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containsText" priority="364" operator="containsText" id="{ECE45FA4-9DCC-414D-8643-AE4C25B5EC9F}">
            <xm:f>NOT(ISERROR(SEARCH('\\APOLO\oti\Users\User\Google Drive\Tetratech\DP\Riesgos\[Matriz de Riesgos_URT_1.0.xlsx]Data'!#REF!,AB11)))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containsText" priority="363" operator="containsText" id="{D93426D8-016A-413C-8443-7D2D7D30FD08}">
            <xm:f>NOT(ISERROR(SEARCH('\\APOLO\oti\Users\User\Google Drive\Tetratech\DP\Riesgos\[Matriz de Riesgos_URT_1.0.xlsx]Data'!#REF!,AB11)))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containsText" priority="360" operator="containsText" id="{18D12833-5782-434C-A940-71FB4085643B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61" operator="containsText" id="{9E044760-78AC-4B66-91B6-FDBBA0BAC4F0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62" operator="containsText" id="{17ADF414-7C5E-4E56-A39F-89A77B2B2606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AB5:AB8 AB10:AB11 AB14:AB18 AB20:AB22 AB24:AB26</xm:sqref>
        </x14:conditionalFormatting>
        <x14:conditionalFormatting xmlns:xm="http://schemas.microsoft.com/office/excel/2006/main">
          <x14:cfRule type="containsText" priority="359" operator="containsText" id="{7A96EC0F-B4C3-4164-9D97-191CE73665C3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AB5</xm:sqref>
        </x14:conditionalFormatting>
        <x14:conditionalFormatting xmlns:xm="http://schemas.microsoft.com/office/excel/2006/main">
          <x14:cfRule type="containsText" priority="358" operator="containsText" id="{E97BEF7E-EBB4-4845-B987-C79FD93BE3CF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AB5</xm:sqref>
        </x14:conditionalFormatting>
        <x14:conditionalFormatting xmlns:xm="http://schemas.microsoft.com/office/excel/2006/main">
          <x14:cfRule type="containsText" priority="357" operator="containsText" id="{5EA13FAD-E43A-4F7D-A512-B7BE2DCBAE5D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AB5</xm:sqref>
        </x14:conditionalFormatting>
        <x14:conditionalFormatting xmlns:xm="http://schemas.microsoft.com/office/excel/2006/main">
          <x14:cfRule type="containsText" priority="356" operator="containsText" id="{DAACBD64-CB6E-417A-84BF-07CCE1A83D4D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AB5</xm:sqref>
        </x14:conditionalFormatting>
        <x14:conditionalFormatting xmlns:xm="http://schemas.microsoft.com/office/excel/2006/main">
          <x14:cfRule type="containsText" priority="355" operator="containsText" id="{3D99EA51-8D14-45F5-9900-3C4990059361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AB5</xm:sqref>
        </x14:conditionalFormatting>
        <x14:conditionalFormatting xmlns:xm="http://schemas.microsoft.com/office/excel/2006/main">
          <x14:cfRule type="containsText" priority="354" operator="containsText" id="{520CDF97-9FA5-4329-8F4C-9F7A8A22A113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AB5</xm:sqref>
        </x14:conditionalFormatting>
        <x14:conditionalFormatting xmlns:xm="http://schemas.microsoft.com/office/excel/2006/main">
          <x14:cfRule type="containsText" priority="353" operator="containsText" id="{962F1A53-45EC-4547-B14A-2A8EDA28E58B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AB5</xm:sqref>
        </x14:conditionalFormatting>
        <x14:conditionalFormatting xmlns:xm="http://schemas.microsoft.com/office/excel/2006/main">
          <x14:cfRule type="containsText" priority="352" operator="containsText" id="{584C4FCF-B52D-404B-8E22-C9D6FCD5EA0A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AB5</xm:sqref>
        </x14:conditionalFormatting>
        <x14:conditionalFormatting xmlns:xm="http://schemas.microsoft.com/office/excel/2006/main">
          <x14:cfRule type="containsText" priority="351" operator="containsText" id="{E4C84281-3716-4FD9-9DE9-5A2CA7822FD5}">
            <xm:f>NOT(ISERROR(SEARCH('\\APOLO\oti\Users\User\Google Drive\Tetratech\DP\Riesgos\[Matriz de Riesgos_URT_1.0.xlsx]Data'!#REF!,AB5)))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AB5</xm:sqref>
        </x14:conditionalFormatting>
        <x14:conditionalFormatting xmlns:xm="http://schemas.microsoft.com/office/excel/2006/main">
          <x14:cfRule type="containsText" priority="350" operator="containsText" id="{04095FF5-B6D4-4664-A986-1B2DA33743B4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49" operator="containsText" id="{C83A0912-ADD1-4904-9E7E-9AD0A35C0FE7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48" operator="containsText" id="{757CCB53-2880-4C95-8F5E-0B70858E87BC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47" operator="containsText" id="{15C83668-A130-4F82-92FD-2030D41AFA07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46" operator="containsText" id="{B2501F9E-D8B1-43FD-BC35-9CDA50EC6141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45" operator="containsText" id="{842CBE1A-B8C5-42CA-BAA6-5E99657BFACB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44" operator="containsText" id="{46530E3F-4736-4B80-BCA1-64492D794D06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43" operator="containsText" id="{E661B24E-6DD9-43AB-A2D8-6DA711198913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42" operator="containsText" id="{D233D96B-E184-4E17-8373-2E5225D9DF62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41" operator="containsText" id="{806DC39D-8D6A-4630-BC5C-991346F5F162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40" operator="containsText" id="{2D674224-B54A-4C06-B563-CD206ED1F908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39" operator="containsText" id="{48AAA0AD-E143-40EF-8AB3-30D3A094161D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38" operator="containsText" id="{38D30DFD-6E13-42E4-96E2-FCECB5A345B5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37" operator="containsText" id="{6A1D7E29-F52B-4162-A513-47524BA288FB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36" operator="containsText" id="{87FDB116-0DA5-411F-8CE1-970F395B8865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35" operator="containsText" id="{463B3EE8-0B3C-4B8B-BB6E-F551E3AB9A1B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34" operator="containsText" id="{D0E7CC99-7FCD-4432-A73B-9F118C2F5316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33" operator="containsText" id="{F96922A9-00E3-4542-A8AD-07BC83509130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332" operator="containsText" id="{256C1C6A-9320-4972-A6FE-A2FCF5E6C277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AB21</xm:sqref>
        </x14:conditionalFormatting>
        <x14:conditionalFormatting xmlns:xm="http://schemas.microsoft.com/office/excel/2006/main">
          <x14:cfRule type="containsText" priority="331" operator="containsText" id="{FFA9CB49-166D-4135-A6BD-A860294F217F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AB21</xm:sqref>
        </x14:conditionalFormatting>
        <x14:conditionalFormatting xmlns:xm="http://schemas.microsoft.com/office/excel/2006/main">
          <x14:cfRule type="containsText" priority="330" operator="containsText" id="{A892B0B0-21A3-4F0B-B67A-7FB1E92503EA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AB21</xm:sqref>
        </x14:conditionalFormatting>
        <x14:conditionalFormatting xmlns:xm="http://schemas.microsoft.com/office/excel/2006/main">
          <x14:cfRule type="containsText" priority="329" operator="containsText" id="{C8778394-E9AE-40A1-9C68-633B709D55FC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AB21</xm:sqref>
        </x14:conditionalFormatting>
        <x14:conditionalFormatting xmlns:xm="http://schemas.microsoft.com/office/excel/2006/main">
          <x14:cfRule type="containsText" priority="328" operator="containsText" id="{0E748EA8-7166-404F-AA7A-D9191E16A9FC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AB21</xm:sqref>
        </x14:conditionalFormatting>
        <x14:conditionalFormatting xmlns:xm="http://schemas.microsoft.com/office/excel/2006/main">
          <x14:cfRule type="containsText" priority="327" operator="containsText" id="{1970257A-2D9C-4B4F-9E9E-77E769894329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AB21</xm:sqref>
        </x14:conditionalFormatting>
        <x14:conditionalFormatting xmlns:xm="http://schemas.microsoft.com/office/excel/2006/main">
          <x14:cfRule type="containsText" priority="326" operator="containsText" id="{A901C258-6BCD-45A5-8684-E9DDB92DE431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AB21</xm:sqref>
        </x14:conditionalFormatting>
        <x14:conditionalFormatting xmlns:xm="http://schemas.microsoft.com/office/excel/2006/main">
          <x14:cfRule type="containsText" priority="325" operator="containsText" id="{5CE28F89-DE3F-4932-88FF-6473EAE0F85B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AB21</xm:sqref>
        </x14:conditionalFormatting>
        <x14:conditionalFormatting xmlns:xm="http://schemas.microsoft.com/office/excel/2006/main">
          <x14:cfRule type="containsText" priority="324" operator="containsText" id="{006A005C-4832-4C11-8A5A-E9C82C63D8E6}">
            <xm:f>NOT(ISERROR(SEARCH('\\APOLO\oti\Users\User\Google Drive\Tetratech\DP\Riesgos\[Matriz de Riesgos_URT_1.0.xlsx]Data'!#REF!,AB21)))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AB21</xm:sqref>
        </x14:conditionalFormatting>
        <x14:conditionalFormatting xmlns:xm="http://schemas.microsoft.com/office/excel/2006/main">
          <x14:cfRule type="containsText" priority="323" operator="containsText" id="{73348415-393C-4686-827C-8761F3F118FD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322" operator="containsText" id="{5EB464FF-81C6-4DE7-945E-AD5089479CC2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321" operator="containsText" id="{B747A110-A439-4EF6-AD39-1B2136234976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320" operator="containsText" id="{88895B4F-DCDC-4E2F-A0B3-FF0A81DBB998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319" operator="containsText" id="{CCA05FDF-C7E1-47C1-86D2-B1B6F30300C7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318" operator="containsText" id="{CF58AB0A-2585-40FF-838F-0D43E8928062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317" operator="containsText" id="{C93E1DC2-7862-430B-9E84-B13A05994EA0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316" operator="containsText" id="{DD74F39D-E8D8-4B7E-9D43-7EBA9A7E9806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315" operator="containsText" id="{22D16DAB-B8FF-4E86-A973-812F66ECA3F3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314" operator="containsText" id="{0C34CF4F-FAF7-4C43-A2FA-6FEBCD418A53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AB14</xm:sqref>
        </x14:conditionalFormatting>
        <x14:conditionalFormatting xmlns:xm="http://schemas.microsoft.com/office/excel/2006/main">
          <x14:cfRule type="containsText" priority="313" operator="containsText" id="{C5DD9C6F-6B8B-46C0-A79C-2976D0A8576C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AB14</xm:sqref>
        </x14:conditionalFormatting>
        <x14:conditionalFormatting xmlns:xm="http://schemas.microsoft.com/office/excel/2006/main">
          <x14:cfRule type="containsText" priority="312" operator="containsText" id="{836A742B-726B-4F4A-9931-FE85BAC76631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AB14</xm:sqref>
        </x14:conditionalFormatting>
        <x14:conditionalFormatting xmlns:xm="http://schemas.microsoft.com/office/excel/2006/main">
          <x14:cfRule type="containsText" priority="311" operator="containsText" id="{775E34E8-C8D5-43FE-9EE8-9BE891F50E55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AB14</xm:sqref>
        </x14:conditionalFormatting>
        <x14:conditionalFormatting xmlns:xm="http://schemas.microsoft.com/office/excel/2006/main">
          <x14:cfRule type="containsText" priority="310" operator="containsText" id="{697E93D3-A5FB-42A5-9201-D680A59205A8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AB14</xm:sqref>
        </x14:conditionalFormatting>
        <x14:conditionalFormatting xmlns:xm="http://schemas.microsoft.com/office/excel/2006/main">
          <x14:cfRule type="containsText" priority="309" operator="containsText" id="{B84C7DA7-4121-4967-B5AE-AEBA21052766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AB14</xm:sqref>
        </x14:conditionalFormatting>
        <x14:conditionalFormatting xmlns:xm="http://schemas.microsoft.com/office/excel/2006/main">
          <x14:cfRule type="containsText" priority="308" operator="containsText" id="{47A296AE-1A9A-439F-A729-6139B912A466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AB14</xm:sqref>
        </x14:conditionalFormatting>
        <x14:conditionalFormatting xmlns:xm="http://schemas.microsoft.com/office/excel/2006/main">
          <x14:cfRule type="containsText" priority="307" operator="containsText" id="{0E679477-7B4E-4812-8C71-26DD53DE6038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AB14</xm:sqref>
        </x14:conditionalFormatting>
        <x14:conditionalFormatting xmlns:xm="http://schemas.microsoft.com/office/excel/2006/main">
          <x14:cfRule type="containsText" priority="306" operator="containsText" id="{C04DC4D9-08C8-4BE9-897D-35AB44A2F0F9}">
            <xm:f>NOT(ISERROR(SEARCH('\\APOLO\oti\Users\User\Google Drive\Tetratech\DP\Riesgos\[Matriz de Riesgos_URT_1.0.xlsx]Data'!#REF!,AB14)))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AB14</xm:sqref>
        </x14:conditionalFormatting>
        <x14:conditionalFormatting xmlns:xm="http://schemas.microsoft.com/office/excel/2006/main">
          <x14:cfRule type="containsText" priority="305" operator="containsText" id="{A66DB6EF-3FB0-4D50-9EF7-2CA68827324C}">
            <xm:f>NOT(ISERROR(SEARCH('\\APOLO\oti\Users\User\Google Drive\Tetratech\DP\Riesgos\[Matriz de Riesgos_URT_1.0.xlsx]Data'!#REF!,AB8)))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AB8</xm:sqref>
        </x14:conditionalFormatting>
        <x14:conditionalFormatting xmlns:xm="http://schemas.microsoft.com/office/excel/2006/main">
          <x14:cfRule type="containsText" priority="304" operator="containsText" id="{280E00E8-0567-4DA2-8719-51D4940BB0C6}">
            <xm:f>NOT(ISERROR(SEARCH('\\APOLO\oti\Users\User\Google Drive\Tetratech\DP\Riesgos\[Matriz de Riesgos_URT_1.0.xlsx]Data'!#REF!,AB8)))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AB8</xm:sqref>
        </x14:conditionalFormatting>
        <x14:conditionalFormatting xmlns:xm="http://schemas.microsoft.com/office/excel/2006/main">
          <x14:cfRule type="containsText" priority="303" operator="containsText" id="{E3DD11DF-C380-4666-ABEA-AA87D4AF0201}">
            <xm:f>NOT(ISERROR(SEARCH('\\APOLO\oti\Users\User\Google Drive\Tetratech\DP\Riesgos\[Matriz de Riesgos_URT_1.0.xlsx]Data'!#REF!,AB8)))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AB8</xm:sqref>
        </x14:conditionalFormatting>
        <x14:conditionalFormatting xmlns:xm="http://schemas.microsoft.com/office/excel/2006/main">
          <x14:cfRule type="containsText" priority="302" operator="containsText" id="{33708E2F-D181-4418-B3B2-D81EFB89D302}">
            <xm:f>NOT(ISERROR(SEARCH('\\APOLO\oti\Users\User\Google Drive\Tetratech\DP\Riesgos\[Matriz de Riesgos_URT_1.0.xlsx]Data'!#REF!,AB8)))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AB8</xm:sqref>
        </x14:conditionalFormatting>
        <x14:conditionalFormatting xmlns:xm="http://schemas.microsoft.com/office/excel/2006/main">
          <x14:cfRule type="containsText" priority="301" operator="containsText" id="{23B308C5-B030-4AB8-AC34-6D49AAE35880}">
            <xm:f>NOT(ISERROR(SEARCH('\\APOLO\oti\Users\User\Google Drive\Tetratech\DP\Riesgos\[Matriz de Riesgos_URT_1.0.xlsx]Data'!#REF!,AB8)))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AB8</xm:sqref>
        </x14:conditionalFormatting>
        <x14:conditionalFormatting xmlns:xm="http://schemas.microsoft.com/office/excel/2006/main">
          <x14:cfRule type="containsText" priority="300" operator="containsText" id="{A00647BA-07FC-425E-998B-03396E84CD57}">
            <xm:f>NOT(ISERROR(SEARCH('\\APOLO\oti\Users\User\Google Drive\Tetratech\DP\Riesgos\[Matriz de Riesgos_URT_1.0.xlsx]Data'!#REF!,AB8)))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AB8</xm:sqref>
        </x14:conditionalFormatting>
        <x14:conditionalFormatting xmlns:xm="http://schemas.microsoft.com/office/excel/2006/main">
          <x14:cfRule type="containsText" priority="299" operator="containsText" id="{6E74F3A2-5E6B-4323-A965-8D64CDB59559}">
            <xm:f>NOT(ISERROR(SEARCH('\\APOLO\oti\Users\User\Google Drive\Tetratech\DP\Riesgos\[Matriz de Riesgos_URT_1.0.xlsx]Data'!#REF!,AB8)))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AB8</xm:sqref>
        </x14:conditionalFormatting>
        <x14:conditionalFormatting xmlns:xm="http://schemas.microsoft.com/office/excel/2006/main">
          <x14:cfRule type="containsText" priority="298" operator="containsText" id="{53BFB5F4-0FB5-43D5-899C-F5B0FBEAE5E2}">
            <xm:f>NOT(ISERROR(SEARCH('\\APOLO\oti\Users\User\Google Drive\Tetratech\DP\Riesgos\[Matriz de Riesgos_URT_1.0.xlsx]Data'!#REF!,AB8)))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AB8</xm:sqref>
        </x14:conditionalFormatting>
        <x14:conditionalFormatting xmlns:xm="http://schemas.microsoft.com/office/excel/2006/main">
          <x14:cfRule type="containsText" priority="297" operator="containsText" id="{D870C423-AC5B-48D8-8F47-C4E4D5C9846A}">
            <xm:f>NOT(ISERROR(SEARCH('\\APOLO\oti\Users\User\Google Drive\Tetratech\DP\Riesgos\[Matriz de Riesgos_URT_1.0.xlsx]Data'!#REF!,AB8)))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AB8</xm:sqref>
        </x14:conditionalFormatting>
        <x14:conditionalFormatting xmlns:xm="http://schemas.microsoft.com/office/excel/2006/main">
          <x14:cfRule type="containsText" priority="296" operator="containsText" id="{A494C2A1-CAC2-4D9D-8ECD-F94A02942A35}">
            <xm:f>NOT(ISERROR(SEARCH('\\APOLO\oti\Users\User\Google Drive\Tetratech\DP\Riesgos\[Matriz de Riesgos_URT_1.0.xlsx]Data'!#REF!,AB15)))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containsText" priority="295" operator="containsText" id="{28BAFA2B-54B5-4460-98F0-882DAACD04F9}">
            <xm:f>NOT(ISERROR(SEARCH('\\APOLO\oti\Users\User\Google Drive\Tetratech\DP\Riesgos\[Matriz de Riesgos_URT_1.0.xlsx]Data'!#REF!,AB15)))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containsText" priority="294" operator="containsText" id="{0619C280-0741-4E01-AE24-309B881DC8DF}">
            <xm:f>NOT(ISERROR(SEARCH('\\APOLO\oti\Users\User\Google Drive\Tetratech\DP\Riesgos\[Matriz de Riesgos_URT_1.0.xlsx]Data'!#REF!,AB15)))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containsText" priority="293" operator="containsText" id="{6E7B5122-74CA-4F9E-AFF2-15D027D77A8E}">
            <xm:f>NOT(ISERROR(SEARCH('\\APOLO\oti\Users\User\Google Drive\Tetratech\DP\Riesgos\[Matriz de Riesgos_URT_1.0.xlsx]Data'!#REF!,AB15)))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containsText" priority="292" operator="containsText" id="{C4C98572-F128-477A-A9CA-2C70E5037193}">
            <xm:f>NOT(ISERROR(SEARCH('\\APOLO\oti\Users\User\Google Drive\Tetratech\DP\Riesgos\[Matriz de Riesgos_URT_1.0.xlsx]Data'!#REF!,AB15)))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containsText" priority="291" operator="containsText" id="{6AFA934E-2D9D-49F3-ABE8-18EDC7951845}">
            <xm:f>NOT(ISERROR(SEARCH('\\APOLO\oti\Users\User\Google Drive\Tetratech\DP\Riesgos\[Matriz de Riesgos_URT_1.0.xlsx]Data'!#REF!,AB15)))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containsText" priority="290" operator="containsText" id="{CEB95B31-5230-4953-85AE-1EC7A2E5BBE6}">
            <xm:f>NOT(ISERROR(SEARCH('\\APOLO\oti\Users\User\Google Drive\Tetratech\DP\Riesgos\[Matriz de Riesgos_URT_1.0.xlsx]Data'!#REF!,AB15)))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containsText" priority="289" operator="containsText" id="{4435A437-F06B-4127-9D05-76B4C7382438}">
            <xm:f>NOT(ISERROR(SEARCH('\\APOLO\oti\Users\User\Google Drive\Tetratech\DP\Riesgos\[Matriz de Riesgos_URT_1.0.xlsx]Data'!#REF!,AB15)))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containsText" priority="288" operator="containsText" id="{00A207A2-E0F6-4D79-90A3-1E848A61713A}">
            <xm:f>NOT(ISERROR(SEARCH('\\APOLO\oti\Users\User\Google Drive\Tetratech\DP\Riesgos\[Matriz de Riesgos_URT_1.0.xlsx]Data'!#REF!,AB15)))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containsText" priority="275" operator="containsText" id="{6A4E5B1A-3D28-464C-88E9-0607D9A468A4}">
            <xm:f>NOT(ISERROR(SEARCH('\\APOLO\oti\Users\User\Google Drive\Tetratech\DP\Riesgos\[Matriz de Riesgos_URT_1.0.xlsx]Data'!#REF!,AB11)))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containsText" priority="274" operator="containsText" id="{231F9668-93CE-416B-8863-5C0708CE4F7C}">
            <xm:f>NOT(ISERROR(SEARCH('\\APOLO\oti\Users\User\Google Drive\Tetratech\DP\Riesgos\[Matriz de Riesgos_URT_1.0.xlsx]Data'!#REF!,AB11)))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containsText" priority="273" operator="containsText" id="{C68D0691-E025-4F21-95C7-7057A46D6480}">
            <xm:f>NOT(ISERROR(SEARCH('\\APOLO\oti\Users\User\Google Drive\Tetratech\DP\Riesgos\[Matriz de Riesgos_URT_1.0.xlsx]Data'!#REF!,AB11)))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containsText" priority="272" operator="containsText" id="{95791CA1-513C-4D37-A7AD-C58FED44D659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71" operator="containsText" id="{849AA30C-AB72-47D5-8AD4-3DED6A1EDD89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70" operator="containsText" id="{1597AD82-FF26-4982-9A7D-BAC6E8D15A9A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69" operator="containsText" id="{DCA30677-F523-42B9-9D8B-6BD8957E7BF8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68" operator="containsText" id="{146C400B-9710-481D-815C-7BC14E6620FC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67" operator="containsText" id="{46C59693-6521-41EB-B8E8-B0F2EFA73E21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66" operator="containsText" id="{786B6FD0-6606-4337-ACBB-1926C93ABAB4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65" operator="containsText" id="{C44937DD-4BF1-4DED-94C5-D08CE9289D64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64" operator="containsText" id="{3E300093-2377-4F14-85F3-15C3E8EBD78A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63" operator="containsText" id="{D382CC02-CAA0-4E63-8F8A-4EA72C17FBC6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62" operator="containsText" id="{D19CB9B4-A55C-484B-9F7F-B0169AAB9737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61" operator="containsText" id="{8266CC09-B6A0-4071-B5D3-AA0C39388A66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60" operator="containsText" id="{00DED2BD-3993-4192-B5DA-9D75E67478D8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59" operator="containsText" id="{283EB447-71E7-4652-AFF7-30FAAB958915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58" operator="containsText" id="{77E9AD94-F386-4146-B7E1-44252B4FCBA9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57" operator="containsText" id="{1E114AA6-F3EB-4249-95EF-F174F88BA7F7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56" operator="containsText" id="{76853568-8E59-46DF-8079-074DAFAE2273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55" operator="containsText" id="{E3D8000B-6E77-463B-963E-5974EB6A3423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54" operator="containsText" id="{CC13A5E3-577A-4390-BBCA-6C694CBF7C43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53" operator="containsText" id="{5B24D8E4-DD97-4DB5-837B-BC4307857BB3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52" operator="containsText" id="{53610039-D107-465F-AABB-6534B24EA3C4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51" operator="containsText" id="{CAF8F9F4-76AF-4211-9215-49CA61F20555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50" operator="containsText" id="{E585BFE9-CE49-4CBB-A406-DB9E02331A8E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49" operator="containsText" id="{89508EC1-F488-4D72-AE78-E08551793A3B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48" operator="containsText" id="{CE784024-2D49-4A8C-A954-FAFE25B0F510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47" operator="containsText" id="{138F6C64-BDB8-4EEC-B9D1-C8A762ED5DAD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46" operator="containsText" id="{FBE76304-4716-4E86-ACD0-A162A3F9FB69}">
            <xm:f>NOT(ISERROR(SEARCH('\\APOLO\oti\Users\User\Google Drive\Tetratech\DP\Riesgos\[Matriz de Riesgos_URT_1.0.xlsx]Data'!#REF!,AB26)))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AB26</xm:sqref>
        </x14:conditionalFormatting>
        <x14:conditionalFormatting xmlns:xm="http://schemas.microsoft.com/office/excel/2006/main">
          <x14:cfRule type="containsText" priority="242" operator="containsText" id="{81AF0E03-9A1B-4EDF-95D7-5D6E664C23C1}">
            <xm:f>NOT(ISERROR(SEARCH('\\APOLO\oti\Users\User\Google Drive\Tetratech\DP\Riesgos\[Matriz de Riesgos_URT_1.0.xlsx]Data'!#REF!,AB11)))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containsText" priority="241" operator="containsText" id="{596194F5-11BA-4B2E-ADE5-344AEA216F6F}">
            <xm:f>NOT(ISERROR(SEARCH('\\APOLO\oti\Users\User\Google Drive\Tetratech\DP\Riesgos\[Matriz de Riesgos_URT_1.0.xlsx]Data'!#REF!,AB11)))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containsText" priority="240" operator="containsText" id="{5C6D534D-351B-4D27-9304-6A7DC7986C46}">
            <xm:f>NOT(ISERROR(SEARCH('\\APOLO\oti\Users\User\Google Drive\Tetratech\DP\Riesgos\[Matriz de Riesgos_URT_1.0.xlsx]Data'!#REF!,AB11)))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containsText" priority="239" operator="containsText" id="{0A83A99A-DA14-4B35-ADF1-39E3086AF874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containsText" priority="238" operator="containsText" id="{ECA4628B-CB90-43C1-A3C8-8B1880A7FA46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containsText" priority="237" operator="containsText" id="{37FCFC9F-D185-44B5-BBE7-AA1427890C7C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containsText" priority="236" operator="containsText" id="{968BE7FD-EBD0-441D-8CB2-F53097C3F184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containsText" priority="235" operator="containsText" id="{235E2EBA-C54D-4536-927E-C3094F0D4566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containsText" priority="234" operator="containsText" id="{D5928D79-3857-4D63-B3A5-DFB17E4A3240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containsText" priority="233" operator="containsText" id="{E3C93C1C-0EDA-4DA7-9F4A-EA069FEF89E2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containsText" priority="232" operator="containsText" id="{2F6DEC21-4599-4248-9911-D807FB8A9D18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containsText" priority="231" operator="containsText" id="{8EF3DA76-EA06-4723-A6CF-8FB2D9CBD176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containsText" priority="228" operator="containsText" id="{A9C6D411-B3AC-4DE8-84C6-94E2BAA919F3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29" operator="containsText" id="{84047DDA-AB7C-4AC3-BDD9-3D1C430176CA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30" operator="containsText" id="{5B1039CD-6F65-44D8-A7DE-B23F0E1367E8}">
            <xm:f>NOT(ISERROR(SEARCH('\\APOLO\oti\Users\User\Google Drive\Tetratech\DP\Riesgos\[Matriz de Riesgos_URT_1.0.xlsx]Data'!#REF!,AB13)))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containsText" priority="227" operator="containsText" id="{20C10260-7BCC-445E-BF4B-0C56A15E5444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26" operator="containsText" id="{0D3975AB-5F66-4829-8162-ED6CEE632917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25" operator="containsText" id="{EE0D2A9F-DDF5-4411-A120-0F8274BC5E31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24" operator="containsText" id="{90C1FB24-2B44-423D-94E7-C4C04A8BD88A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23" operator="containsText" id="{91D0C918-73B0-4D1D-8200-30A3BC8E45C2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22" operator="containsText" id="{795AD8C2-9163-4029-ABDE-DD4E61FA9DC1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21" operator="containsText" id="{F9B8D33F-DBD6-49F1-8B83-10CB3751EDD7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20" operator="containsText" id="{AEB31E3D-2FAA-41E3-9D33-C690F7FC1743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19" operator="containsText" id="{852630A4-D9C5-44E5-B2F9-6BF87D4450D2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16" operator="containsText" id="{0D986DDF-1427-44E8-932C-CE4F7EDC0A99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7" operator="containsText" id="{98894779-1B6A-43F7-B75C-E58048B6E4A5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18" operator="containsText" id="{6FA1BF8B-B546-419C-8414-95160374655A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15" operator="containsText" id="{2CAA0CC9-868E-4657-A38C-0944B8D92309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14" operator="containsText" id="{48A95F2A-72E3-4284-8239-493764228040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13" operator="containsText" id="{5D8062AB-CA1C-4940-A6F7-E27F9E6ADEA7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12" operator="containsText" id="{7F3E1D1A-1AC1-4852-AF20-E0D62E35D8BB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11" operator="containsText" id="{E1B68079-55C9-47B4-A873-1DFE8364BB16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10" operator="containsText" id="{8F3B9FE6-98B4-4CD5-B97B-C54A84D350F1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09" operator="containsText" id="{7D628663-1E10-4E39-8CE3-1B72B14C9F2C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08" operator="containsText" id="{7FEFC010-1FBA-4C07-8D23-DCADCF1C7C5D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07" operator="containsText" id="{F6E59990-92EE-40F8-A62F-543CF287DA56}">
            <xm:f>NOT(ISERROR(SEARCH('\\APOLO\oti\Users\User\Google Drive\Tetratech\DP\Riesgos\[Matriz de Riesgos_URT_1.0.xlsx]Data'!#REF!,AB4)))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AB4</xm:sqref>
        </x14:conditionalFormatting>
        <x14:conditionalFormatting xmlns:xm="http://schemas.microsoft.com/office/excel/2006/main">
          <x14:cfRule type="containsText" priority="206" operator="containsText" id="{04506A81-FDE7-4F9D-950C-25393956AE3D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205" operator="containsText" id="{E43D001B-D608-47B7-8188-404E261FD558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204" operator="containsText" id="{2B83D58D-4F9B-4EDC-980C-08B652E410FD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203" operator="containsText" id="{DF45007D-866E-4667-9CDF-71C351319711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202" operator="containsText" id="{B23C7DD8-125B-41DD-88D7-2B71B4689F97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201" operator="containsText" id="{310C1702-45FB-4F50-B279-2FC0FE7FD466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200" operator="containsText" id="{A802CB8F-7249-4C94-AFA6-00C6355512CB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99" operator="containsText" id="{7B480C29-BB80-4B49-A31F-85E1AAE454E9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98" operator="containsText" id="{915296E7-37D7-4254-B18B-880A700227DE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95" operator="containsText" id="{07626722-34C4-455A-AE67-B3BBE52C159D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96" operator="containsText" id="{B1DFC0DB-53F4-46AC-84AC-1855E755629A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97" operator="containsText" id="{EC92392C-CD13-43E9-AA36-C11E0EEF8BE4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94" operator="containsText" id="{8BDA73F0-AB39-49E0-97DF-8D3C6C8B3E57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93" operator="containsText" id="{3E10CB00-B107-4D02-86A7-2B8ACB617298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92" operator="containsText" id="{6E4A4350-A3CD-415A-9B5E-091B5DE2B075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91" operator="containsText" id="{FD1F61CA-1B8F-4755-839F-BAEBE21ED8DC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90" operator="containsText" id="{7A06D3BA-6371-47E7-B82E-9C0C97EF6D65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89" operator="containsText" id="{5D9B9FA8-9B55-4CA8-9924-FE2E3758FA4B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88" operator="containsText" id="{CD03C92C-F18B-408B-ABDA-AD70821F6D3F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87" operator="containsText" id="{D6106F75-AA5A-4117-AD2A-98F50AA254FF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86" operator="containsText" id="{906CE620-16BC-42F1-A351-02EE5DA4AAD7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85" operator="containsText" id="{DABF281A-307D-4481-9A54-7D7D3BD0A419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84" operator="containsText" id="{ED43F1DF-8EC8-4DEF-B660-1BBDD2105102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83" operator="containsText" id="{7B0322F1-9BF7-47E5-A66A-42DFD74F3F66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82" operator="containsText" id="{4BF12DE5-A3C4-496A-B481-452B2AA656D8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81" operator="containsText" id="{1127E4BB-0029-440D-A1CB-ADE5375B31B2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80" operator="containsText" id="{8EBF480E-B4BC-444F-BD6D-96CA52A9E700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79" operator="containsText" id="{F78CB2AB-FDF4-4C3A-BFB7-364B86913784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78" operator="containsText" id="{89E3F368-1A5C-4FD0-966A-169C11A74CDD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77" operator="containsText" id="{CEF773C1-3807-4480-8175-5B269F7D18A6}">
            <xm:f>NOT(ISERROR(SEARCH('\\APOLO\oti\Users\User\Google Drive\Tetratech\DP\Riesgos\[Matriz de Riesgos_URT_1.0.xlsx]Data'!#REF!,AB12)))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AB12</xm:sqref>
        </x14:conditionalFormatting>
        <x14:conditionalFormatting xmlns:xm="http://schemas.microsoft.com/office/excel/2006/main">
          <x14:cfRule type="containsText" priority="176" operator="containsText" id="{0BE55E73-58EA-48C2-B4E1-7E0925090083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75" operator="containsText" id="{14FED185-3F4A-4169-8B04-F9C98736EAFE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74" operator="containsText" id="{4E8DBFB9-8426-4044-AD7C-84FD27D2092A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73" operator="containsText" id="{7B1D736D-8595-42FA-8CF7-5FF54C2E467A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72" operator="containsText" id="{2EAF6F5C-01F8-4D46-9DE0-72C5BD8BBC91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71" operator="containsText" id="{C5CA80B9-56A6-4D06-843D-C10E5DA75F2F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70" operator="containsText" id="{0C0FD3C1-DF97-4215-8CA6-D504C4DE4246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69" operator="containsText" id="{E215D4EB-F3DA-4A82-8BE8-9D0712DA9AA8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68" operator="containsText" id="{BF42143B-5DDB-4296-BCFF-3A97E91FF17D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67" operator="containsText" id="{075679A9-7B6F-4FB4-87F2-D31394E01B5D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66" operator="containsText" id="{8E421A6A-1AB8-46FE-82A4-9C8BAEC9A3C0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65" operator="containsText" id="{7EF30538-3D94-4729-82C0-955DAE282686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62" operator="containsText" id="{A747204E-622B-4992-8690-7C28093A1EAF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63" operator="containsText" id="{FB593843-EBA2-4A13-949E-4B2D91A4D7FB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64" operator="containsText" id="{706547F7-4130-48E5-BF75-BBEC4B5F473E}">
            <xm:f>NOT(ISERROR(SEARCH('\\APOLO\oti\Users\User\Google Drive\Tetratech\DP\Riesgos\[Matriz de Riesgos_URT_1.0.xlsx]Data'!#REF!,AB9)))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containsText" priority="101" operator="containsText" id="{FB810205-F471-4E2D-B9A5-147C281A0B5B}">
            <xm:f>NOT(ISERROR(SEARCH(Data!$M$3,S23)))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00" operator="containsText" id="{B163B395-9F55-4040-BB19-B2CF166EF1F5}">
            <xm:f>NOT(ISERROR(SEARCH(Data!$M$4,S23)))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99" operator="containsText" id="{295235EC-5309-4682-998F-F1D732992B06}">
            <xm:f>NOT(ISERROR(SEARCH(Data!$M$5,S23)))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98" operator="containsText" id="{EE783CB1-9BF4-43C9-B7FA-20F63CD109EB}">
            <xm:f>NOT(ISERROR(SEARCH(Data!$M$6,S23)))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97" operator="containsText" id="{35A5A1AD-E793-497B-8349-EF68162B9D90}">
            <xm:f>NOT(ISERROR(SEARCH(Data!$A$3,S23)))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96" operator="containsText" id="{F497AA0F-67D4-461D-AADB-65A4F7F0F15E}">
            <xm:f>NOT(ISERROR(SEARCH(Data!$A$4,S23)))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95" operator="containsText" id="{3E6ABC7B-9DC2-45CC-83C0-8911A4D87EF5}">
            <xm:f>NOT(ISERROR(SEARCH(Data!$A$5,S23)))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94" operator="containsText" id="{8143F99C-4711-4A5C-84CC-0FDD5AC81B7E}">
            <xm:f>NOT(ISERROR(SEARCH(Data!$A$6,S23)))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93" operator="containsText" id="{5EB8A6F9-A347-4DBF-92E8-DD9CC15A9444}">
            <xm:f>NOT(ISERROR(SEARCH(Data!$H$16,S23)))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92" operator="containsText" id="{3B82AB76-3810-4502-A0F0-39499CC90F30}">
            <xm:f>NOT(ISERROR(SEARCH(Data!$M$3,S12)))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S12</xm:sqref>
        </x14:conditionalFormatting>
        <x14:conditionalFormatting xmlns:xm="http://schemas.microsoft.com/office/excel/2006/main">
          <x14:cfRule type="containsText" priority="91" operator="containsText" id="{76B7C2B8-4496-4DD3-971F-E0B0D1A2D10F}">
            <xm:f>NOT(ISERROR(SEARCH(Data!$M$4,S12)))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S12</xm:sqref>
        </x14:conditionalFormatting>
        <x14:conditionalFormatting xmlns:xm="http://schemas.microsoft.com/office/excel/2006/main">
          <x14:cfRule type="containsText" priority="90" operator="containsText" id="{0A5F7BC4-905D-4348-82D8-74282C789E39}">
            <xm:f>NOT(ISERROR(SEARCH(Data!$M$5,S12)))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S12</xm:sqref>
        </x14:conditionalFormatting>
        <x14:conditionalFormatting xmlns:xm="http://schemas.microsoft.com/office/excel/2006/main">
          <x14:cfRule type="containsText" priority="89" operator="containsText" id="{37889016-E531-40E7-A4F7-A7135935372F}">
            <xm:f>NOT(ISERROR(SEARCH(Data!$M$6,S12)))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S12</xm:sqref>
        </x14:conditionalFormatting>
        <x14:conditionalFormatting xmlns:xm="http://schemas.microsoft.com/office/excel/2006/main">
          <x14:cfRule type="containsText" priority="88" operator="containsText" id="{96A11E53-3EFC-45CC-98DE-D94C7BEE936F}">
            <xm:f>NOT(ISERROR(SEARCH(Data!$A$3,S12)))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S12</xm:sqref>
        </x14:conditionalFormatting>
        <x14:conditionalFormatting xmlns:xm="http://schemas.microsoft.com/office/excel/2006/main">
          <x14:cfRule type="containsText" priority="87" operator="containsText" id="{2CBD68AD-7381-4282-8C80-FF7532047DB9}">
            <xm:f>NOT(ISERROR(SEARCH(Data!$A$4,S12)))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S12</xm:sqref>
        </x14:conditionalFormatting>
        <x14:conditionalFormatting xmlns:xm="http://schemas.microsoft.com/office/excel/2006/main">
          <x14:cfRule type="containsText" priority="86" operator="containsText" id="{62BC68DB-D6A9-41AF-80D6-662660FA9CF1}">
            <xm:f>NOT(ISERROR(SEARCH(Data!$A$5,S12)))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S12</xm:sqref>
        </x14:conditionalFormatting>
        <x14:conditionalFormatting xmlns:xm="http://schemas.microsoft.com/office/excel/2006/main">
          <x14:cfRule type="containsText" priority="85" operator="containsText" id="{34641116-B582-4A8F-9BCB-8A237C11C35E}">
            <xm:f>NOT(ISERROR(SEARCH(Data!$A$6,S12)))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S12</xm:sqref>
        </x14:conditionalFormatting>
        <x14:conditionalFormatting xmlns:xm="http://schemas.microsoft.com/office/excel/2006/main">
          <x14:cfRule type="containsText" priority="84" operator="containsText" id="{0746EED3-D9C0-49A0-B951-ECC3D0724B33}">
            <xm:f>NOT(ISERROR(SEARCH(Data!$H$16,S12)))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S12</xm:sqref>
        </x14:conditionalFormatting>
        <x14:conditionalFormatting xmlns:xm="http://schemas.microsoft.com/office/excel/2006/main">
          <x14:cfRule type="containsText" priority="83" operator="containsText" id="{3D8E07FF-DBF7-44BD-85AA-19DE7D3ECAD9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82" operator="containsText" id="{3348D9EE-D755-433E-97FE-2481B47997C8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81" operator="containsText" id="{8515DD5F-45C1-44EC-A4F0-96F02E4F1378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80" operator="containsText" id="{A7A6DBEE-DC76-4154-BAD8-20C1F3B49120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79" operator="containsText" id="{EAF4A1B1-2FAB-44C7-92E7-025C74E9C559}">
            <xm:f>NOT(ISERROR(SEARCH('\\APOLO\oti\Users\User\Google Drive\Tetratech\DP\Riesgos\[Matriz de Riesgos_URT_1.0.xlsx]Data'!#REF!,AB18)))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AB18</xm:sqref>
        </x14:conditionalFormatting>
        <x14:conditionalFormatting xmlns:xm="http://schemas.microsoft.com/office/excel/2006/main">
          <x14:cfRule type="containsText" priority="78" operator="containsText" id="{F891C5CC-F16A-4887-ADEA-98542375DA08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77" operator="containsText" id="{B962AED5-6FBF-4058-902F-8B39EA970D08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76" operator="containsText" id="{A955D7D5-F256-4306-9BEB-99D4DEF6A20A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75" operator="containsText" id="{80CAACD8-B9D4-4358-96CB-3AA97CEC012B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74" operator="containsText" id="{93CBB6D8-C2DB-4F88-AD23-BDCB92169A0B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73" operator="containsText" id="{AA2DFEE1-CD89-46AD-B7CC-0CC0499B2BFA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72" operator="containsText" id="{679D52C4-F566-4E80-B1C4-4A6505637A80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71" operator="containsText" id="{4C711F77-7D7D-4178-8D54-0B0A9C644EBB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70" operator="containsText" id="{F8A83C1D-0E56-4CB0-ADDD-6D9051062600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69" operator="containsText" id="{28AFA3D6-9E23-4E62-911B-E41D9E8D99C6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68" operator="containsText" id="{263D1E63-F13A-4639-8681-59B06206747E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67" operator="containsText" id="{993726FD-A338-47EB-B658-E2C22596CE9B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64" operator="containsText" id="{D466B32D-CB77-4716-A928-BBA37FDA1276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65" operator="containsText" id="{FC61D117-D22E-4189-A4BD-E85580DA40C4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6" operator="containsText" id="{A4090304-E7AB-4CD4-A73B-30D93C2F6FA5}">
            <xm:f>NOT(ISERROR(SEARCH('\\APOLO\oti\Users\User\Google Drive\Tetratech\DP\Riesgos\[Matriz de Riesgos_URT_1.0.xlsx]Data'!#REF!,AB19)))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containsText" priority="63" operator="containsText" id="{41EF5252-0ED6-41AA-A6D9-DFD046BDB5EC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62" operator="containsText" id="{4F8C047E-5008-4A53-8F09-A37E2E741F4A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61" operator="containsText" id="{D3B5C52D-5C67-40F6-BD55-8E065282B4CD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60" operator="containsText" id="{5EB49F7E-2701-440C-8DC9-59705394BA84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59" operator="containsText" id="{F5873741-9B0C-4965-A38C-BF0E46A28F4A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58" operator="containsText" id="{68587275-CA6F-4C0B-BEDE-676F571B1F5E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57" operator="containsText" id="{06F079F2-E054-4A4B-91E0-3090E3A85F7E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56" operator="containsText" id="{DCCFFE1B-FDB3-4116-9669-BF8274B19E5D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55" operator="containsText" id="{F7B17EB8-180A-4B07-BD96-C8C4036DCDDD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54" operator="containsText" id="{F3D4B843-A1D9-4B51-AA11-1EB93225B165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53" operator="containsText" id="{A155B58D-17B3-4E0D-82D4-E04F100B51E7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52" operator="containsText" id="{12E66582-4DB2-41C7-9420-1F73EA2B85A9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51" operator="containsText" id="{9E7B8DF8-B430-4462-808A-FD52EE3957B0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50" operator="containsText" id="{BE172099-930D-49AD-B6F7-F533E7A4719C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49" operator="containsText" id="{585EC7D2-CACC-4B03-A593-671A97D61038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48" operator="containsText" id="{F8AA863A-14E7-4794-BEF9-A03E0D068822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47" operator="containsText" id="{8A2F517E-CE99-4494-8BE0-7A8D962E433F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46" operator="containsText" id="{4361DC74-C9FD-4F38-85DE-DF86D3AEE88B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45" operator="containsText" id="{F4B89BA4-D0B9-4995-B61E-F22BD47F1378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44" operator="containsText" id="{1A23F8ED-241B-40FF-891D-3CAA3DD24B81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43" operator="containsText" id="{92A45C31-05B7-4E97-9369-422F15122B01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42" operator="containsText" id="{359B1B9A-3373-4779-8571-5D9997F5FA32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41" operator="containsText" id="{22386470-1D72-4CCF-83C1-9D7F3174ACC3}">
            <xm:f>NOT(ISERROR(SEARCH('\\APOLO\oti\Users\User\Google Drive\Tetratech\DP\Riesgos\[Matriz de Riesgos_URT_1.0.xlsx]Data'!#REF!,AB22)))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AB22</xm:sqref>
        </x14:conditionalFormatting>
        <x14:conditionalFormatting xmlns:xm="http://schemas.microsoft.com/office/excel/2006/main">
          <x14:cfRule type="containsText" priority="40" operator="containsText" id="{9A46818E-D9D9-42E4-B9F6-CE8A93636F88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39" operator="containsText" id="{F15B1F48-12FE-45B3-A085-3A866C6ADCF0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38" operator="containsText" id="{EDA5AA89-9F79-4DD3-917C-44D473C18B4F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37" operator="containsText" id="{56792D04-978C-401E-A779-A1C8A2387D2F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36" operator="containsText" id="{03751F48-845D-43FD-AE2B-053204DAA43B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35" operator="containsText" id="{ABCBC639-8C3B-4029-AF4D-F26733B20B4B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34" operator="containsText" id="{6FF18BD5-E0C5-4EF5-9CA5-9A3A1F4E628D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33" operator="containsText" id="{2071773F-4DC2-4D4A-97B5-45EA925E938B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32" operator="containsText" id="{0A57A905-58C2-42C6-8C0E-23BAC134EB11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31" operator="containsText" id="{5D968212-1B03-4098-9C42-58DA6856642C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30" operator="containsText" id="{D9C9B401-06CA-4C05-88DF-E5BA9B95CEDF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29" operator="containsText" id="{9F4DA80C-CDDD-4ED1-A8B3-0E4EC835E96A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26" operator="containsText" id="{8A43D18F-579A-45D9-9779-C986CFDA0CBC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7" operator="containsText" id="{779CD5AE-19B6-42F5-82EA-EF297A2C4488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8" operator="containsText" id="{21C5F7EE-93A3-4B61-BEB0-7A85CC7F10F0}">
            <xm:f>NOT(ISERROR(SEARCH('\\APOLO\oti\Users\User\Google Drive\Tetratech\DP\Riesgos\[Matriz de Riesgos_URT_1.0.xlsx]Data'!#REF!,AB23)))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containsText" priority="12" operator="containsText" id="{41235745-48F4-411A-A7E7-464681CE3130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FFC000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containsText" priority="11" operator="containsText" id="{77F0A65D-DB12-4790-A3C2-FA18978FD964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FFFF00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containsText" priority="10" operator="containsText" id="{EF5D9EA8-9F34-46F1-990A-2B43355E75CA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92D050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containsText" priority="9" operator="containsText" id="{8B68DB38-9BDB-48F2-918D-9F817028B251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00B050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containsText" priority="8" operator="containsText" id="{95BC8F58-092D-4CD7-AB56-678F4C65368E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FFC000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containsText" priority="7" operator="containsText" id="{5D5C56AD-CD00-4138-AF14-B56A31E422B9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FFFF00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containsText" priority="6" operator="containsText" id="{6A953ACA-DFC8-4C9E-84AE-D01A5CC26757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92D050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containsText" priority="5" operator="containsText" id="{8B373FA1-9094-4837-821C-63221B310196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00B050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containsText" priority="4" operator="containsText" id="{9C96DA20-EFA5-4279-AB7D-4EE54AE552E3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92D050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containsText" priority="1" operator="containsText" id="{BE3DD08A-FC14-4E70-B79A-9A11313E9B79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BAC8552C-80DE-467B-B830-BC4866324432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A97A384-31CD-4E0C-B55B-AF7743AC86F2}">
            <xm:f>NOT(ISERROR(SEARCH('[Matriz de Gestion de Riesgos_ICA_3.0.xlsx]Data'!#REF!,C2)))</xm:f>
            <xm:f>'[Matriz de Gestion de Riesgos_ICA_3.0.xlsx]Data'!#REF!</xm:f>
            <x14:dxf>
              <fill>
                <patternFill>
                  <bgColor rgb="FFFFC000"/>
                </patternFill>
              </fill>
            </x14:dxf>
          </x14:cfRule>
          <xm:sqref>C2:C3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295" yWindow="288" count="9">
        <x14:dataValidation type="list" allowBlank="1" showInputMessage="1" showErrorMessage="1" prompt="Lista Desplegable">
          <x14:formula1>
            <xm:f>Data!$J$2:$J$3</xm:f>
          </x14:formula1>
          <xm:sqref>F4:F26</xm:sqref>
        </x14:dataValidation>
        <x14:dataValidation type="list" allowBlank="1" showInputMessage="1" showErrorMessage="1" prompt="Lista Desplegable">
          <x14:formula1>
            <xm:f>Data!$K$2:$K$6</xm:f>
          </x14:formula1>
          <xm:sqref>H4:L26</xm:sqref>
        </x14:dataValidation>
        <x14:dataValidation type="list" allowBlank="1" showInputMessage="1" showErrorMessage="1" prompt="Lista Desplegable">
          <x14:formula1>
            <xm:f>Data!$I$2:$I$5</xm:f>
          </x14:formula1>
          <xm:sqref>E4:E26</xm:sqref>
        </x14:dataValidation>
        <x14:dataValidation type="list" allowBlank="1" showInputMessage="1" showErrorMessage="1" prompt="Lista Desplegable">
          <x14:formula1>
            <xm:f>Data!$L$2:$L$6</xm:f>
          </x14:formula1>
          <xm:sqref>G4:G26</xm:sqref>
        </x14:dataValidation>
        <x14:dataValidation type="list" allowBlank="1" showInputMessage="1" showErrorMessage="1" prompt="Lista Desplegable">
          <x14:formula1>
            <xm:f>Data!$M$2:$M$6</xm:f>
          </x14:formula1>
          <xm:sqref>AE4:AE26 O4:O26 W4:W26</xm:sqref>
        </x14:dataValidation>
        <x14:dataValidation type="list" allowBlank="1" showInputMessage="1" showErrorMessage="1" prompt="Lista Desplegable">
          <x14:formula1>
            <xm:f>Data!$N$2:$N$4</xm:f>
          </x14:formula1>
          <xm:sqref>T4:T26 AD4:AD26</xm:sqref>
        </x14:dataValidation>
        <x14:dataValidation type="list" allowBlank="1" showInputMessage="1" showErrorMessage="1" prompt="Lista Desplegable">
          <x14:formula1>
            <xm:f>Data!$O$2:$O$4</xm:f>
          </x14:formula1>
          <xm:sqref>BC4:BC26 BG4:BG26 AC4:AC26 V4:V26 BE4:BE26</xm:sqref>
        </x14:dataValidation>
        <x14:dataValidation type="list" allowBlank="1" showInputMessage="1" showErrorMessage="1" prompt="Lista Desplegable">
          <x14:formula1>
            <xm:f>Data!$Q$2:$Q$27</xm:f>
          </x14:formula1>
          <xm:sqref>B4:B26</xm:sqref>
        </x14:dataValidation>
        <x14:dataValidation type="list" allowBlank="1" showInputMessage="1" showErrorMessage="1" prompt="Lista Desplegable">
          <x14:formula1>
            <xm:f>Data!$U$2:$U$5</xm:f>
          </x14:formula1>
          <xm:sqref>AZ4:AZ26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8"/>
  <sheetViews>
    <sheetView showGridLines="0" topLeftCell="A7" zoomScale="70" zoomScaleNormal="70" zoomScalePageLayoutView="70" workbookViewId="0">
      <selection sqref="A1:T1"/>
    </sheetView>
  </sheetViews>
  <sheetFormatPr baseColWidth="10" defaultColWidth="0" defaultRowHeight="15" zeroHeight="1" x14ac:dyDescent="0.25"/>
  <cols>
    <col min="1" max="1" width="21.7109375" customWidth="1"/>
    <col min="2" max="2" width="17.85546875" customWidth="1"/>
    <col min="3" max="6" width="18" customWidth="1"/>
    <col min="7" max="7" width="2.7109375" customWidth="1"/>
    <col min="8" max="8" width="21.7109375" customWidth="1"/>
    <col min="9" max="9" width="17.85546875" customWidth="1"/>
    <col min="10" max="13" width="18" customWidth="1"/>
    <col min="14" max="14" width="3" customWidth="1"/>
    <col min="15" max="15" width="21.7109375" customWidth="1"/>
    <col min="16" max="16" width="17.85546875" customWidth="1"/>
    <col min="17" max="20" width="18" customWidth="1"/>
    <col min="21" max="21" width="2.7109375" customWidth="1"/>
    <col min="22" max="16384" width="11.42578125" hidden="1"/>
  </cols>
  <sheetData>
    <row r="1" spans="1:20" ht="59.1" customHeight="1" x14ac:dyDescent="0.25">
      <c r="A1" s="254" t="s">
        <v>546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</row>
    <row r="2" spans="1:20" ht="23.25" x14ac:dyDescent="0.35">
      <c r="A2" s="287" t="s">
        <v>176</v>
      </c>
      <c r="B2" s="287"/>
      <c r="C2" s="287"/>
      <c r="D2" s="287"/>
      <c r="E2" s="287"/>
      <c r="F2" s="287"/>
      <c r="H2" s="287" t="s">
        <v>177</v>
      </c>
      <c r="I2" s="287"/>
      <c r="J2" s="287"/>
      <c r="K2" s="287"/>
      <c r="L2" s="287"/>
      <c r="M2" s="287"/>
      <c r="O2" s="287" t="s">
        <v>178</v>
      </c>
      <c r="P2" s="287"/>
      <c r="Q2" s="287"/>
      <c r="R2" s="287"/>
      <c r="S2" s="287"/>
      <c r="T2" s="287"/>
    </row>
    <row r="3" spans="1:20" ht="4.5" customHeight="1" thickBot="1" x14ac:dyDescent="0.3"/>
    <row r="4" spans="1:20" ht="32.25" customHeight="1" thickBot="1" x14ac:dyDescent="0.3">
      <c r="A4" s="288" t="s">
        <v>534</v>
      </c>
      <c r="B4" s="290" t="s">
        <v>533</v>
      </c>
      <c r="C4" s="291"/>
      <c r="D4" s="291"/>
      <c r="E4" s="291"/>
      <c r="F4" s="291"/>
      <c r="H4" s="288" t="s">
        <v>534</v>
      </c>
      <c r="I4" s="290" t="s">
        <v>533</v>
      </c>
      <c r="J4" s="291"/>
      <c r="K4" s="291"/>
      <c r="L4" s="291"/>
      <c r="M4" s="291"/>
      <c r="O4" s="288" t="s">
        <v>534</v>
      </c>
      <c r="P4" s="290" t="s">
        <v>533</v>
      </c>
      <c r="Q4" s="291"/>
      <c r="R4" s="291"/>
      <c r="S4" s="291"/>
      <c r="T4" s="291"/>
    </row>
    <row r="5" spans="1:20" ht="50.25" customHeight="1" thickBot="1" x14ac:dyDescent="0.3">
      <c r="A5" s="289"/>
      <c r="B5" s="123" t="s">
        <v>119</v>
      </c>
      <c r="C5" s="124" t="s">
        <v>118</v>
      </c>
      <c r="D5" s="124" t="s">
        <v>117</v>
      </c>
      <c r="E5" s="124" t="s">
        <v>116</v>
      </c>
      <c r="F5" s="124" t="s">
        <v>646</v>
      </c>
      <c r="H5" s="289"/>
      <c r="I5" s="123" t="s">
        <v>119</v>
      </c>
      <c r="J5" s="124" t="s">
        <v>118</v>
      </c>
      <c r="K5" s="124" t="s">
        <v>117</v>
      </c>
      <c r="L5" s="124" t="s">
        <v>116</v>
      </c>
      <c r="M5" s="124" t="s">
        <v>646</v>
      </c>
      <c r="O5" s="289"/>
      <c r="P5" s="123" t="s">
        <v>119</v>
      </c>
      <c r="Q5" s="124" t="s">
        <v>118</v>
      </c>
      <c r="R5" s="124" t="s">
        <v>117</v>
      </c>
      <c r="S5" s="124" t="s">
        <v>116</v>
      </c>
      <c r="T5" s="124" t="s">
        <v>646</v>
      </c>
    </row>
    <row r="6" spans="1:20" s="117" customFormat="1" ht="75.75" customHeight="1" thickBot="1" x14ac:dyDescent="0.3">
      <c r="A6" s="122" t="s">
        <v>645</v>
      </c>
      <c r="B6" s="118"/>
      <c r="C6" s="118"/>
      <c r="D6" s="119"/>
      <c r="E6" s="119"/>
      <c r="F6" s="119"/>
      <c r="H6" s="122" t="s">
        <v>645</v>
      </c>
      <c r="I6" s="118"/>
      <c r="J6" s="118"/>
      <c r="K6" s="119"/>
      <c r="L6" s="119"/>
      <c r="M6" s="119"/>
      <c r="O6" s="122" t="s">
        <v>645</v>
      </c>
      <c r="P6" s="118"/>
      <c r="Q6" s="118"/>
      <c r="R6" s="119"/>
      <c r="S6" s="119"/>
      <c r="T6" s="119"/>
    </row>
    <row r="7" spans="1:20" s="117" customFormat="1" ht="75.75" customHeight="1" thickBot="1" x14ac:dyDescent="0.3">
      <c r="A7" s="122" t="s">
        <v>112</v>
      </c>
      <c r="B7" s="120"/>
      <c r="C7" s="118"/>
      <c r="D7" s="118"/>
      <c r="E7" s="119"/>
      <c r="F7" s="119"/>
      <c r="H7" s="122" t="s">
        <v>112</v>
      </c>
      <c r="I7" s="120"/>
      <c r="J7" s="118"/>
      <c r="K7" s="118"/>
      <c r="L7" s="119"/>
      <c r="M7" s="119"/>
      <c r="O7" s="122" t="s">
        <v>112</v>
      </c>
      <c r="P7" s="120"/>
      <c r="Q7" s="118"/>
      <c r="R7" s="118"/>
      <c r="S7" s="119"/>
      <c r="T7" s="119"/>
    </row>
    <row r="8" spans="1:20" s="117" customFormat="1" ht="75.75" customHeight="1" thickBot="1" x14ac:dyDescent="0.3">
      <c r="A8" s="122" t="s">
        <v>113</v>
      </c>
      <c r="B8" s="121"/>
      <c r="C8" s="120"/>
      <c r="D8" s="118"/>
      <c r="E8" s="119"/>
      <c r="F8" s="119"/>
      <c r="H8" s="122" t="s">
        <v>113</v>
      </c>
      <c r="I8" s="121"/>
      <c r="J8" s="120"/>
      <c r="K8" s="118"/>
      <c r="L8" s="119"/>
      <c r="M8" s="119"/>
      <c r="O8" s="122" t="s">
        <v>113</v>
      </c>
      <c r="P8" s="121"/>
      <c r="Q8" s="120"/>
      <c r="R8" s="118"/>
      <c r="S8" s="119"/>
      <c r="T8" s="119"/>
    </row>
    <row r="9" spans="1:20" s="117" customFormat="1" ht="75.75" customHeight="1" thickBot="1" x14ac:dyDescent="0.3">
      <c r="A9" s="122" t="s">
        <v>115</v>
      </c>
      <c r="B9" s="121"/>
      <c r="C9" s="121"/>
      <c r="D9" s="120"/>
      <c r="E9" s="118"/>
      <c r="F9" s="119"/>
      <c r="H9" s="122" t="s">
        <v>115</v>
      </c>
      <c r="I9" s="121"/>
      <c r="J9" s="121"/>
      <c r="K9" s="120"/>
      <c r="L9" s="118"/>
      <c r="M9" s="119"/>
      <c r="O9" s="122" t="s">
        <v>115</v>
      </c>
      <c r="P9" s="121"/>
      <c r="Q9" s="121"/>
      <c r="R9" s="120"/>
      <c r="S9" s="118"/>
      <c r="T9" s="119"/>
    </row>
    <row r="10" spans="1:20" s="117" customFormat="1" ht="75.75" customHeight="1" thickBot="1" x14ac:dyDescent="0.3">
      <c r="A10" s="122" t="s">
        <v>114</v>
      </c>
      <c r="B10" s="121"/>
      <c r="C10" s="121"/>
      <c r="D10" s="120"/>
      <c r="E10" s="118"/>
      <c r="F10" s="118"/>
      <c r="H10" s="122" t="s">
        <v>114</v>
      </c>
      <c r="I10" s="121"/>
      <c r="J10" s="121"/>
      <c r="K10" s="120"/>
      <c r="L10" s="118"/>
      <c r="M10" s="118"/>
      <c r="O10" s="122" t="s">
        <v>114</v>
      </c>
      <c r="P10" s="121"/>
      <c r="Q10" s="121"/>
      <c r="R10" s="120"/>
      <c r="S10" s="118"/>
      <c r="T10" s="118"/>
    </row>
    <row r="11" spans="1:20" ht="15.75" thickBot="1" x14ac:dyDescent="0.3"/>
    <row r="12" spans="1:20" ht="15.75" x14ac:dyDescent="0.25">
      <c r="A12" s="24" t="s">
        <v>148</v>
      </c>
      <c r="B12" s="25"/>
      <c r="C12" s="26">
        <v>4</v>
      </c>
      <c r="E12" s="39" t="s">
        <v>636</v>
      </c>
      <c r="H12" s="24" t="s">
        <v>148</v>
      </c>
      <c r="I12" s="25"/>
      <c r="J12" s="26">
        <v>3</v>
      </c>
      <c r="L12" s="39" t="s">
        <v>636</v>
      </c>
      <c r="O12" s="24" t="s">
        <v>148</v>
      </c>
      <c r="P12" s="25"/>
      <c r="Q12" s="26">
        <v>0</v>
      </c>
      <c r="S12" s="39" t="s">
        <v>636</v>
      </c>
    </row>
    <row r="13" spans="1:20" ht="15.75" x14ac:dyDescent="0.25">
      <c r="A13" s="27" t="s">
        <v>149</v>
      </c>
      <c r="B13" s="28"/>
      <c r="C13" s="126">
        <v>13</v>
      </c>
      <c r="H13" s="27" t="s">
        <v>149</v>
      </c>
      <c r="I13" s="28"/>
      <c r="J13" s="126">
        <v>13</v>
      </c>
      <c r="O13" s="27" t="s">
        <v>149</v>
      </c>
      <c r="P13" s="28"/>
      <c r="Q13" s="126">
        <v>9</v>
      </c>
    </row>
    <row r="14" spans="1:20" ht="15.75" x14ac:dyDescent="0.25">
      <c r="A14" s="27" t="s">
        <v>150</v>
      </c>
      <c r="B14" s="28"/>
      <c r="C14" s="29">
        <v>6</v>
      </c>
      <c r="H14" s="27" t="s">
        <v>150</v>
      </c>
      <c r="I14" s="28"/>
      <c r="J14" s="29">
        <v>7</v>
      </c>
      <c r="O14" s="27" t="s">
        <v>150</v>
      </c>
      <c r="P14" s="28"/>
      <c r="Q14" s="29">
        <v>8</v>
      </c>
    </row>
    <row r="15" spans="1:20" ht="16.5" thickBot="1" x14ac:dyDescent="0.3">
      <c r="A15" s="30" t="s">
        <v>151</v>
      </c>
      <c r="B15" s="31"/>
      <c r="C15" s="125">
        <v>0</v>
      </c>
      <c r="H15" s="30" t="s">
        <v>151</v>
      </c>
      <c r="I15" s="31"/>
      <c r="J15" s="125">
        <v>0</v>
      </c>
      <c r="O15" s="30" t="s">
        <v>151</v>
      </c>
      <c r="P15" s="31"/>
      <c r="Q15" s="125">
        <v>6</v>
      </c>
    </row>
    <row r="16" spans="1:20" ht="16.5" thickBot="1" x14ac:dyDescent="0.3">
      <c r="A16" s="32" t="s">
        <v>152</v>
      </c>
      <c r="B16" s="33"/>
      <c r="C16" s="34">
        <f>SUM(C12:C15)</f>
        <v>23</v>
      </c>
      <c r="H16" s="32" t="s">
        <v>152</v>
      </c>
      <c r="I16" s="33"/>
      <c r="J16" s="34">
        <f>SUM(J12:J15)</f>
        <v>23</v>
      </c>
      <c r="O16" s="32" t="s">
        <v>152</v>
      </c>
      <c r="P16" s="33"/>
      <c r="Q16" s="34">
        <f>SUM(Q12:Q15)</f>
        <v>23</v>
      </c>
    </row>
    <row r="17" x14ac:dyDescent="0.25"/>
    <row r="18" x14ac:dyDescent="0.25"/>
  </sheetData>
  <customSheetViews>
    <customSheetView guid="{B6B5AA58-2879-4CE0-82D8-E4907E34AAD5}" scale="70" showGridLines="0" hiddenRows="1" hiddenColumns="1" topLeftCell="A7">
      <selection sqref="A1:T1"/>
      <pageMargins left="0.7" right="0.7" top="0.75" bottom="0.75" header="0.3" footer="0.3"/>
      <pageSetup orientation="portrait" horizontalDpi="4294967293" verticalDpi="4294967293" r:id="rId1"/>
    </customSheetView>
    <customSheetView guid="{DC2AB405-1810-4240-AF32-88CB2A69BA43}" scale="70" showGridLines="0" hiddenRows="1" hiddenColumns="1" topLeftCell="A7">
      <selection sqref="A1:T1"/>
      <pageMargins left="0.7" right="0.7" top="0.75" bottom="0.75" header="0.3" footer="0.3"/>
      <pageSetup orientation="portrait" horizontalDpi="4294967293" verticalDpi="4294967293" r:id="rId2"/>
    </customSheetView>
  </customSheetViews>
  <mergeCells count="10">
    <mergeCell ref="A1:T1"/>
    <mergeCell ref="O2:T2"/>
    <mergeCell ref="O4:O5"/>
    <mergeCell ref="P4:T4"/>
    <mergeCell ref="B4:F4"/>
    <mergeCell ref="A4:A5"/>
    <mergeCell ref="A2:F2"/>
    <mergeCell ref="H2:M2"/>
    <mergeCell ref="H4:H5"/>
    <mergeCell ref="I4:M4"/>
  </mergeCells>
  <conditionalFormatting sqref="C12 J1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J13 C1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14 J1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J15 C15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J12 Q1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J13 Q1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J14 Q1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J15 Q1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13 J1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15 J1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4294967293" verticalDpi="4294967293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7"/>
  <sheetViews>
    <sheetView showGridLines="0" tabSelected="1" zoomScale="80" zoomScaleNormal="80" workbookViewId="0">
      <pane xSplit="2" ySplit="2" topLeftCell="M18" activePane="bottomRight" state="frozen"/>
      <selection pane="topRight" activeCell="C1" sqref="C1"/>
      <selection pane="bottomLeft" activeCell="A4" sqref="A4"/>
      <selection pane="bottomRight" activeCell="R17" sqref="R17"/>
    </sheetView>
  </sheetViews>
  <sheetFormatPr baseColWidth="10" defaultColWidth="10.85546875" defaultRowHeight="15" x14ac:dyDescent="0.25"/>
  <cols>
    <col min="1" max="1" width="6.42578125" style="211" customWidth="1"/>
    <col min="2" max="2" width="43.42578125" style="238" customWidth="1"/>
    <col min="3" max="3" width="42.28515625" style="211" customWidth="1"/>
    <col min="4" max="4" width="23" style="193" customWidth="1"/>
    <col min="5" max="5" width="8" style="193" hidden="1" customWidth="1"/>
    <col min="6" max="6" width="23.42578125" style="193" customWidth="1"/>
    <col min="7" max="7" width="8" style="193" hidden="1" customWidth="1"/>
    <col min="8" max="8" width="23.28515625" style="193" customWidth="1"/>
    <col min="9" max="9" width="7.28515625" style="193" hidden="1" customWidth="1"/>
    <col min="10" max="10" width="23.140625" style="193" customWidth="1"/>
    <col min="11" max="11" width="7.42578125" style="193" hidden="1" customWidth="1"/>
    <col min="12" max="12" width="18.7109375" style="193" customWidth="1"/>
    <col min="13" max="13" width="22.85546875" style="193" bestFit="1" customWidth="1"/>
    <col min="14" max="14" width="71" style="211" customWidth="1"/>
    <col min="15" max="15" width="18.28515625" style="211" customWidth="1"/>
    <col min="16" max="16" width="17.28515625" style="211" customWidth="1"/>
    <col min="17" max="17" width="36.28515625" style="211" customWidth="1"/>
    <col min="18" max="18" width="68.42578125" style="211" customWidth="1"/>
    <col min="19" max="19" width="48.28515625" style="211" customWidth="1"/>
    <col min="20" max="20" width="8" style="193" customWidth="1"/>
    <col min="21" max="21" width="10.85546875" style="193" customWidth="1"/>
    <col min="22" max="22" width="7.28515625" style="193" customWidth="1"/>
    <col min="23" max="23" width="10.85546875" style="193" customWidth="1"/>
    <col min="24" max="24" width="7.42578125" style="193" customWidth="1"/>
    <col min="25" max="36" width="10.85546875" style="193" customWidth="1"/>
    <col min="37" max="37" width="8" style="193" customWidth="1"/>
    <col min="38" max="38" width="10.85546875" style="193" customWidth="1"/>
    <col min="39" max="39" width="8" style="193" customWidth="1"/>
    <col min="40" max="40" width="10.85546875" style="193" customWidth="1"/>
    <col min="41" max="41" width="7.28515625" style="193" customWidth="1"/>
    <col min="42" max="42" width="10.85546875" style="193" customWidth="1"/>
    <col min="43" max="43" width="7.42578125" style="193" customWidth="1"/>
    <col min="44" max="51" width="10.85546875" style="193" customWidth="1"/>
    <col min="52" max="52" width="8" style="193" customWidth="1"/>
    <col min="53" max="53" width="10.85546875" style="193" customWidth="1"/>
    <col min="54" max="54" width="8" style="193" customWidth="1"/>
    <col min="55" max="55" width="10.85546875" style="193" customWidth="1"/>
    <col min="56" max="56" width="7.28515625" style="193" customWidth="1"/>
    <col min="57" max="57" width="10.85546875" style="193" customWidth="1"/>
    <col min="58" max="58" width="7.42578125" style="193" customWidth="1"/>
    <col min="59" max="63" width="10.85546875" style="193" customWidth="1"/>
    <col min="64" max="16384" width="10.85546875" style="193"/>
  </cols>
  <sheetData>
    <row r="1" spans="1:19" ht="42.75" customHeight="1" x14ac:dyDescent="0.25">
      <c r="A1" s="319" t="s">
        <v>587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</row>
    <row r="2" spans="1:19" s="201" customFormat="1" ht="48.75" customHeight="1" x14ac:dyDescent="0.25">
      <c r="A2" s="194" t="s">
        <v>182</v>
      </c>
      <c r="B2" s="195" t="s">
        <v>196</v>
      </c>
      <c r="C2" s="196" t="s">
        <v>686</v>
      </c>
      <c r="D2" s="197" t="s">
        <v>656</v>
      </c>
      <c r="E2" s="198"/>
      <c r="F2" s="199" t="s">
        <v>210</v>
      </c>
      <c r="G2" s="199"/>
      <c r="H2" s="199" t="s">
        <v>111</v>
      </c>
      <c r="I2" s="199"/>
      <c r="J2" s="199" t="s">
        <v>212</v>
      </c>
      <c r="K2" s="199"/>
      <c r="L2" s="200" t="s">
        <v>585</v>
      </c>
      <c r="M2" s="200" t="s">
        <v>586</v>
      </c>
      <c r="N2" s="243" t="s">
        <v>698</v>
      </c>
      <c r="O2" s="196" t="s">
        <v>699</v>
      </c>
      <c r="P2" s="196" t="s">
        <v>700</v>
      </c>
      <c r="Q2" s="196" t="s">
        <v>701</v>
      </c>
      <c r="R2" s="196" t="s">
        <v>702</v>
      </c>
      <c r="S2" s="196" t="s">
        <v>703</v>
      </c>
    </row>
    <row r="3" spans="1:19" s="204" customFormat="1" ht="240" x14ac:dyDescent="0.25">
      <c r="A3" s="306">
        <v>8</v>
      </c>
      <c r="B3" s="324" t="s">
        <v>697</v>
      </c>
      <c r="C3" s="323" t="s">
        <v>691</v>
      </c>
      <c r="D3" s="294" t="s">
        <v>109</v>
      </c>
      <c r="E3" s="202">
        <f>VLOOKUP($D3,Data!$V$2:$W$4,2,0)</f>
        <v>-2</v>
      </c>
      <c r="F3" s="294" t="s">
        <v>109</v>
      </c>
      <c r="G3" s="202">
        <v>1</v>
      </c>
      <c r="H3" s="294" t="s">
        <v>108</v>
      </c>
      <c r="I3" s="202">
        <v>2</v>
      </c>
      <c r="J3" s="294" t="s">
        <v>110</v>
      </c>
      <c r="K3" s="202">
        <v>1</v>
      </c>
      <c r="L3" s="292">
        <f t="shared" ref="L3:L36" si="0">$E3+$G3+$I3+$K3</f>
        <v>2</v>
      </c>
      <c r="M3" s="292">
        <v>1</v>
      </c>
      <c r="N3" s="203" t="s">
        <v>717</v>
      </c>
      <c r="O3" s="212" t="s">
        <v>709</v>
      </c>
      <c r="P3" s="212" t="s">
        <v>710</v>
      </c>
      <c r="Q3" s="203" t="s">
        <v>718</v>
      </c>
      <c r="R3" s="245" t="s">
        <v>766</v>
      </c>
      <c r="S3" s="203"/>
    </row>
    <row r="4" spans="1:19" s="204" customFormat="1" ht="171" customHeight="1" x14ac:dyDescent="0.25">
      <c r="A4" s="307"/>
      <c r="B4" s="325"/>
      <c r="C4" s="311"/>
      <c r="D4" s="295"/>
      <c r="E4" s="202"/>
      <c r="F4" s="295"/>
      <c r="G4" s="202"/>
      <c r="H4" s="295"/>
      <c r="I4" s="202"/>
      <c r="J4" s="295"/>
      <c r="K4" s="202"/>
      <c r="L4" s="293"/>
      <c r="M4" s="293"/>
      <c r="N4" s="212" t="s">
        <v>723</v>
      </c>
      <c r="O4" s="212" t="s">
        <v>745</v>
      </c>
      <c r="P4" s="212" t="s">
        <v>750</v>
      </c>
      <c r="Q4" s="203" t="s">
        <v>714</v>
      </c>
      <c r="R4" s="245" t="s">
        <v>762</v>
      </c>
      <c r="S4" s="203"/>
    </row>
    <row r="5" spans="1:19" s="204" customFormat="1" ht="183" customHeight="1" x14ac:dyDescent="0.25">
      <c r="A5" s="213">
        <v>9</v>
      </c>
      <c r="B5" s="235" t="s">
        <v>194</v>
      </c>
      <c r="C5" s="203" t="s">
        <v>631</v>
      </c>
      <c r="D5" s="205" t="s">
        <v>109</v>
      </c>
      <c r="E5" s="202">
        <f>VLOOKUP($D5,Data!$V$2:$W$4,2,0)</f>
        <v>-2</v>
      </c>
      <c r="F5" s="205" t="s">
        <v>108</v>
      </c>
      <c r="G5" s="202">
        <v>2</v>
      </c>
      <c r="H5" s="205" t="s">
        <v>108</v>
      </c>
      <c r="I5" s="202">
        <v>1</v>
      </c>
      <c r="J5" s="205" t="s">
        <v>108</v>
      </c>
      <c r="K5" s="202">
        <v>1</v>
      </c>
      <c r="L5" s="202">
        <f t="shared" si="0"/>
        <v>2</v>
      </c>
      <c r="M5" s="202">
        <v>2</v>
      </c>
      <c r="N5" s="203" t="s">
        <v>713</v>
      </c>
      <c r="O5" s="206">
        <v>43035</v>
      </c>
      <c r="P5" s="206">
        <v>43035</v>
      </c>
      <c r="Q5" s="203" t="s">
        <v>704</v>
      </c>
      <c r="R5" s="212" t="s">
        <v>767</v>
      </c>
      <c r="S5" s="203"/>
    </row>
    <row r="6" spans="1:19" s="204" customFormat="1" ht="345" x14ac:dyDescent="0.25">
      <c r="A6" s="213">
        <v>12</v>
      </c>
      <c r="B6" s="235" t="s">
        <v>91</v>
      </c>
      <c r="C6" s="203" t="s">
        <v>693</v>
      </c>
      <c r="D6" s="205" t="s">
        <v>109</v>
      </c>
      <c r="E6" s="202">
        <f>VLOOKUP($D6,Data!$V$2:$W$4,2,0)</f>
        <v>-2</v>
      </c>
      <c r="F6" s="205" t="s">
        <v>109</v>
      </c>
      <c r="G6" s="202">
        <v>1</v>
      </c>
      <c r="H6" s="205" t="s">
        <v>109</v>
      </c>
      <c r="I6" s="202">
        <v>2</v>
      </c>
      <c r="J6" s="205" t="s">
        <v>110</v>
      </c>
      <c r="K6" s="202">
        <v>1</v>
      </c>
      <c r="L6" s="202">
        <f t="shared" si="0"/>
        <v>2</v>
      </c>
      <c r="M6" s="202">
        <v>3</v>
      </c>
      <c r="N6" s="212" t="s">
        <v>746</v>
      </c>
      <c r="O6" s="212" t="s">
        <v>747</v>
      </c>
      <c r="P6" s="212" t="s">
        <v>748</v>
      </c>
      <c r="Q6" s="212" t="s">
        <v>749</v>
      </c>
      <c r="R6" s="245" t="s">
        <v>769</v>
      </c>
      <c r="S6" s="203"/>
    </row>
    <row r="7" spans="1:19" s="204" customFormat="1" ht="180" x14ac:dyDescent="0.25">
      <c r="A7" s="213">
        <v>17</v>
      </c>
      <c r="B7" s="235" t="s">
        <v>206</v>
      </c>
      <c r="C7" s="203" t="s">
        <v>634</v>
      </c>
      <c r="D7" s="205" t="s">
        <v>109</v>
      </c>
      <c r="E7" s="202">
        <f>VLOOKUP($D7,Data!$V$2:$W$4,2,0)</f>
        <v>-2</v>
      </c>
      <c r="F7" s="205" t="s">
        <v>109</v>
      </c>
      <c r="G7" s="202">
        <v>2</v>
      </c>
      <c r="H7" s="205" t="s">
        <v>109</v>
      </c>
      <c r="I7" s="202">
        <v>2</v>
      </c>
      <c r="J7" s="205" t="s">
        <v>109</v>
      </c>
      <c r="K7" s="202">
        <v>2</v>
      </c>
      <c r="L7" s="202">
        <f t="shared" si="0"/>
        <v>4</v>
      </c>
      <c r="M7" s="202">
        <v>4</v>
      </c>
      <c r="N7" s="212" t="s">
        <v>724</v>
      </c>
      <c r="O7" s="212" t="s">
        <v>725</v>
      </c>
      <c r="P7" s="212" t="s">
        <v>726</v>
      </c>
      <c r="Q7" s="203" t="s">
        <v>719</v>
      </c>
      <c r="R7" s="245" t="s">
        <v>763</v>
      </c>
      <c r="S7" s="203"/>
    </row>
    <row r="8" spans="1:19" s="204" customFormat="1" ht="240" x14ac:dyDescent="0.25">
      <c r="A8" s="306">
        <v>18</v>
      </c>
      <c r="B8" s="326" t="s">
        <v>63</v>
      </c>
      <c r="C8" s="310" t="s">
        <v>635</v>
      </c>
      <c r="D8" s="294" t="s">
        <v>110</v>
      </c>
      <c r="E8" s="202">
        <f>VLOOKUP($D8,Data!$V$2:$W$4,2,0)</f>
        <v>-1</v>
      </c>
      <c r="F8" s="294" t="s">
        <v>109</v>
      </c>
      <c r="G8" s="202">
        <v>2</v>
      </c>
      <c r="H8" s="294" t="s">
        <v>109</v>
      </c>
      <c r="I8" s="202">
        <v>2</v>
      </c>
      <c r="J8" s="294" t="s">
        <v>110</v>
      </c>
      <c r="K8" s="202">
        <v>1</v>
      </c>
      <c r="L8" s="292">
        <f t="shared" si="0"/>
        <v>4</v>
      </c>
      <c r="M8" s="292">
        <v>5</v>
      </c>
      <c r="N8" s="203" t="s">
        <v>717</v>
      </c>
      <c r="O8" s="203" t="s">
        <v>709</v>
      </c>
      <c r="P8" s="203" t="s">
        <v>710</v>
      </c>
      <c r="Q8" s="203" t="s">
        <v>718</v>
      </c>
      <c r="R8" s="212" t="s">
        <v>761</v>
      </c>
      <c r="S8" s="203"/>
    </row>
    <row r="9" spans="1:19" s="204" customFormat="1" ht="165" x14ac:dyDescent="0.25">
      <c r="A9" s="307"/>
      <c r="B9" s="327"/>
      <c r="C9" s="311"/>
      <c r="D9" s="295"/>
      <c r="E9" s="202"/>
      <c r="F9" s="295"/>
      <c r="G9" s="202"/>
      <c r="H9" s="295"/>
      <c r="I9" s="202"/>
      <c r="J9" s="295"/>
      <c r="K9" s="202"/>
      <c r="L9" s="293"/>
      <c r="M9" s="293"/>
      <c r="N9" s="212" t="s">
        <v>723</v>
      </c>
      <c r="O9" s="212" t="s">
        <v>745</v>
      </c>
      <c r="P9" s="212" t="s">
        <v>750</v>
      </c>
      <c r="Q9" s="203" t="s">
        <v>714</v>
      </c>
      <c r="R9" s="245" t="s">
        <v>762</v>
      </c>
      <c r="S9" s="203"/>
    </row>
    <row r="10" spans="1:19" s="231" customFormat="1" ht="207.75" customHeight="1" x14ac:dyDescent="0.25">
      <c r="A10" s="226">
        <v>22</v>
      </c>
      <c r="B10" s="239" t="s">
        <v>64</v>
      </c>
      <c r="C10" s="227" t="s">
        <v>634</v>
      </c>
      <c r="D10" s="228" t="s">
        <v>109</v>
      </c>
      <c r="E10" s="229">
        <f>VLOOKUP($D10,Data!$V$2:$W$4,2,0)</f>
        <v>-2</v>
      </c>
      <c r="F10" s="228" t="s">
        <v>109</v>
      </c>
      <c r="G10" s="229">
        <v>2</v>
      </c>
      <c r="H10" s="228" t="s">
        <v>110</v>
      </c>
      <c r="I10" s="229">
        <v>2</v>
      </c>
      <c r="J10" s="228" t="s">
        <v>110</v>
      </c>
      <c r="K10" s="229">
        <v>2</v>
      </c>
      <c r="L10" s="229">
        <f t="shared" si="0"/>
        <v>4</v>
      </c>
      <c r="M10" s="229">
        <v>6</v>
      </c>
      <c r="N10" s="230" t="s">
        <v>728</v>
      </c>
      <c r="O10" s="230" t="s">
        <v>730</v>
      </c>
      <c r="P10" s="230" t="s">
        <v>729</v>
      </c>
      <c r="Q10" s="237" t="s">
        <v>753</v>
      </c>
      <c r="R10" s="230" t="s">
        <v>768</v>
      </c>
      <c r="S10" s="230" t="s">
        <v>727</v>
      </c>
    </row>
    <row r="11" spans="1:19" s="204" customFormat="1" ht="197.25" customHeight="1" x14ac:dyDescent="0.25">
      <c r="A11" s="306">
        <v>11</v>
      </c>
      <c r="B11" s="316" t="s">
        <v>207</v>
      </c>
      <c r="C11" s="317" t="s">
        <v>632</v>
      </c>
      <c r="D11" s="294" t="s">
        <v>109</v>
      </c>
      <c r="E11" s="202">
        <f>VLOOKUP($D11,Data!$V$2:$W$4,2,0)</f>
        <v>-2</v>
      </c>
      <c r="F11" s="294" t="s">
        <v>108</v>
      </c>
      <c r="G11" s="202">
        <v>2</v>
      </c>
      <c r="H11" s="294" t="s">
        <v>109</v>
      </c>
      <c r="I11" s="202">
        <v>2</v>
      </c>
      <c r="J11" s="294" t="s">
        <v>110</v>
      </c>
      <c r="K11" s="202">
        <v>3</v>
      </c>
      <c r="L11" s="292">
        <f t="shared" si="0"/>
        <v>5</v>
      </c>
      <c r="M11" s="292">
        <v>7</v>
      </c>
      <c r="N11" s="212" t="s">
        <v>728</v>
      </c>
      <c r="O11" s="212" t="s">
        <v>730</v>
      </c>
      <c r="P11" s="212" t="s">
        <v>729</v>
      </c>
      <c r="Q11" s="233" t="s">
        <v>752</v>
      </c>
      <c r="R11" s="212" t="s">
        <v>722</v>
      </c>
      <c r="S11" s="212" t="s">
        <v>727</v>
      </c>
    </row>
    <row r="12" spans="1:19" s="204" customFormat="1" ht="151.5" customHeight="1" x14ac:dyDescent="0.25">
      <c r="A12" s="307"/>
      <c r="B12" s="309"/>
      <c r="C12" s="318"/>
      <c r="D12" s="295"/>
      <c r="E12" s="202"/>
      <c r="F12" s="295"/>
      <c r="G12" s="202"/>
      <c r="H12" s="295"/>
      <c r="I12" s="202"/>
      <c r="J12" s="295"/>
      <c r="K12" s="202"/>
      <c r="L12" s="293"/>
      <c r="M12" s="293"/>
      <c r="N12" s="212" t="s">
        <v>733</v>
      </c>
      <c r="O12" s="212" t="s">
        <v>731</v>
      </c>
      <c r="P12" s="212" t="s">
        <v>743</v>
      </c>
      <c r="Q12" s="212" t="s">
        <v>732</v>
      </c>
      <c r="R12" s="245" t="s">
        <v>770</v>
      </c>
      <c r="S12" s="203"/>
    </row>
    <row r="13" spans="1:19" s="204" customFormat="1" ht="225" customHeight="1" x14ac:dyDescent="0.25">
      <c r="A13" s="306">
        <v>1</v>
      </c>
      <c r="B13" s="324" t="s">
        <v>51</v>
      </c>
      <c r="C13" s="310" t="s">
        <v>650</v>
      </c>
      <c r="D13" s="294" t="s">
        <v>109</v>
      </c>
      <c r="E13" s="202">
        <f>VLOOKUP($D13,Data!$V$2:$W$4,2,0)</f>
        <v>-2</v>
      </c>
      <c r="F13" s="294" t="s">
        <v>108</v>
      </c>
      <c r="G13" s="202">
        <v>2</v>
      </c>
      <c r="H13" s="294" t="s">
        <v>108</v>
      </c>
      <c r="I13" s="202">
        <v>3</v>
      </c>
      <c r="J13" s="294" t="s">
        <v>108</v>
      </c>
      <c r="K13" s="202">
        <v>3</v>
      </c>
      <c r="L13" s="292">
        <f t="shared" si="0"/>
        <v>6</v>
      </c>
      <c r="M13" s="292">
        <v>8</v>
      </c>
      <c r="N13" s="212" t="s">
        <v>736</v>
      </c>
      <c r="O13" s="212" t="s">
        <v>734</v>
      </c>
      <c r="P13" s="212" t="s">
        <v>735</v>
      </c>
      <c r="Q13" s="212" t="s">
        <v>754</v>
      </c>
      <c r="R13" s="212" t="s">
        <v>768</v>
      </c>
      <c r="S13" s="212" t="s">
        <v>727</v>
      </c>
    </row>
    <row r="14" spans="1:19" s="204" customFormat="1" ht="195" x14ac:dyDescent="0.25">
      <c r="A14" s="307"/>
      <c r="B14" s="309"/>
      <c r="C14" s="311"/>
      <c r="D14" s="295"/>
      <c r="E14" s="202"/>
      <c r="F14" s="295"/>
      <c r="G14" s="202"/>
      <c r="H14" s="295"/>
      <c r="I14" s="202"/>
      <c r="J14" s="295"/>
      <c r="K14" s="202"/>
      <c r="L14" s="293"/>
      <c r="M14" s="293"/>
      <c r="N14" s="212" t="s">
        <v>733</v>
      </c>
      <c r="O14" s="212" t="s">
        <v>731</v>
      </c>
      <c r="P14" s="212" t="s">
        <v>744</v>
      </c>
      <c r="Q14" s="212" t="s">
        <v>732</v>
      </c>
      <c r="R14" s="245" t="s">
        <v>770</v>
      </c>
      <c r="S14" s="203"/>
    </row>
    <row r="15" spans="1:19" s="204" customFormat="1" ht="225" x14ac:dyDescent="0.25">
      <c r="A15" s="306">
        <v>2</v>
      </c>
      <c r="B15" s="316" t="s">
        <v>205</v>
      </c>
      <c r="C15" s="310" t="s">
        <v>687</v>
      </c>
      <c r="D15" s="294" t="s">
        <v>109</v>
      </c>
      <c r="E15" s="202">
        <f>VLOOKUP($D15,Data!$V$2:$W$4,2,0)</f>
        <v>-2</v>
      </c>
      <c r="F15" s="294" t="s">
        <v>108</v>
      </c>
      <c r="G15" s="202">
        <v>3</v>
      </c>
      <c r="H15" s="294" t="s">
        <v>108</v>
      </c>
      <c r="I15" s="202">
        <v>3</v>
      </c>
      <c r="J15" s="294" t="s">
        <v>108</v>
      </c>
      <c r="K15" s="202">
        <v>3</v>
      </c>
      <c r="L15" s="292">
        <f t="shared" si="0"/>
        <v>7</v>
      </c>
      <c r="M15" s="292">
        <v>9</v>
      </c>
      <c r="N15" s="212" t="s">
        <v>728</v>
      </c>
      <c r="O15" s="212" t="s">
        <v>730</v>
      </c>
      <c r="P15" s="212" t="s">
        <v>729</v>
      </c>
      <c r="Q15" s="236" t="s">
        <v>753</v>
      </c>
      <c r="R15" s="212" t="s">
        <v>768</v>
      </c>
      <c r="S15" s="212" t="s">
        <v>727</v>
      </c>
    </row>
    <row r="16" spans="1:19" s="204" customFormat="1" ht="195" x14ac:dyDescent="0.25">
      <c r="A16" s="307"/>
      <c r="B16" s="309"/>
      <c r="C16" s="311"/>
      <c r="D16" s="295"/>
      <c r="E16" s="202"/>
      <c r="F16" s="295"/>
      <c r="G16" s="202"/>
      <c r="H16" s="295"/>
      <c r="I16" s="202"/>
      <c r="J16" s="295"/>
      <c r="K16" s="202"/>
      <c r="L16" s="293"/>
      <c r="M16" s="293"/>
      <c r="N16" s="212" t="s">
        <v>733</v>
      </c>
      <c r="O16" s="212" t="s">
        <v>731</v>
      </c>
      <c r="P16" s="212" t="s">
        <v>744</v>
      </c>
      <c r="Q16" s="212" t="s">
        <v>732</v>
      </c>
      <c r="R16" s="245" t="s">
        <v>770</v>
      </c>
      <c r="S16" s="203"/>
    </row>
    <row r="17" spans="1:19" s="204" customFormat="1" ht="180" x14ac:dyDescent="0.25">
      <c r="A17" s="213">
        <v>3</v>
      </c>
      <c r="B17" s="240" t="s">
        <v>195</v>
      </c>
      <c r="C17" s="203" t="s">
        <v>688</v>
      </c>
      <c r="D17" s="205" t="s">
        <v>109</v>
      </c>
      <c r="E17" s="202">
        <f>VLOOKUP($D17,Data!$V$2:$W$4,2,0)</f>
        <v>-2</v>
      </c>
      <c r="F17" s="205" t="s">
        <v>108</v>
      </c>
      <c r="G17" s="202">
        <v>3</v>
      </c>
      <c r="H17" s="205" t="s">
        <v>108</v>
      </c>
      <c r="I17" s="202">
        <v>3</v>
      </c>
      <c r="J17" s="205" t="s">
        <v>108</v>
      </c>
      <c r="K17" s="202">
        <v>3</v>
      </c>
      <c r="L17" s="202">
        <f t="shared" si="0"/>
        <v>7</v>
      </c>
      <c r="M17" s="202">
        <v>10</v>
      </c>
      <c r="N17" s="212" t="s">
        <v>737</v>
      </c>
      <c r="O17" s="223" t="s">
        <v>738</v>
      </c>
      <c r="P17" s="223" t="s">
        <v>739</v>
      </c>
      <c r="Q17" s="212" t="s">
        <v>740</v>
      </c>
      <c r="R17" s="245" t="s">
        <v>771</v>
      </c>
      <c r="S17" s="203"/>
    </row>
    <row r="18" spans="1:19" s="204" customFormat="1" ht="150" x14ac:dyDescent="0.25">
      <c r="A18" s="213">
        <v>4</v>
      </c>
      <c r="B18" s="244" t="s">
        <v>204</v>
      </c>
      <c r="C18" s="203" t="s">
        <v>653</v>
      </c>
      <c r="D18" s="205" t="s">
        <v>109</v>
      </c>
      <c r="E18" s="202">
        <f>VLOOKUP($D18,Data!$V$2:$W$4,2,0)</f>
        <v>-2</v>
      </c>
      <c r="F18" s="205" t="s">
        <v>108</v>
      </c>
      <c r="G18" s="202">
        <v>3</v>
      </c>
      <c r="H18" s="205" t="s">
        <v>108</v>
      </c>
      <c r="I18" s="202">
        <v>3</v>
      </c>
      <c r="J18" s="205" t="s">
        <v>108</v>
      </c>
      <c r="K18" s="202">
        <v>3</v>
      </c>
      <c r="L18" s="202">
        <f t="shared" si="0"/>
        <v>7</v>
      </c>
      <c r="M18" s="202">
        <v>11</v>
      </c>
      <c r="N18" s="212" t="s">
        <v>720</v>
      </c>
      <c r="O18" s="212" t="s">
        <v>759</v>
      </c>
      <c r="P18" s="212" t="s">
        <v>758</v>
      </c>
      <c r="Q18" s="203" t="s">
        <v>715</v>
      </c>
      <c r="R18" s="245" t="s">
        <v>764</v>
      </c>
      <c r="S18" s="203"/>
    </row>
    <row r="19" spans="1:19" s="204" customFormat="1" ht="120" customHeight="1" x14ac:dyDescent="0.25">
      <c r="A19" s="306">
        <v>5</v>
      </c>
      <c r="B19" s="308" t="s">
        <v>50</v>
      </c>
      <c r="C19" s="321" t="s">
        <v>689</v>
      </c>
      <c r="D19" s="294" t="s">
        <v>109</v>
      </c>
      <c r="E19" s="202">
        <f>VLOOKUP($D19,Data!$V$2:$W$4,2,0)</f>
        <v>-2</v>
      </c>
      <c r="F19" s="294" t="s">
        <v>108</v>
      </c>
      <c r="G19" s="202">
        <v>3</v>
      </c>
      <c r="H19" s="294" t="s">
        <v>108</v>
      </c>
      <c r="I19" s="202">
        <v>3</v>
      </c>
      <c r="J19" s="294" t="s">
        <v>108</v>
      </c>
      <c r="K19" s="202">
        <v>3</v>
      </c>
      <c r="L19" s="292">
        <f t="shared" si="0"/>
        <v>7</v>
      </c>
      <c r="M19" s="292">
        <v>12</v>
      </c>
      <c r="N19" s="203" t="s">
        <v>720</v>
      </c>
      <c r="O19" s="212" t="s">
        <v>759</v>
      </c>
      <c r="P19" s="212" t="s">
        <v>758</v>
      </c>
      <c r="Q19" s="203" t="s">
        <v>715</v>
      </c>
      <c r="R19" s="245" t="s">
        <v>764</v>
      </c>
      <c r="S19" s="203"/>
    </row>
    <row r="20" spans="1:19" s="204" customFormat="1" ht="195" x14ac:dyDescent="0.25">
      <c r="A20" s="307"/>
      <c r="B20" s="309"/>
      <c r="C20" s="322"/>
      <c r="D20" s="295"/>
      <c r="E20" s="202"/>
      <c r="F20" s="295"/>
      <c r="G20" s="202"/>
      <c r="H20" s="295"/>
      <c r="I20" s="202"/>
      <c r="J20" s="295"/>
      <c r="K20" s="202"/>
      <c r="L20" s="293"/>
      <c r="M20" s="293"/>
      <c r="N20" s="212" t="s">
        <v>733</v>
      </c>
      <c r="O20" s="212" t="s">
        <v>731</v>
      </c>
      <c r="P20" s="212" t="s">
        <v>744</v>
      </c>
      <c r="Q20" s="212" t="s">
        <v>732</v>
      </c>
      <c r="R20" s="245" t="s">
        <v>770</v>
      </c>
      <c r="S20" s="203"/>
    </row>
    <row r="21" spans="1:19" s="204" customFormat="1" ht="225" x14ac:dyDescent="0.25">
      <c r="A21" s="213">
        <v>6</v>
      </c>
      <c r="B21" s="242" t="s">
        <v>696</v>
      </c>
      <c r="C21" s="203" t="s">
        <v>690</v>
      </c>
      <c r="D21" s="205" t="s">
        <v>109</v>
      </c>
      <c r="E21" s="202">
        <f>VLOOKUP($D21,Data!$V$2:$W$4,2,0)</f>
        <v>-2</v>
      </c>
      <c r="F21" s="205" t="s">
        <v>108</v>
      </c>
      <c r="G21" s="202">
        <v>3</v>
      </c>
      <c r="H21" s="205" t="s">
        <v>108</v>
      </c>
      <c r="I21" s="202">
        <v>3</v>
      </c>
      <c r="J21" s="205" t="s">
        <v>108</v>
      </c>
      <c r="K21" s="202">
        <v>3</v>
      </c>
      <c r="L21" s="202">
        <f t="shared" si="0"/>
        <v>7</v>
      </c>
      <c r="M21" s="202">
        <v>13</v>
      </c>
      <c r="N21" s="203" t="s">
        <v>708</v>
      </c>
      <c r="O21" s="203" t="s">
        <v>705</v>
      </c>
      <c r="P21" s="203" t="s">
        <v>706</v>
      </c>
      <c r="Q21" s="203" t="s">
        <v>707</v>
      </c>
      <c r="R21" s="212" t="s">
        <v>768</v>
      </c>
      <c r="S21" s="203"/>
    </row>
    <row r="22" spans="1:19" s="210" customFormat="1" ht="150" x14ac:dyDescent="0.25">
      <c r="A22" s="213">
        <v>14</v>
      </c>
      <c r="B22" s="241" t="s">
        <v>62</v>
      </c>
      <c r="C22" s="207" t="s">
        <v>630</v>
      </c>
      <c r="D22" s="208" t="s">
        <v>109</v>
      </c>
      <c r="E22" s="209">
        <f>VLOOKUP($D22,Data!$V$2:$W$4,2,0)</f>
        <v>-2</v>
      </c>
      <c r="F22" s="208" t="s">
        <v>108</v>
      </c>
      <c r="G22" s="209">
        <v>3</v>
      </c>
      <c r="H22" s="208" t="s">
        <v>108</v>
      </c>
      <c r="I22" s="209">
        <v>3</v>
      </c>
      <c r="J22" s="208" t="s">
        <v>108</v>
      </c>
      <c r="K22" s="209">
        <v>3</v>
      </c>
      <c r="L22" s="209">
        <f t="shared" si="0"/>
        <v>7</v>
      </c>
      <c r="M22" s="209">
        <v>14</v>
      </c>
      <c r="N22" s="203" t="s">
        <v>720</v>
      </c>
      <c r="O22" s="212" t="s">
        <v>759</v>
      </c>
      <c r="P22" s="212" t="s">
        <v>758</v>
      </c>
      <c r="Q22" s="203" t="s">
        <v>715</v>
      </c>
      <c r="R22" s="245" t="s">
        <v>764</v>
      </c>
      <c r="S22" s="203"/>
    </row>
    <row r="23" spans="1:19" s="210" customFormat="1" ht="150" x14ac:dyDescent="0.25">
      <c r="A23" s="306">
        <v>15</v>
      </c>
      <c r="B23" s="304" t="s">
        <v>202</v>
      </c>
      <c r="C23" s="302" t="s">
        <v>688</v>
      </c>
      <c r="D23" s="296" t="s">
        <v>109</v>
      </c>
      <c r="E23" s="209">
        <f>VLOOKUP($D23,Data!$V$2:$W$4,2,0)</f>
        <v>-2</v>
      </c>
      <c r="F23" s="296" t="s">
        <v>108</v>
      </c>
      <c r="G23" s="209">
        <v>3</v>
      </c>
      <c r="H23" s="296" t="s">
        <v>108</v>
      </c>
      <c r="I23" s="209">
        <v>3</v>
      </c>
      <c r="J23" s="296" t="s">
        <v>108</v>
      </c>
      <c r="K23" s="209">
        <v>3</v>
      </c>
      <c r="L23" s="299">
        <f t="shared" si="0"/>
        <v>7</v>
      </c>
      <c r="M23" s="299">
        <v>15</v>
      </c>
      <c r="N23" s="203" t="s">
        <v>720</v>
      </c>
      <c r="O23" s="212" t="s">
        <v>759</v>
      </c>
      <c r="P23" s="212" t="s">
        <v>758</v>
      </c>
      <c r="Q23" s="203" t="s">
        <v>715</v>
      </c>
      <c r="R23" s="245" t="s">
        <v>764</v>
      </c>
      <c r="S23" s="203"/>
    </row>
    <row r="24" spans="1:19" s="210" customFormat="1" ht="150" x14ac:dyDescent="0.25">
      <c r="A24" s="307"/>
      <c r="B24" s="305"/>
      <c r="C24" s="303"/>
      <c r="D24" s="298"/>
      <c r="E24" s="209"/>
      <c r="F24" s="298"/>
      <c r="G24" s="209"/>
      <c r="H24" s="298"/>
      <c r="I24" s="209"/>
      <c r="J24" s="298"/>
      <c r="K24" s="209"/>
      <c r="L24" s="301"/>
      <c r="M24" s="301"/>
      <c r="N24" s="224" t="s">
        <v>721</v>
      </c>
      <c r="O24" s="212" t="s">
        <v>759</v>
      </c>
      <c r="P24" s="212" t="s">
        <v>758</v>
      </c>
      <c r="Q24" s="207" t="s">
        <v>716</v>
      </c>
      <c r="R24" s="245" t="s">
        <v>764</v>
      </c>
      <c r="S24" s="207"/>
    </row>
    <row r="25" spans="1:19" s="204" customFormat="1" ht="150" x14ac:dyDescent="0.25">
      <c r="A25" s="306">
        <v>19</v>
      </c>
      <c r="B25" s="304" t="s">
        <v>200</v>
      </c>
      <c r="C25" s="302" t="s">
        <v>688</v>
      </c>
      <c r="D25" s="294" t="s">
        <v>109</v>
      </c>
      <c r="E25" s="202">
        <f>VLOOKUP($D25,Data!$V$2:$W$4,2,0)</f>
        <v>-2</v>
      </c>
      <c r="F25" s="294" t="s">
        <v>108</v>
      </c>
      <c r="G25" s="202">
        <v>3</v>
      </c>
      <c r="H25" s="294" t="s">
        <v>108</v>
      </c>
      <c r="I25" s="202">
        <v>3</v>
      </c>
      <c r="J25" s="294" t="s">
        <v>108</v>
      </c>
      <c r="K25" s="202">
        <v>3</v>
      </c>
      <c r="L25" s="292">
        <f t="shared" si="0"/>
        <v>7</v>
      </c>
      <c r="M25" s="292">
        <v>16</v>
      </c>
      <c r="N25" s="203" t="s">
        <v>720</v>
      </c>
      <c r="O25" s="212" t="s">
        <v>759</v>
      </c>
      <c r="P25" s="212" t="s">
        <v>758</v>
      </c>
      <c r="Q25" s="203" t="s">
        <v>715</v>
      </c>
      <c r="R25" s="245" t="s">
        <v>764</v>
      </c>
      <c r="S25" s="203"/>
    </row>
    <row r="26" spans="1:19" s="204" customFormat="1" ht="150" x14ac:dyDescent="0.25">
      <c r="A26" s="307"/>
      <c r="B26" s="305"/>
      <c r="C26" s="303"/>
      <c r="D26" s="295"/>
      <c r="E26" s="202"/>
      <c r="F26" s="295"/>
      <c r="G26" s="202"/>
      <c r="H26" s="295"/>
      <c r="I26" s="202"/>
      <c r="J26" s="295"/>
      <c r="K26" s="202"/>
      <c r="L26" s="293"/>
      <c r="M26" s="293"/>
      <c r="N26" s="207" t="s">
        <v>721</v>
      </c>
      <c r="O26" s="212" t="s">
        <v>759</v>
      </c>
      <c r="P26" s="212" t="s">
        <v>758</v>
      </c>
      <c r="Q26" s="224" t="s">
        <v>716</v>
      </c>
      <c r="R26" s="245" t="s">
        <v>764</v>
      </c>
      <c r="S26" s="203"/>
    </row>
    <row r="27" spans="1:19" s="204" customFormat="1" ht="150" x14ac:dyDescent="0.25">
      <c r="A27" s="213">
        <v>21</v>
      </c>
      <c r="B27" s="241" t="s">
        <v>54</v>
      </c>
      <c r="C27" s="207" t="s">
        <v>630</v>
      </c>
      <c r="D27" s="205" t="s">
        <v>109</v>
      </c>
      <c r="E27" s="202">
        <f>VLOOKUP($D27,Data!$V$2:$W$4,2,0)</f>
        <v>-2</v>
      </c>
      <c r="F27" s="205" t="s">
        <v>108</v>
      </c>
      <c r="G27" s="202">
        <v>3</v>
      </c>
      <c r="H27" s="205" t="s">
        <v>108</v>
      </c>
      <c r="I27" s="202">
        <v>3</v>
      </c>
      <c r="J27" s="205" t="s">
        <v>108</v>
      </c>
      <c r="K27" s="202">
        <v>3</v>
      </c>
      <c r="L27" s="202">
        <f t="shared" si="0"/>
        <v>7</v>
      </c>
      <c r="M27" s="202">
        <v>17</v>
      </c>
      <c r="N27" s="203" t="s">
        <v>720</v>
      </c>
      <c r="O27" s="212" t="s">
        <v>759</v>
      </c>
      <c r="P27" s="212" t="s">
        <v>758</v>
      </c>
      <c r="Q27" s="203" t="s">
        <v>715</v>
      </c>
      <c r="R27" s="245" t="s">
        <v>764</v>
      </c>
      <c r="S27" s="203"/>
    </row>
    <row r="28" spans="1:19" s="204" customFormat="1" ht="150" x14ac:dyDescent="0.25">
      <c r="A28" s="213">
        <v>23</v>
      </c>
      <c r="B28" s="241" t="s">
        <v>208</v>
      </c>
      <c r="C28" s="207" t="s">
        <v>630</v>
      </c>
      <c r="D28" s="205" t="s">
        <v>109</v>
      </c>
      <c r="E28" s="202">
        <f>VLOOKUP($D28,Data!$V$2:$W$4,2,0)</f>
        <v>-2</v>
      </c>
      <c r="F28" s="205" t="s">
        <v>108</v>
      </c>
      <c r="G28" s="202">
        <v>3</v>
      </c>
      <c r="H28" s="205" t="s">
        <v>108</v>
      </c>
      <c r="I28" s="202">
        <v>3</v>
      </c>
      <c r="J28" s="205" t="s">
        <v>108</v>
      </c>
      <c r="K28" s="202">
        <v>3</v>
      </c>
      <c r="L28" s="202">
        <f t="shared" si="0"/>
        <v>7</v>
      </c>
      <c r="M28" s="202">
        <v>18</v>
      </c>
      <c r="N28" s="212" t="s">
        <v>720</v>
      </c>
      <c r="O28" s="212" t="s">
        <v>759</v>
      </c>
      <c r="P28" s="212" t="s">
        <v>758</v>
      </c>
      <c r="Q28" s="203" t="s">
        <v>715</v>
      </c>
      <c r="R28" s="245" t="s">
        <v>764</v>
      </c>
      <c r="S28" s="203"/>
    </row>
    <row r="29" spans="1:19" s="204" customFormat="1" ht="150" x14ac:dyDescent="0.25">
      <c r="A29" s="213">
        <v>7</v>
      </c>
      <c r="B29" s="241" t="s">
        <v>56</v>
      </c>
      <c r="C29" s="207" t="s">
        <v>654</v>
      </c>
      <c r="D29" s="205" t="s">
        <v>110</v>
      </c>
      <c r="E29" s="202">
        <f>VLOOKUP($D29,Data!$V$2:$W$4,2,0)</f>
        <v>-1</v>
      </c>
      <c r="F29" s="205" t="s">
        <v>108</v>
      </c>
      <c r="G29" s="202">
        <v>3</v>
      </c>
      <c r="H29" s="205" t="s">
        <v>108</v>
      </c>
      <c r="I29" s="202">
        <v>3</v>
      </c>
      <c r="J29" s="205" t="s">
        <v>108</v>
      </c>
      <c r="K29" s="202">
        <v>3</v>
      </c>
      <c r="L29" s="202">
        <f t="shared" si="0"/>
        <v>8</v>
      </c>
      <c r="M29" s="202">
        <v>19</v>
      </c>
      <c r="N29" s="203" t="s">
        <v>720</v>
      </c>
      <c r="O29" s="212" t="s">
        <v>759</v>
      </c>
      <c r="P29" s="212" t="s">
        <v>758</v>
      </c>
      <c r="Q29" s="203" t="s">
        <v>715</v>
      </c>
      <c r="R29" s="245" t="s">
        <v>764</v>
      </c>
      <c r="S29" s="203"/>
    </row>
    <row r="30" spans="1:19" s="210" customFormat="1" ht="210" x14ac:dyDescent="0.25">
      <c r="A30" s="306">
        <v>10</v>
      </c>
      <c r="B30" s="313" t="s">
        <v>92</v>
      </c>
      <c r="C30" s="302" t="s">
        <v>692</v>
      </c>
      <c r="D30" s="296" t="s">
        <v>110</v>
      </c>
      <c r="E30" s="209">
        <f>VLOOKUP($D30,Data!$V$2:$W$4,2,0)</f>
        <v>-1</v>
      </c>
      <c r="F30" s="296" t="s">
        <v>108</v>
      </c>
      <c r="G30" s="209">
        <v>3</v>
      </c>
      <c r="H30" s="296" t="s">
        <v>108</v>
      </c>
      <c r="I30" s="209">
        <v>3</v>
      </c>
      <c r="J30" s="296" t="s">
        <v>108</v>
      </c>
      <c r="K30" s="209">
        <v>3</v>
      </c>
      <c r="L30" s="299">
        <f t="shared" si="0"/>
        <v>8</v>
      </c>
      <c r="M30" s="299">
        <v>20</v>
      </c>
      <c r="N30" s="234" t="s">
        <v>756</v>
      </c>
      <c r="O30" s="233" t="s">
        <v>757</v>
      </c>
      <c r="P30" s="233" t="s">
        <v>751</v>
      </c>
      <c r="Q30" s="233" t="s">
        <v>755</v>
      </c>
      <c r="R30" s="245" t="s">
        <v>760</v>
      </c>
      <c r="S30" s="207"/>
    </row>
    <row r="31" spans="1:19" s="210" customFormat="1" ht="150" x14ac:dyDescent="0.25">
      <c r="A31" s="315"/>
      <c r="B31" s="314"/>
      <c r="C31" s="312"/>
      <c r="D31" s="297"/>
      <c r="E31" s="209"/>
      <c r="F31" s="297"/>
      <c r="G31" s="209"/>
      <c r="H31" s="297"/>
      <c r="I31" s="209"/>
      <c r="J31" s="297"/>
      <c r="K31" s="209"/>
      <c r="L31" s="300"/>
      <c r="M31" s="300"/>
      <c r="N31" s="203" t="s">
        <v>720</v>
      </c>
      <c r="O31" s="212" t="s">
        <v>759</v>
      </c>
      <c r="P31" s="212" t="s">
        <v>758</v>
      </c>
      <c r="Q31" s="203" t="s">
        <v>715</v>
      </c>
      <c r="R31" s="245" t="s">
        <v>764</v>
      </c>
      <c r="S31" s="207"/>
    </row>
    <row r="32" spans="1:19" s="210" customFormat="1" ht="240" x14ac:dyDescent="0.25">
      <c r="A32" s="307"/>
      <c r="B32" s="305"/>
      <c r="C32" s="303"/>
      <c r="D32" s="298"/>
      <c r="E32" s="209"/>
      <c r="F32" s="298"/>
      <c r="G32" s="209"/>
      <c r="H32" s="298"/>
      <c r="I32" s="209"/>
      <c r="J32" s="298"/>
      <c r="K32" s="209"/>
      <c r="L32" s="301"/>
      <c r="M32" s="301"/>
      <c r="N32" s="203" t="s">
        <v>717</v>
      </c>
      <c r="O32" s="203" t="s">
        <v>709</v>
      </c>
      <c r="P32" s="203" t="s">
        <v>710</v>
      </c>
      <c r="Q32" s="203" t="s">
        <v>718</v>
      </c>
      <c r="R32" s="212" t="s">
        <v>761</v>
      </c>
      <c r="S32" s="203"/>
    </row>
    <row r="33" spans="1:19" s="204" customFormat="1" ht="150" customHeight="1" x14ac:dyDescent="0.25">
      <c r="A33" s="306">
        <v>13</v>
      </c>
      <c r="B33" s="308" t="s">
        <v>655</v>
      </c>
      <c r="C33" s="310" t="s">
        <v>633</v>
      </c>
      <c r="D33" s="294" t="s">
        <v>110</v>
      </c>
      <c r="E33" s="202">
        <f>VLOOKUP($D33,Data!$V$2:$W$4,2,0)</f>
        <v>-1</v>
      </c>
      <c r="F33" s="294" t="s">
        <v>108</v>
      </c>
      <c r="G33" s="202">
        <v>3</v>
      </c>
      <c r="H33" s="294" t="s">
        <v>108</v>
      </c>
      <c r="I33" s="202">
        <v>3</v>
      </c>
      <c r="J33" s="294" t="s">
        <v>108</v>
      </c>
      <c r="K33" s="202">
        <v>3</v>
      </c>
      <c r="L33" s="292">
        <f t="shared" si="0"/>
        <v>8</v>
      </c>
      <c r="M33" s="292">
        <v>21</v>
      </c>
      <c r="N33" s="212" t="s">
        <v>741</v>
      </c>
      <c r="O33" s="212" t="s">
        <v>725</v>
      </c>
      <c r="P33" s="212" t="s">
        <v>726</v>
      </c>
      <c r="Q33" s="203" t="s">
        <v>719</v>
      </c>
      <c r="R33" s="245" t="s">
        <v>763</v>
      </c>
      <c r="S33" s="203"/>
    </row>
    <row r="34" spans="1:19" s="204" customFormat="1" ht="165" x14ac:dyDescent="0.25">
      <c r="A34" s="307"/>
      <c r="B34" s="309"/>
      <c r="C34" s="311"/>
      <c r="D34" s="295"/>
      <c r="E34" s="202"/>
      <c r="F34" s="295"/>
      <c r="G34" s="202"/>
      <c r="H34" s="295"/>
      <c r="I34" s="202"/>
      <c r="J34" s="295"/>
      <c r="K34" s="202"/>
      <c r="L34" s="293"/>
      <c r="M34" s="293"/>
      <c r="N34" s="212" t="s">
        <v>742</v>
      </c>
      <c r="O34" s="203" t="s">
        <v>711</v>
      </c>
      <c r="P34" s="203" t="s">
        <v>712</v>
      </c>
      <c r="Q34" s="203" t="s">
        <v>714</v>
      </c>
      <c r="R34" s="245" t="s">
        <v>765</v>
      </c>
      <c r="S34" s="203"/>
    </row>
    <row r="35" spans="1:19" s="204" customFormat="1" ht="225" x14ac:dyDescent="0.25">
      <c r="A35" s="219">
        <v>16</v>
      </c>
      <c r="B35" s="232" t="s">
        <v>65</v>
      </c>
      <c r="C35" s="220" t="s">
        <v>690</v>
      </c>
      <c r="D35" s="215" t="s">
        <v>110</v>
      </c>
      <c r="E35" s="202">
        <f>VLOOKUP($D35,Data!$V$2:$W$4,2,0)</f>
        <v>-1</v>
      </c>
      <c r="F35" s="215" t="s">
        <v>108</v>
      </c>
      <c r="G35" s="202">
        <v>3</v>
      </c>
      <c r="H35" s="215" t="s">
        <v>108</v>
      </c>
      <c r="I35" s="202">
        <v>3</v>
      </c>
      <c r="J35" s="215" t="s">
        <v>108</v>
      </c>
      <c r="K35" s="202">
        <v>3</v>
      </c>
      <c r="L35" s="218">
        <f t="shared" si="0"/>
        <v>8</v>
      </c>
      <c r="M35" s="218">
        <v>22</v>
      </c>
      <c r="N35" s="203" t="s">
        <v>708</v>
      </c>
      <c r="O35" s="203" t="s">
        <v>705</v>
      </c>
      <c r="P35" s="203" t="s">
        <v>706</v>
      </c>
      <c r="Q35" s="203" t="s">
        <v>707</v>
      </c>
      <c r="R35" s="212" t="s">
        <v>768</v>
      </c>
      <c r="S35" s="203"/>
    </row>
    <row r="36" spans="1:19" s="204" customFormat="1" ht="225" x14ac:dyDescent="0.25">
      <c r="A36" s="221">
        <v>20</v>
      </c>
      <c r="B36" s="242" t="s">
        <v>60</v>
      </c>
      <c r="C36" s="222" t="s">
        <v>690</v>
      </c>
      <c r="D36" s="215" t="s">
        <v>110</v>
      </c>
      <c r="E36" s="202">
        <f>VLOOKUP($D36,Data!$V$2:$W$4,2,0)</f>
        <v>-1</v>
      </c>
      <c r="F36" s="215" t="s">
        <v>108</v>
      </c>
      <c r="G36" s="202">
        <v>3</v>
      </c>
      <c r="H36" s="216" t="s">
        <v>108</v>
      </c>
      <c r="I36" s="202">
        <v>3</v>
      </c>
      <c r="J36" s="217" t="s">
        <v>108</v>
      </c>
      <c r="K36" s="225">
        <v>3</v>
      </c>
      <c r="L36" s="202">
        <f t="shared" si="0"/>
        <v>8</v>
      </c>
      <c r="M36" s="214">
        <v>23</v>
      </c>
      <c r="N36" s="212" t="s">
        <v>728</v>
      </c>
      <c r="O36" s="212" t="s">
        <v>730</v>
      </c>
      <c r="P36" s="212" t="s">
        <v>729</v>
      </c>
      <c r="Q36" s="212" t="s">
        <v>707</v>
      </c>
      <c r="R36" s="212" t="s">
        <v>768</v>
      </c>
      <c r="S36" s="212" t="s">
        <v>727</v>
      </c>
    </row>
    <row r="37" spans="1:19" ht="23.1" customHeight="1" x14ac:dyDescent="0.25">
      <c r="E37" s="205"/>
      <c r="G37" s="205"/>
    </row>
  </sheetData>
  <sheetProtection autoFilter="0"/>
  <autoFilter ref="A2:S36"/>
  <sortState ref="A3:L36">
    <sortCondition ref="L3:L36"/>
  </sortState>
  <customSheetViews>
    <customSheetView guid="{B6B5AA58-2879-4CE0-82D8-E4907E34AAD5}" scale="70" showGridLines="0" showAutoFilter="1" hiddenColumns="1">
      <pane xSplit="2" ySplit="2" topLeftCell="M13" activePane="bottomRight" state="frozen"/>
      <selection pane="bottomRight" activeCell="R14" sqref="R14"/>
      <pageMargins left="0.7" right="0.7" top="0.75" bottom="0.75" header="0.3" footer="0.3"/>
      <pageSetup orientation="portrait" horizontalDpi="4294967293" verticalDpi="4294967293" r:id="rId1"/>
      <autoFilter ref="A2:BK36"/>
    </customSheetView>
    <customSheetView guid="{DC2AB405-1810-4240-AF32-88CB2A69BA43}" scale="70" showGridLines="0" showAutoFilter="1" hiddenColumns="1">
      <pane xSplit="2" ySplit="2" topLeftCell="M13" activePane="bottomRight" state="frozen"/>
      <selection pane="bottomRight" activeCell="R15" sqref="R15"/>
      <pageMargins left="0.7" right="0.7" top="0.75" bottom="0.75" header="0.3" footer="0.3"/>
      <pageSetup orientation="portrait" horizontalDpi="4294967293" verticalDpi="4294967293" r:id="rId2"/>
      <autoFilter ref="A2:BK36"/>
    </customSheetView>
  </customSheetViews>
  <mergeCells count="91">
    <mergeCell ref="A19:A20"/>
    <mergeCell ref="B19:B20"/>
    <mergeCell ref="C19:C20"/>
    <mergeCell ref="C3:C4"/>
    <mergeCell ref="B3:B4"/>
    <mergeCell ref="A3:A4"/>
    <mergeCell ref="B8:B9"/>
    <mergeCell ref="C8:C9"/>
    <mergeCell ref="A8:A9"/>
    <mergeCell ref="B13:B14"/>
    <mergeCell ref="C13:C14"/>
    <mergeCell ref="A13:A14"/>
    <mergeCell ref="B15:B16"/>
    <mergeCell ref="C15:C16"/>
    <mergeCell ref="A15:A16"/>
    <mergeCell ref="M13:M14"/>
    <mergeCell ref="D15:D16"/>
    <mergeCell ref="J3:J4"/>
    <mergeCell ref="L3:L4"/>
    <mergeCell ref="M3:M4"/>
    <mergeCell ref="D8:D9"/>
    <mergeCell ref="F8:F9"/>
    <mergeCell ref="H8:H9"/>
    <mergeCell ref="J8:J9"/>
    <mergeCell ref="L8:L9"/>
    <mergeCell ref="M8:M9"/>
    <mergeCell ref="D3:D4"/>
    <mergeCell ref="F3:F4"/>
    <mergeCell ref="H3:H4"/>
    <mergeCell ref="H11:H12"/>
    <mergeCell ref="J11:J12"/>
    <mergeCell ref="L11:L12"/>
    <mergeCell ref="M11:M12"/>
    <mergeCell ref="B11:B12"/>
    <mergeCell ref="C11:C12"/>
    <mergeCell ref="A1:S1"/>
    <mergeCell ref="A11:A12"/>
    <mergeCell ref="D11:D12"/>
    <mergeCell ref="F11:F12"/>
    <mergeCell ref="C23:C24"/>
    <mergeCell ref="B23:B24"/>
    <mergeCell ref="A23:A24"/>
    <mergeCell ref="A33:A34"/>
    <mergeCell ref="B33:B34"/>
    <mergeCell ref="C33:C34"/>
    <mergeCell ref="C30:C32"/>
    <mergeCell ref="B30:B32"/>
    <mergeCell ref="C25:C26"/>
    <mergeCell ref="B25:B26"/>
    <mergeCell ref="A30:A32"/>
    <mergeCell ref="A25:A26"/>
    <mergeCell ref="D13:D14"/>
    <mergeCell ref="F13:F14"/>
    <mergeCell ref="H13:H14"/>
    <mergeCell ref="J13:J14"/>
    <mergeCell ref="L13:L14"/>
    <mergeCell ref="F15:F16"/>
    <mergeCell ref="H15:H16"/>
    <mergeCell ref="J15:J16"/>
    <mergeCell ref="L15:L16"/>
    <mergeCell ref="M15:M16"/>
    <mergeCell ref="M19:M20"/>
    <mergeCell ref="D23:D24"/>
    <mergeCell ref="F23:F24"/>
    <mergeCell ref="H23:H24"/>
    <mergeCell ref="J23:J24"/>
    <mergeCell ref="L23:L24"/>
    <mergeCell ref="M23:M24"/>
    <mergeCell ref="D19:D20"/>
    <mergeCell ref="F19:F20"/>
    <mergeCell ref="H19:H20"/>
    <mergeCell ref="J19:J20"/>
    <mergeCell ref="L19:L20"/>
    <mergeCell ref="M25:M26"/>
    <mergeCell ref="D30:D32"/>
    <mergeCell ref="F30:F32"/>
    <mergeCell ref="H30:H32"/>
    <mergeCell ref="J30:J32"/>
    <mergeCell ref="L30:L32"/>
    <mergeCell ref="M30:M32"/>
    <mergeCell ref="D25:D26"/>
    <mergeCell ref="F25:F26"/>
    <mergeCell ref="H25:H26"/>
    <mergeCell ref="J25:J26"/>
    <mergeCell ref="L25:L26"/>
    <mergeCell ref="M33:M34"/>
    <mergeCell ref="D33:D34"/>
    <mergeCell ref="F33:F34"/>
    <mergeCell ref="H33:H34"/>
    <mergeCell ref="J33:J34"/>
    <mergeCell ref="L33:L34"/>
  </mergeCells>
  <conditionalFormatting sqref="L5:L8 L3 L10:L11 L13 L15 L17:L19 L21:L23 L25 L27:L31 L33 L35:L36">
    <cfRule type="colorScale" priority="70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8 M3 M10:M11 M13 M15 M17:M19 M21:M23 M25 M27:M31 M33 M35:M36">
    <cfRule type="colorScale" priority="5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xWindow="748" yWindow="540" count="1">
    <dataValidation allowBlank="1" showInputMessage="1" showErrorMessage="1" prompt="FORMULADA" sqref="D3 L3:M3 D5:D8 L5:M8 D10:D11 L10:M11 D13 L13:M13 D15 L15:M15 D17:D19 L17:M19 D21:D23 L21:M23 D25 L25:M25 D27:D31 L27:M31 D33 L33:M33 D35:D36 L35:M36"/>
  </dataValidations>
  <hyperlinks>
    <hyperlink ref="R28" r:id="rId3"/>
    <hyperlink ref="R34" r:id="rId4"/>
    <hyperlink ref="R14" r:id="rId5"/>
    <hyperlink ref="R31" r:id="rId6"/>
    <hyperlink ref="R29" r:id="rId7"/>
    <hyperlink ref="R20" r:id="rId8"/>
    <hyperlink ref="R17" r:id="rId9"/>
    <hyperlink ref="R16" r:id="rId10"/>
    <hyperlink ref="R12" r:id="rId11"/>
  </hyperlinks>
  <pageMargins left="0.7" right="0.7" top="0.75" bottom="0.75" header="0.3" footer="0.3"/>
  <pageSetup orientation="portrait" horizontalDpi="4294967293" verticalDpi="4294967293" r:id="rId12"/>
  <drawing r:id="rId1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970" operator="containsText" id="{4F7BB2B1-F949-4528-8A12-5E59B878086B}">
            <xm:f>NOT(ISERROR(SEARCH(Data!$M$3,A1)))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A37:C1048576 A1:A2 L3 G37 L5:L8 L10:L11 L13 L15 L17:L19 L21:L23 L25 L27:L31 L33 L35:L36 K3:K36</xm:sqref>
        </x14:conditionalFormatting>
        <x14:conditionalFormatting xmlns:xm="http://schemas.microsoft.com/office/excel/2006/main">
          <x14:cfRule type="containsText" priority="5969" operator="containsText" id="{D724BBCF-6614-44D0-A92D-C4CEB775E785}">
            <xm:f>NOT(ISERROR(SEARCH(Data!$M$4,A1)))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A37:C1048576 A1:A2 L3 G37 L5:L8 L10:L11 L13 L15 L17:L19 L21:L23 L25 L27:L31 L33 L35:L36 K3:K36</xm:sqref>
        </x14:conditionalFormatting>
        <x14:conditionalFormatting xmlns:xm="http://schemas.microsoft.com/office/excel/2006/main">
          <x14:cfRule type="containsText" priority="5968" operator="containsText" id="{FEE33AB4-DE52-4708-BDA6-1C6535DEA7E7}">
            <xm:f>NOT(ISERROR(SEARCH(Data!$M$5,A1)))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A37:C1048576 A1:A2 L3 G37 L5:L8 L10:L11 L13 L15 L17:L19 L21:L23 L25 L27:L31 L33 L35:L36 K3:K36</xm:sqref>
        </x14:conditionalFormatting>
        <x14:conditionalFormatting xmlns:xm="http://schemas.microsoft.com/office/excel/2006/main">
          <x14:cfRule type="containsText" priority="5967" operator="containsText" id="{F6528E1F-4296-466C-B9F8-04A3E1DFCDFB}">
            <xm:f>NOT(ISERROR(SEARCH(Data!$M$6,A1)))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A37:C1048576 A1:A2 L3 G37 L5:L8 L10:L11 L13 L15 L17:L19 L21:L23 L25 L27:L31 L33 L35:L36 K3:K36</xm:sqref>
        </x14:conditionalFormatting>
        <x14:conditionalFormatting xmlns:xm="http://schemas.microsoft.com/office/excel/2006/main">
          <x14:cfRule type="containsText" priority="5965" operator="containsText" id="{D5B4057E-3783-412D-9AE6-6993ACC2F852}">
            <xm:f>NOT(ISERROR(SEARCH(Data!$A$3,A1)))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A37:C1048576 A1:A2 L3 G37 L5:L8 L10:L11 L13 L15 L17:L19 L21:L23 L25 L27:L31 L33 L35:L36 K3:K36</xm:sqref>
        </x14:conditionalFormatting>
        <x14:conditionalFormatting xmlns:xm="http://schemas.microsoft.com/office/excel/2006/main">
          <x14:cfRule type="containsText" priority="5964" operator="containsText" id="{5A246982-198D-4739-9280-6E9617D61D61}">
            <xm:f>NOT(ISERROR(SEARCH(Data!$A$4,A1)))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A37:C1048576 A1:A2 L3 G37 L5:L8 L10:L11 L13 L15 L17:L19 L21:L23 L25 L27:L31 L33 L35:L36 K3:K36</xm:sqref>
        </x14:conditionalFormatting>
        <x14:conditionalFormatting xmlns:xm="http://schemas.microsoft.com/office/excel/2006/main">
          <x14:cfRule type="containsText" priority="5963" operator="containsText" id="{FE047024-1927-4DBC-A8B2-7802B751AE1B}">
            <xm:f>NOT(ISERROR(SEARCH(Data!$A$5,A1)))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A37:C1048576 A1:A2 L3 G37 L5:L8 L10:L11 L13 L15 L17:L19 L21:L23 L25 L27:L31 L33 L35:L36 K3:K36</xm:sqref>
        </x14:conditionalFormatting>
        <x14:conditionalFormatting xmlns:xm="http://schemas.microsoft.com/office/excel/2006/main">
          <x14:cfRule type="containsText" priority="5962" operator="containsText" id="{402A528C-9F1E-4C9A-8E03-FE323B520E20}">
            <xm:f>NOT(ISERROR(SEARCH(Data!$A$6,A1)))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A37:C1048576 A1:A2 L3 G37 L5:L8 L10:L11 L13 L15 L17:L19 L21:L23 L25 L27:L31 L33 L35:L36 K3:K36</xm:sqref>
        </x14:conditionalFormatting>
        <x14:conditionalFormatting xmlns:xm="http://schemas.microsoft.com/office/excel/2006/main">
          <x14:cfRule type="containsText" priority="5957" operator="containsText" id="{209C4015-CEDD-4FD4-A439-1C9C273D5E54}">
            <xm:f>NOT(ISERROR(SEARCH(Data!$H$16,A1)))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A37:C1048576 A1:A2 L3 G37 L5:L8 L10:L11 L13 L15 L17:L19 L21:L23 L25 L27:L31 L33 L35:L36 K3:K36</xm:sqref>
        </x14:conditionalFormatting>
        <x14:conditionalFormatting xmlns:xm="http://schemas.microsoft.com/office/excel/2006/main">
          <x14:cfRule type="containsText" priority="5825" operator="containsText" id="{81D459AD-2721-4E31-BC13-6B4B9207169E}">
            <xm:f>NOT(ISERROR(SEARCH(Data!$M$3,D3)))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D3 D5:D8 D10:D11 D13 D15 D17:D19 D21:D23 D25 D27:D31 D33 D35:D36</xm:sqref>
        </x14:conditionalFormatting>
        <x14:conditionalFormatting xmlns:xm="http://schemas.microsoft.com/office/excel/2006/main">
          <x14:cfRule type="containsText" priority="5824" operator="containsText" id="{F9DF0313-BC1F-4EA0-87FA-42BA0B42FAEA}">
            <xm:f>NOT(ISERROR(SEARCH(Data!$M$4,D3)))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D3 D5:D8 D10:D11 D13 D15 D17:D19 D21:D23 D25 D27:D31 D33 D35:D36</xm:sqref>
        </x14:conditionalFormatting>
        <x14:conditionalFormatting xmlns:xm="http://schemas.microsoft.com/office/excel/2006/main">
          <x14:cfRule type="containsText" priority="5823" operator="containsText" id="{D14934A4-D509-4B68-9E14-2D670A848E87}">
            <xm:f>NOT(ISERROR(SEARCH(Data!$M$5,D3)))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D3 D5:D8 D10:D11 D13 D15 D17:D19 D21:D23 D25 D27:D31 D33 D35:D36</xm:sqref>
        </x14:conditionalFormatting>
        <x14:conditionalFormatting xmlns:xm="http://schemas.microsoft.com/office/excel/2006/main">
          <x14:cfRule type="containsText" priority="5822" operator="containsText" id="{619567B0-E1FA-4387-A797-587546416006}">
            <xm:f>NOT(ISERROR(SEARCH(Data!$M$6,D3)))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D3 D5:D8 D10:D11 D13 D15 D17:D19 D21:D23 D25 D27:D31 D33 D35:D36</xm:sqref>
        </x14:conditionalFormatting>
        <x14:conditionalFormatting xmlns:xm="http://schemas.microsoft.com/office/excel/2006/main">
          <x14:cfRule type="containsText" priority="5821" operator="containsText" id="{B6F963CB-8FB4-4995-9BC1-19ED7F3E616F}">
            <xm:f>NOT(ISERROR(SEARCH(Data!$A$3,D3)))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D3 D5:D8 D10:D11 D13 D15 D17:D19 D21:D23 D25 D27:D31 D33 D35:D36</xm:sqref>
        </x14:conditionalFormatting>
        <x14:conditionalFormatting xmlns:xm="http://schemas.microsoft.com/office/excel/2006/main">
          <x14:cfRule type="containsText" priority="5820" operator="containsText" id="{C583EE6A-3A75-4467-A0C5-80A79D87C75E}">
            <xm:f>NOT(ISERROR(SEARCH(Data!$A$4,D3)))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D3 D5:D8 D10:D11 D13 D15 D17:D19 D21:D23 D25 D27:D31 D33 D35:D36</xm:sqref>
        </x14:conditionalFormatting>
        <x14:conditionalFormatting xmlns:xm="http://schemas.microsoft.com/office/excel/2006/main">
          <x14:cfRule type="containsText" priority="5819" operator="containsText" id="{C59D9C94-DE4A-4357-890A-B23D30B9DD25}">
            <xm:f>NOT(ISERROR(SEARCH(Data!$A$5,D3)))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D3 D5:D8 D10:D11 D13 D15 D17:D19 D21:D23 D25 D27:D31 D33 D35:D36</xm:sqref>
        </x14:conditionalFormatting>
        <x14:conditionalFormatting xmlns:xm="http://schemas.microsoft.com/office/excel/2006/main">
          <x14:cfRule type="containsText" priority="5818" operator="containsText" id="{F057CDD5-9571-4445-B480-1EB1DD671942}">
            <xm:f>NOT(ISERROR(SEARCH(Data!$A$6,D3)))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D3 D5:D8 D10:D11 D13 D15 D17:D19 D21:D23 D25 D27:D31 D33 D35:D36</xm:sqref>
        </x14:conditionalFormatting>
        <x14:conditionalFormatting xmlns:xm="http://schemas.microsoft.com/office/excel/2006/main">
          <x14:cfRule type="containsText" priority="5817" operator="containsText" id="{216C98A8-DF55-43B7-A3CB-77F4178024A1}">
            <xm:f>NOT(ISERROR(SEARCH(Data!$H$16,D3)))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D3 D5:D8 D10:D11 D13 D15 D17:D19 D21:D23 D25 D27:D31 D33 D35:D36</xm:sqref>
        </x14:conditionalFormatting>
        <x14:conditionalFormatting xmlns:xm="http://schemas.microsoft.com/office/excel/2006/main">
          <x14:cfRule type="containsText" priority="5758" operator="containsText" id="{65119539-2FA3-419E-A939-91292C408306}">
            <xm:f>NOT(ISERROR(SEARCH(Data!$M$3,B2)))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B2:C2</xm:sqref>
        </x14:conditionalFormatting>
        <x14:conditionalFormatting xmlns:xm="http://schemas.microsoft.com/office/excel/2006/main">
          <x14:cfRule type="containsText" priority="5757" operator="containsText" id="{48953D4A-CEE0-4597-B35A-EA91F3F45F7F}">
            <xm:f>NOT(ISERROR(SEARCH(Data!$M$4,B2)))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B2:C2</xm:sqref>
        </x14:conditionalFormatting>
        <x14:conditionalFormatting xmlns:xm="http://schemas.microsoft.com/office/excel/2006/main">
          <x14:cfRule type="containsText" priority="5756" operator="containsText" id="{89920A17-C5B0-4A81-85D0-B06A8DBF001C}">
            <xm:f>NOT(ISERROR(SEARCH(Data!$M$5,B2)))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B2:C2</xm:sqref>
        </x14:conditionalFormatting>
        <x14:conditionalFormatting xmlns:xm="http://schemas.microsoft.com/office/excel/2006/main">
          <x14:cfRule type="containsText" priority="5755" operator="containsText" id="{88EB6BEB-E7AF-4FD7-8CA3-E0E8B776D132}">
            <xm:f>NOT(ISERROR(SEARCH(Data!$M$6,B2)))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B2:C2</xm:sqref>
        </x14:conditionalFormatting>
        <x14:conditionalFormatting xmlns:xm="http://schemas.microsoft.com/office/excel/2006/main">
          <x14:cfRule type="containsText" priority="5754" operator="containsText" id="{1F5EE735-3C07-4427-8764-507E16E7CD1D}">
            <xm:f>NOT(ISERROR(SEARCH(Data!$A$3,B2)))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B2:C2</xm:sqref>
        </x14:conditionalFormatting>
        <x14:conditionalFormatting xmlns:xm="http://schemas.microsoft.com/office/excel/2006/main">
          <x14:cfRule type="containsText" priority="5753" operator="containsText" id="{09B1B223-44AF-4676-ADD6-1151A1F2F1F7}">
            <xm:f>NOT(ISERROR(SEARCH(Data!$A$4,B2)))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B2:C2</xm:sqref>
        </x14:conditionalFormatting>
        <x14:conditionalFormatting xmlns:xm="http://schemas.microsoft.com/office/excel/2006/main">
          <x14:cfRule type="containsText" priority="5752" operator="containsText" id="{0F647B32-BD48-4477-BA3F-A01560A48D0E}">
            <xm:f>NOT(ISERROR(SEARCH(Data!$A$5,B2)))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B2:C2</xm:sqref>
        </x14:conditionalFormatting>
        <x14:conditionalFormatting xmlns:xm="http://schemas.microsoft.com/office/excel/2006/main">
          <x14:cfRule type="containsText" priority="5751" operator="containsText" id="{C196CD17-EEBD-46F7-B5FE-10AB5BCD9DEC}">
            <xm:f>NOT(ISERROR(SEARCH(Data!$A$6,B2)))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B2:C2</xm:sqref>
        </x14:conditionalFormatting>
        <x14:conditionalFormatting xmlns:xm="http://schemas.microsoft.com/office/excel/2006/main">
          <x14:cfRule type="containsText" priority="5750" operator="containsText" id="{31844DFF-5327-416D-9C44-33E97DB5D35E}">
            <xm:f>NOT(ISERROR(SEARCH(Data!$H$16,B2)))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B2:C2</xm:sqref>
        </x14:conditionalFormatting>
        <x14:conditionalFormatting xmlns:xm="http://schemas.microsoft.com/office/excel/2006/main">
          <x14:cfRule type="containsText" priority="5728" operator="containsText" id="{D7EC075D-7027-44BB-B96B-1CED790F537A}">
            <xm:f>NOT(ISERROR(SEARCH(Data!$V$4,A1)))</xm:f>
            <xm:f>Data!$V$4</xm:f>
            <x14:dxf>
              <fill>
                <patternFill>
                  <bgColor rgb="FF92D050"/>
                </patternFill>
              </fill>
            </x14:dxf>
          </x14:cfRule>
          <x14:cfRule type="containsText" priority="5729" operator="containsText" id="{8542C975-F456-4EB5-BE1C-79A6A14FC8AF}">
            <xm:f>NOT(ISERROR(SEARCH(Data!$V$3,A1)))</xm:f>
            <xm:f>Data!$V$3</xm:f>
            <x14:dxf>
              <fill>
                <patternFill>
                  <bgColor rgb="FFFFFF00"/>
                </patternFill>
              </fill>
            </x14:dxf>
          </x14:cfRule>
          <x14:cfRule type="containsText" priority="5730" operator="containsText" id="{E191E804-F2E2-4A8E-B2DF-0BA24B1BC994}">
            <xm:f>NOT(ISERROR(SEARCH(Data!$V$2,A1)))</xm:f>
            <xm:f>Data!$V$2</xm:f>
            <x14:dxf>
              <fill>
                <patternFill>
                  <bgColor rgb="FFFFC000"/>
                </patternFill>
              </fill>
            </x14:dxf>
          </x14:cfRule>
          <xm:sqref>A1 D3:E3 K3:L3 A2:M2 A37:M1048576 D5:E8 E4 K5:L8 K4 D10:E11 E9 K10:L11 K9 D13:E13 E12 K13:L13 K12 D15:E15 E14 K15:L15 K14 D17:E19 E16 K17:L19 K16 D21:E23 E20 K21:L23 K20 D25:E25 E24 K25:L25 K24 D27:E31 E26 K27:L31 K26 D33:E33 E32 K33:L33 K32 E34 K34 D35:E36 K35:L36 T1:XFD1048576</xm:sqref>
        </x14:conditionalFormatting>
        <x14:conditionalFormatting xmlns:xm="http://schemas.microsoft.com/office/excel/2006/main">
          <x14:cfRule type="containsText" priority="5713" operator="containsText" id="{7B975AA2-BAC7-434B-AA05-BC33700FA81D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C13 C6:C8 C10 C15 C17:C18</xm:sqref>
        </x14:conditionalFormatting>
        <x14:conditionalFormatting xmlns:xm="http://schemas.microsoft.com/office/excel/2006/main">
          <x14:cfRule type="containsText" priority="5712" operator="containsText" id="{F3BDE70C-689B-419E-8DEE-9F5DBF9B2290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C13 C6:C8 C10 C15 C17:C18</xm:sqref>
        </x14:conditionalFormatting>
        <x14:conditionalFormatting xmlns:xm="http://schemas.microsoft.com/office/excel/2006/main">
          <x14:cfRule type="containsText" priority="5711" operator="containsText" id="{6AC7CADC-621A-4D22-8319-18C57D9CBE43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C13 C6:C8 C10 C15 C17:C18</xm:sqref>
        </x14:conditionalFormatting>
        <x14:conditionalFormatting xmlns:xm="http://schemas.microsoft.com/office/excel/2006/main">
          <x14:cfRule type="containsText" priority="5710" operator="containsText" id="{A05BE08D-F044-4B43-983C-E58FC5F01A1B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C13 C6:C8 C10 C15 C17:C18</xm:sqref>
        </x14:conditionalFormatting>
        <x14:conditionalFormatting xmlns:xm="http://schemas.microsoft.com/office/excel/2006/main">
          <x14:cfRule type="containsText" priority="5709" operator="containsText" id="{1E439DED-1DB5-4E4D-B4EE-0D19332F7F74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C13 C6:C8 C10 C15 C17:C18</xm:sqref>
        </x14:conditionalFormatting>
        <x14:conditionalFormatting xmlns:xm="http://schemas.microsoft.com/office/excel/2006/main">
          <x14:cfRule type="containsText" priority="5708" operator="containsText" id="{54267358-F92B-4670-9D1F-1D28B9E63D46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C13 C6:C8 C10 C15 C17:C18</xm:sqref>
        </x14:conditionalFormatting>
        <x14:conditionalFormatting xmlns:xm="http://schemas.microsoft.com/office/excel/2006/main">
          <x14:cfRule type="containsText" priority="5707" operator="containsText" id="{46F3EB96-5DF6-4049-943C-975AC1A48A7D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C13 C6:C8 C10 C15 C17:C18</xm:sqref>
        </x14:conditionalFormatting>
        <x14:conditionalFormatting xmlns:xm="http://schemas.microsoft.com/office/excel/2006/main">
          <x14:cfRule type="containsText" priority="5706" operator="containsText" id="{930B630F-149A-4D72-8438-3AA0D8999D33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C13 C6:C8 C10 C15 C17:C18</xm:sqref>
        </x14:conditionalFormatting>
        <x14:conditionalFormatting xmlns:xm="http://schemas.microsoft.com/office/excel/2006/main">
          <x14:cfRule type="containsText" priority="5705" operator="containsText" id="{26651151-AA60-480A-8B09-7EC8CCC8AC22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C13 C6:C8 C10 C15 C17:C18</xm:sqref>
        </x14:conditionalFormatting>
        <x14:conditionalFormatting xmlns:xm="http://schemas.microsoft.com/office/excel/2006/main">
          <x14:cfRule type="containsText" priority="5704" operator="containsText" id="{6260F154-6802-4D9A-BDCD-060F4CF57534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C22:C23 C25 C27:C28</xm:sqref>
        </x14:conditionalFormatting>
        <x14:conditionalFormatting xmlns:xm="http://schemas.microsoft.com/office/excel/2006/main">
          <x14:cfRule type="containsText" priority="5703" operator="containsText" id="{E481AA2F-F99F-4D4E-B887-9A1873AC9A87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C22:C23 C25 C27:C28</xm:sqref>
        </x14:conditionalFormatting>
        <x14:conditionalFormatting xmlns:xm="http://schemas.microsoft.com/office/excel/2006/main">
          <x14:cfRule type="containsText" priority="5702" operator="containsText" id="{846142FE-73D5-42A5-A293-42ED231F1A69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C22:C23 C25 C27:C28</xm:sqref>
        </x14:conditionalFormatting>
        <x14:conditionalFormatting xmlns:xm="http://schemas.microsoft.com/office/excel/2006/main">
          <x14:cfRule type="containsText" priority="5701" operator="containsText" id="{C53D1A1B-C280-43A0-97C6-3EAAEC169BB3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C22:C23 C25 C27:C28</xm:sqref>
        </x14:conditionalFormatting>
        <x14:conditionalFormatting xmlns:xm="http://schemas.microsoft.com/office/excel/2006/main">
          <x14:cfRule type="containsText" priority="5700" operator="containsText" id="{92F3DB41-E85E-4747-A126-AFA9454A3A50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C22:C23 C25 C27:C28</xm:sqref>
        </x14:conditionalFormatting>
        <x14:conditionalFormatting xmlns:xm="http://schemas.microsoft.com/office/excel/2006/main">
          <x14:cfRule type="containsText" priority="5699" operator="containsText" id="{C08805B0-AF9E-4516-9871-20744DD7C76F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C22:C23 C25 C27:C28</xm:sqref>
        </x14:conditionalFormatting>
        <x14:conditionalFormatting xmlns:xm="http://schemas.microsoft.com/office/excel/2006/main">
          <x14:cfRule type="containsText" priority="5698" operator="containsText" id="{FFCB9919-8C5D-40CA-A8D1-C2509F98A9DA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C22:C23 C25 C27:C28</xm:sqref>
        </x14:conditionalFormatting>
        <x14:conditionalFormatting xmlns:xm="http://schemas.microsoft.com/office/excel/2006/main">
          <x14:cfRule type="containsText" priority="5697" operator="containsText" id="{B9DA663D-EDA2-4574-9B22-A72A9C80B419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C22:C23 C25 C27:C28</xm:sqref>
        </x14:conditionalFormatting>
        <x14:conditionalFormatting xmlns:xm="http://schemas.microsoft.com/office/excel/2006/main">
          <x14:cfRule type="containsText" priority="5696" operator="containsText" id="{16B2A215-AC5E-48AD-9A5B-B95AE8453ED0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C22:C23 C25 C27:C28</xm:sqref>
        </x14:conditionalFormatting>
        <x14:conditionalFormatting xmlns:xm="http://schemas.microsoft.com/office/excel/2006/main">
          <x14:cfRule type="containsText" priority="5695" operator="containsText" id="{538162F6-2A8B-4CFA-A915-376AD442A45B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C29 C33 C35</xm:sqref>
        </x14:conditionalFormatting>
        <x14:conditionalFormatting xmlns:xm="http://schemas.microsoft.com/office/excel/2006/main">
          <x14:cfRule type="containsText" priority="5694" operator="containsText" id="{AE323359-C1F4-4EE3-9429-11556A1B78EB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C29 C33 C35</xm:sqref>
        </x14:conditionalFormatting>
        <x14:conditionalFormatting xmlns:xm="http://schemas.microsoft.com/office/excel/2006/main">
          <x14:cfRule type="containsText" priority="5693" operator="containsText" id="{DD1A5791-1400-457A-B95D-5C9ACDCC294B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C29 C33 C35</xm:sqref>
        </x14:conditionalFormatting>
        <x14:conditionalFormatting xmlns:xm="http://schemas.microsoft.com/office/excel/2006/main">
          <x14:cfRule type="containsText" priority="5692" operator="containsText" id="{8ECC703C-70CB-4489-AA89-CE76F3A6BCFA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C29 C33 C35</xm:sqref>
        </x14:conditionalFormatting>
        <x14:conditionalFormatting xmlns:xm="http://schemas.microsoft.com/office/excel/2006/main">
          <x14:cfRule type="containsText" priority="5691" operator="containsText" id="{FBC7BDEA-4E2A-48D8-8F50-A5CFF89C2651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C29 C33 C35</xm:sqref>
        </x14:conditionalFormatting>
        <x14:conditionalFormatting xmlns:xm="http://schemas.microsoft.com/office/excel/2006/main">
          <x14:cfRule type="containsText" priority="5690" operator="containsText" id="{E758B125-23D5-4215-864B-5BF0059C6094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C29 C33 C35</xm:sqref>
        </x14:conditionalFormatting>
        <x14:conditionalFormatting xmlns:xm="http://schemas.microsoft.com/office/excel/2006/main">
          <x14:cfRule type="containsText" priority="5689" operator="containsText" id="{DFED3282-4A6E-4B82-9746-89AD7F6B898A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C29 C33 C35</xm:sqref>
        </x14:conditionalFormatting>
        <x14:conditionalFormatting xmlns:xm="http://schemas.microsoft.com/office/excel/2006/main">
          <x14:cfRule type="containsText" priority="5688" operator="containsText" id="{E85784B7-C1D2-4A2F-BEA0-6393FB5D51E7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C29 C33 C35</xm:sqref>
        </x14:conditionalFormatting>
        <x14:conditionalFormatting xmlns:xm="http://schemas.microsoft.com/office/excel/2006/main">
          <x14:cfRule type="containsText" priority="5687" operator="containsText" id="{1D00F95E-1BD1-4132-9B72-52915D108C55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C29 C33 C35</xm:sqref>
        </x14:conditionalFormatting>
        <x14:conditionalFormatting xmlns:xm="http://schemas.microsoft.com/office/excel/2006/main">
          <x14:cfRule type="containsText" priority="5686" operator="containsText" id="{A21E26D0-8D13-4445-9891-B7977472B840}">
            <xm:f>NOT(ISERROR(SEARCH('\\APOLO\oti\Users\User\Google Drive\Tetratech\DP\Riesgos\[Matriz de Riesgos_URT_1.0.xlsx]Data'!#REF!,C36)))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containsText" priority="5685" operator="containsText" id="{03CCFCF2-A9E0-4690-96B1-9C517792E004}">
            <xm:f>NOT(ISERROR(SEARCH('\\APOLO\oti\Users\User\Google Drive\Tetratech\DP\Riesgos\[Matriz de Riesgos_URT_1.0.xlsx]Data'!#REF!,C36)))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containsText" priority="5684" operator="containsText" id="{0C81CDAD-071C-4B40-B13A-5D852A92C536}">
            <xm:f>NOT(ISERROR(SEARCH('\\APOLO\oti\Users\User\Google Drive\Tetratech\DP\Riesgos\[Matriz de Riesgos_URT_1.0.xlsx]Data'!#REF!,C36)))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containsText" priority="5683" operator="containsText" id="{12E15A0E-5DFF-4D6A-97CC-52C4E4C5CB0E}">
            <xm:f>NOT(ISERROR(SEARCH('\\APOLO\oti\Users\User\Google Drive\Tetratech\DP\Riesgos\[Matriz de Riesgos_URT_1.0.xlsx]Data'!#REF!,C36)))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containsText" priority="5682" operator="containsText" id="{3B5E9802-13BD-46C2-A0F0-EE7CC21B4A3D}">
            <xm:f>NOT(ISERROR(SEARCH('\\APOLO\oti\Users\User\Google Drive\Tetratech\DP\Riesgos\[Matriz de Riesgos_URT_1.0.xlsx]Data'!#REF!,C36)))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containsText" priority="5681" operator="containsText" id="{07EDE70C-3486-4D3B-BDC5-E6C00B172D1D}">
            <xm:f>NOT(ISERROR(SEARCH('\\APOLO\oti\Users\User\Google Drive\Tetratech\DP\Riesgos\[Matriz de Riesgos_URT_1.0.xlsx]Data'!#REF!,C36)))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containsText" priority="5680" operator="containsText" id="{0FCA10D8-1CDC-45B9-8652-A37498092AC5}">
            <xm:f>NOT(ISERROR(SEARCH('\\APOLO\oti\Users\User\Google Drive\Tetratech\DP\Riesgos\[Matriz de Riesgos_URT_1.0.xlsx]Data'!#REF!,C36)))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containsText" priority="5679" operator="containsText" id="{EE76EEB0-B989-46E9-A9A3-A60453F00CD6}">
            <xm:f>NOT(ISERROR(SEARCH('\\APOLO\oti\Users\User\Google Drive\Tetratech\DP\Riesgos\[Matriz de Riesgos_URT_1.0.xlsx]Data'!#REF!,C36)))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containsText" priority="5678" operator="containsText" id="{B01DF23B-58B7-40CD-9F5E-F06494492AE4}">
            <xm:f>NOT(ISERROR(SEARCH('\\APOLO\oti\Users\User\Google Drive\Tetratech\DP\Riesgos\[Matriz de Riesgos_URT_1.0.xlsx]Data'!#REF!,C36)))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containsText" priority="5665" operator="containsText" id="{44F87937-FC04-4A77-B82C-50B6C5299141}">
            <xm:f>NOT(ISERROR(SEARCH('\\APOLO\oti\Users\User\Google Drive\Tetratech\DP\Riesgos\[Matriz de Riesgos_URT_1.0.xlsx]Data'!#REF!,C30)))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C30:C31</xm:sqref>
        </x14:conditionalFormatting>
        <x14:conditionalFormatting xmlns:xm="http://schemas.microsoft.com/office/excel/2006/main">
          <x14:cfRule type="containsText" priority="5664" operator="containsText" id="{D15F1FF6-889C-4D32-BF52-968A3A7ADCA8}">
            <xm:f>NOT(ISERROR(SEARCH('\\APOLO\oti\Users\User\Google Drive\Tetratech\DP\Riesgos\[Matriz de Riesgos_URT_1.0.xlsx]Data'!#REF!,C30)))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C30:C31</xm:sqref>
        </x14:conditionalFormatting>
        <x14:conditionalFormatting xmlns:xm="http://schemas.microsoft.com/office/excel/2006/main">
          <x14:cfRule type="containsText" priority="5663" operator="containsText" id="{1862AA1D-7D9B-4171-8273-38C076C19CE9}">
            <xm:f>NOT(ISERROR(SEARCH('\\APOLO\oti\Users\User\Google Drive\Tetratech\DP\Riesgos\[Matriz de Riesgos_URT_1.0.xlsx]Data'!#REF!,C30)))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C30:C31</xm:sqref>
        </x14:conditionalFormatting>
        <x14:conditionalFormatting xmlns:xm="http://schemas.microsoft.com/office/excel/2006/main">
          <x14:cfRule type="containsText" priority="5662" operator="containsText" id="{8B97BCDC-DEDE-4AD8-B687-3D630CB13011}">
            <xm:f>NOT(ISERROR(SEARCH('\\APOLO\oti\Users\User\Google Drive\Tetratech\DP\Riesgos\[Matriz de Riesgos_URT_1.0.xlsx]Data'!#REF!,C30)))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C30:C31</xm:sqref>
        </x14:conditionalFormatting>
        <x14:conditionalFormatting xmlns:xm="http://schemas.microsoft.com/office/excel/2006/main">
          <x14:cfRule type="containsText" priority="5661" operator="containsText" id="{9DE147CE-E783-4307-94CD-DD89F8976CAC}">
            <xm:f>NOT(ISERROR(SEARCH('\\APOLO\oti\Users\User\Google Drive\Tetratech\DP\Riesgos\[Matriz de Riesgos_URT_1.0.xlsx]Data'!#REF!,C30)))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C30:C31</xm:sqref>
        </x14:conditionalFormatting>
        <x14:conditionalFormatting xmlns:xm="http://schemas.microsoft.com/office/excel/2006/main">
          <x14:cfRule type="containsText" priority="5660" operator="containsText" id="{2A37483F-6F2A-428F-938C-EF53C0CFB487}">
            <xm:f>NOT(ISERROR(SEARCH('\\APOLO\oti\Users\User\Google Drive\Tetratech\DP\Riesgos\[Matriz de Riesgos_URT_1.0.xlsx]Data'!#REF!,C30)))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C30:C31</xm:sqref>
        </x14:conditionalFormatting>
        <x14:conditionalFormatting xmlns:xm="http://schemas.microsoft.com/office/excel/2006/main">
          <x14:cfRule type="containsText" priority="5659" operator="containsText" id="{70285B58-CF84-49B0-A7E4-4710997E75E2}">
            <xm:f>NOT(ISERROR(SEARCH('\\APOLO\oti\Users\User\Google Drive\Tetratech\DP\Riesgos\[Matriz de Riesgos_URT_1.0.xlsx]Data'!#REF!,C30)))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C30:C31</xm:sqref>
        </x14:conditionalFormatting>
        <x14:conditionalFormatting xmlns:xm="http://schemas.microsoft.com/office/excel/2006/main">
          <x14:cfRule type="containsText" priority="5658" operator="containsText" id="{0D305075-18B6-45E3-83A7-84375F1DB559}">
            <xm:f>NOT(ISERROR(SEARCH('\\APOLO\oti\Users\User\Google Drive\Tetratech\DP\Riesgos\[Matriz de Riesgos_URT_1.0.xlsx]Data'!#REF!,C30)))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C30:C31</xm:sqref>
        </x14:conditionalFormatting>
        <x14:conditionalFormatting xmlns:xm="http://schemas.microsoft.com/office/excel/2006/main">
          <x14:cfRule type="containsText" priority="5657" operator="containsText" id="{99043692-48D9-4658-8B4D-A49D049B4BF2}">
            <xm:f>NOT(ISERROR(SEARCH('\\APOLO\oti\Users\User\Google Drive\Tetratech\DP\Riesgos\[Matriz de Riesgos_URT_1.0.xlsx]Data'!#REF!,C30)))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C30:C31</xm:sqref>
        </x14:conditionalFormatting>
        <x14:conditionalFormatting xmlns:xm="http://schemas.microsoft.com/office/excel/2006/main">
          <x14:cfRule type="containsText" priority="5653" operator="containsText" id="{01621D24-69D1-44FF-85DC-4A399821F9CD}">
            <xm:f>NOT(ISERROR(SEARCH('\\APOLO\oti\Users\User\Google Drive\Tetratech\DP\Riesgos\[Matriz de Riesgos_URT_1.0.xlsx]Data'!#REF!,C18)))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containsText" priority="5652" operator="containsText" id="{93D9AB9D-0CEC-413D-84BA-B1485A9984E2}">
            <xm:f>NOT(ISERROR(SEARCH('\\APOLO\oti\Users\User\Google Drive\Tetratech\DP\Riesgos\[Matriz de Riesgos_URT_1.0.xlsx]Data'!#REF!,C18)))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containsText" priority="5651" operator="containsText" id="{65A224B7-1E88-466D-BB7E-88CBF7E5FC20}">
            <xm:f>NOT(ISERROR(SEARCH('\\APOLO\oti\Users\User\Google Drive\Tetratech\DP\Riesgos\[Matriz de Riesgos_URT_1.0.xlsx]Data'!#REF!,C18)))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containsText" priority="5648" operator="containsText" id="{49C13447-29D2-44D7-8519-ADCFABD47D67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649" operator="containsText" id="{4A64F209-E8F7-4B8C-8B10-CB9F63B5A72C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5650" operator="containsText" id="{289A775F-C929-4DE6-B060-B30C87473866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C22:C23 C13 C6:C8 C10 C15 C17:C18 C25 C33 C27:C31 C35:C36</xm:sqref>
        </x14:conditionalFormatting>
        <x14:conditionalFormatting xmlns:xm="http://schemas.microsoft.com/office/excel/2006/main">
          <x14:cfRule type="containsText" priority="5647" operator="containsText" id="{36F97840-14E8-47A6-8970-D612F6ECDE35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containsText" priority="5646" operator="containsText" id="{B22160D0-0F2E-4BBB-83E1-49A0C2CFA5BE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containsText" priority="5645" operator="containsText" id="{E070A016-3730-475A-9D58-6D3B5839C701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containsText" priority="5644" operator="containsText" id="{4197808C-2F13-4A38-A57F-A603C74C016A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containsText" priority="5643" operator="containsText" id="{B17325B4-F606-4340-A6E4-44CE4412A0EF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containsText" priority="5642" operator="containsText" id="{BA16D0B7-25EE-43B9-95E7-5E44E8EF17C6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containsText" priority="5641" operator="containsText" id="{3E95754F-F035-42E1-9C3F-4D9ADD396EBB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containsText" priority="5640" operator="containsText" id="{2DACE45F-7BA7-4014-80EB-A0384BA6F5F8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containsText" priority="5639" operator="containsText" id="{EB5099D1-8CD7-4EF9-A049-33AECE6A2D0D}">
            <xm:f>NOT(ISERROR(SEARCH('\\APOLO\oti\Users\User\Google Drive\Tetratech\DP\Riesgos\[Matriz de Riesgos_URT_1.0.xlsx]Data'!#REF!,C6)))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containsText" priority="5638" operator="containsText" id="{10623E75-F2AB-4717-B7F8-431F47E30617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37" operator="containsText" id="{E5488329-7C7A-4BE5-BB1D-9F1002F186B7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36" operator="containsText" id="{59189238-BCB3-40B7-AC6C-37141376521A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35" operator="containsText" id="{109ED52D-923C-4AE0-B462-4D20E304C183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34" operator="containsText" id="{7B9E8F51-EFF8-4ADB-91E4-290D007A01B2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33" operator="containsText" id="{9F044CD6-9A25-4246-963B-C9999936F530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32" operator="containsText" id="{0C41FFC2-9683-49ED-8F8C-E7021FF008F7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31" operator="containsText" id="{C9332784-2745-44F3-91F8-C3E7E56DE2C3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30" operator="containsText" id="{155CBAF0-CAA7-44A5-9D38-9AD2D8508225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29" operator="containsText" id="{FA673E8E-69E3-4FA1-8F13-E4162B26D2AF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28" operator="containsText" id="{5E03AB92-83FF-4D05-9269-A5697ADEB709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27" operator="containsText" id="{5132676D-56B6-4FD4-B52C-E08AFBDF61B5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26" operator="containsText" id="{305D664D-5D99-4FC2-9DAC-7C3226FA36AF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25" operator="containsText" id="{2920B9AE-2885-402B-B314-F401ED9F7220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24" operator="containsText" id="{B4A7FA95-6F14-4396-A97A-3F0C5EF75276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23" operator="containsText" id="{D9936012-59B1-4311-A80E-99A045A261C6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22" operator="containsText" id="{8701CB9D-CF89-4DCB-9DA3-99059C67F9E3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21" operator="containsText" id="{2177793B-E99A-45CC-A63D-A74D9FC1A4C3}">
            <xm:f>NOT(ISERROR(SEARCH('\\APOLO\oti\Users\User\Google Drive\Tetratech\DP\Riesgos\[Matriz de Riesgos_URT_1.0.xlsx]Data'!#REF!,C35)))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5620" operator="containsText" id="{000DDC5A-5B67-404C-9186-71B4658244C6}">
            <xm:f>NOT(ISERROR(SEARCH('\\APOLO\oti\Users\User\Google Drive\Tetratech\DP\Riesgos\[Matriz de Riesgos_URT_1.0.xlsx]Data'!#REF!,C33)))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ontainsText" priority="5619" operator="containsText" id="{278F40E4-1E55-4EED-B648-950525F33252}">
            <xm:f>NOT(ISERROR(SEARCH('\\APOLO\oti\Users\User\Google Drive\Tetratech\DP\Riesgos\[Matriz de Riesgos_URT_1.0.xlsx]Data'!#REF!,C33)))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ontainsText" priority="5618" operator="containsText" id="{A5A0D88E-371D-4927-867A-C7F9BDD2E439}">
            <xm:f>NOT(ISERROR(SEARCH('\\APOLO\oti\Users\User\Google Drive\Tetratech\DP\Riesgos\[Matriz de Riesgos_URT_1.0.xlsx]Data'!#REF!,C33)))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ontainsText" priority="5617" operator="containsText" id="{A811A828-087A-4BC5-8345-67F9ED4AB57D}">
            <xm:f>NOT(ISERROR(SEARCH('\\APOLO\oti\Users\User\Google Drive\Tetratech\DP\Riesgos\[Matriz de Riesgos_URT_1.0.xlsx]Data'!#REF!,C33)))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ontainsText" priority="5616" operator="containsText" id="{C82B099C-0B5A-4430-B861-981D3318E689}">
            <xm:f>NOT(ISERROR(SEARCH('\\APOLO\oti\Users\User\Google Drive\Tetratech\DP\Riesgos\[Matriz de Riesgos_URT_1.0.xlsx]Data'!#REF!,C33)))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ontainsText" priority="5615" operator="containsText" id="{2304F8CB-158B-4F0E-BA40-0D00ACCFDA69}">
            <xm:f>NOT(ISERROR(SEARCH('\\APOLO\oti\Users\User\Google Drive\Tetratech\DP\Riesgos\[Matriz de Riesgos_URT_1.0.xlsx]Data'!#REF!,C33)))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ontainsText" priority="5614" operator="containsText" id="{45BD66A1-1DEE-4BA4-A34D-6BB0280587B9}">
            <xm:f>NOT(ISERROR(SEARCH('\\APOLO\oti\Users\User\Google Drive\Tetratech\DP\Riesgos\[Matriz de Riesgos_URT_1.0.xlsx]Data'!#REF!,C33)))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ontainsText" priority="5613" operator="containsText" id="{99EFF287-8EEE-49B0-871E-43DB004C5662}">
            <xm:f>NOT(ISERROR(SEARCH('\\APOLO\oti\Users\User\Google Drive\Tetratech\DP\Riesgos\[Matriz de Riesgos_URT_1.0.xlsx]Data'!#REF!,C33)))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ontainsText" priority="5612" operator="containsText" id="{04BCABB0-07F8-484F-A241-606D2440B5F4}">
            <xm:f>NOT(ISERROR(SEARCH('\\APOLO\oti\Users\User\Google Drive\Tetratech\DP\Riesgos\[Matriz de Riesgos_URT_1.0.xlsx]Data'!#REF!,C33)))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C33</xm:sqref>
        </x14:conditionalFormatting>
        <x14:conditionalFormatting xmlns:xm="http://schemas.microsoft.com/office/excel/2006/main">
          <x14:cfRule type="containsText" priority="5611" operator="containsText" id="{5A1B906F-B02A-4AFB-B8E5-23970F280625}">
            <xm:f>NOT(ISERROR(SEARCH('\\APOLO\oti\Users\User\Google Drive\Tetratech\DP\Riesgos\[Matriz de Riesgos_URT_1.0.xlsx]Data'!#REF!,C28)))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5610" operator="containsText" id="{25B991D5-13BE-4FF9-9A22-F0B983706DBD}">
            <xm:f>NOT(ISERROR(SEARCH('\\APOLO\oti\Users\User\Google Drive\Tetratech\DP\Riesgos\[Matriz de Riesgos_URT_1.0.xlsx]Data'!#REF!,C28)))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5609" operator="containsText" id="{E3C82AF6-EA96-4700-AE62-165F53DFFB4C}">
            <xm:f>NOT(ISERROR(SEARCH('\\APOLO\oti\Users\User\Google Drive\Tetratech\DP\Riesgos\[Matriz de Riesgos_URT_1.0.xlsx]Data'!#REF!,C28)))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5608" operator="containsText" id="{1DE686A3-EE25-43D0-A005-3AC6E7F7D9B9}">
            <xm:f>NOT(ISERROR(SEARCH('\\APOLO\oti\Users\User\Google Drive\Tetratech\DP\Riesgos\[Matriz de Riesgos_URT_1.0.xlsx]Data'!#REF!,C28)))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5607" operator="containsText" id="{45246E21-71AD-4C8B-BE01-9FDE41FA5DB5}">
            <xm:f>NOT(ISERROR(SEARCH('\\APOLO\oti\Users\User\Google Drive\Tetratech\DP\Riesgos\[Matriz de Riesgos_URT_1.0.xlsx]Data'!#REF!,C28)))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5606" operator="containsText" id="{B8892FAF-81CC-462B-87BC-7E2A345CFD73}">
            <xm:f>NOT(ISERROR(SEARCH('\\APOLO\oti\Users\User\Google Drive\Tetratech\DP\Riesgos\[Matriz de Riesgos_URT_1.0.xlsx]Data'!#REF!,C28)))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5605" operator="containsText" id="{AE830233-7CF4-4F2F-8CA3-B01D531D4AD6}">
            <xm:f>NOT(ISERROR(SEARCH('\\APOLO\oti\Users\User\Google Drive\Tetratech\DP\Riesgos\[Matriz de Riesgos_URT_1.0.xlsx]Data'!#REF!,C28)))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5604" operator="containsText" id="{153E49D8-2E2D-4418-90F5-9134CCBDA173}">
            <xm:f>NOT(ISERROR(SEARCH('\\APOLO\oti\Users\User\Google Drive\Tetratech\DP\Riesgos\[Matriz de Riesgos_URT_1.0.xlsx]Data'!#REF!,C28)))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5603" operator="containsText" id="{94DDF561-1E18-412C-A5D5-C56EC58B8124}">
            <xm:f>NOT(ISERROR(SEARCH('\\APOLO\oti\Users\User\Google Drive\Tetratech\DP\Riesgos\[Matriz de Riesgos_URT_1.0.xlsx]Data'!#REF!,C28)))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containsText" priority="5602" operator="containsText" id="{EFAD2E30-5110-4420-A815-B895CC955046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5601" operator="containsText" id="{A9E8A213-051E-4CA8-8F2F-F701C53CD1BF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5600" operator="containsText" id="{C4215FF3-7071-4D52-BE9C-6FD68DF5F39E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5599" operator="containsText" id="{80279AD3-49D7-4C6A-9C9C-348BDA7AD4A9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5598" operator="containsText" id="{347AF843-A6A3-4815-8C17-CBC5BBDE6ED2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5597" operator="containsText" id="{CB1EB3DD-5CCA-4E4A-BDCF-6BAC402AC69C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5596" operator="containsText" id="{2A43E212-1AFA-4597-986C-A5BF1FAD23F3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5595" operator="containsText" id="{2C9D8AD5-1509-42FF-B8D0-FC40068D35C6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5594" operator="containsText" id="{DFB147CF-471F-4EA3-8304-27242BDEF848}">
            <xm:f>NOT(ISERROR(SEARCH('\\APOLO\oti\Users\User\Google Drive\Tetratech\DP\Riesgos\[Matriz de Riesgos_URT_1.0.xlsx]Data'!#REF!,C22)))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ontainsText" priority="5593" operator="containsText" id="{58B03A50-69C5-4F60-A3CE-8C4F3E32B7E6}">
            <xm:f>NOT(ISERROR(SEARCH('\\APOLO\oti\Users\User\Google Drive\Tetratech\DP\Riesgos\[Matriz de Riesgos_URT_1.0.xlsx]Data'!#REF!,C10)))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5592" operator="containsText" id="{15C7A299-D53C-4AB7-BFB1-415F2659CE2B}">
            <xm:f>NOT(ISERROR(SEARCH('\\APOLO\oti\Users\User\Google Drive\Tetratech\DP\Riesgos\[Matriz de Riesgos_URT_1.0.xlsx]Data'!#REF!,C10)))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5591" operator="containsText" id="{8B636FDC-0366-40DE-A2AC-CA63BD609F5C}">
            <xm:f>NOT(ISERROR(SEARCH('\\APOLO\oti\Users\User\Google Drive\Tetratech\DP\Riesgos\[Matriz de Riesgos_URT_1.0.xlsx]Data'!#REF!,C10)))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5590" operator="containsText" id="{AE70F577-ADD6-4EE5-97CC-812D965DED3C}">
            <xm:f>NOT(ISERROR(SEARCH('\\APOLO\oti\Users\User\Google Drive\Tetratech\DP\Riesgos\[Matriz de Riesgos_URT_1.0.xlsx]Data'!#REF!,C10)))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5589" operator="containsText" id="{6A4BB3B5-86D1-4A8A-970B-5BBCA5FC3EBA}">
            <xm:f>NOT(ISERROR(SEARCH('\\APOLO\oti\Users\User\Google Drive\Tetratech\DP\Riesgos\[Matriz de Riesgos_URT_1.0.xlsx]Data'!#REF!,C10)))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5588" operator="containsText" id="{099FDD19-CB4C-4B1A-B4DF-B0F472312899}">
            <xm:f>NOT(ISERROR(SEARCH('\\APOLO\oti\Users\User\Google Drive\Tetratech\DP\Riesgos\[Matriz de Riesgos_URT_1.0.xlsx]Data'!#REF!,C10)))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5587" operator="containsText" id="{E18040BE-81EE-4E0A-BBAE-4503DEA034B1}">
            <xm:f>NOT(ISERROR(SEARCH('\\APOLO\oti\Users\User\Google Drive\Tetratech\DP\Riesgos\[Matriz de Riesgos_URT_1.0.xlsx]Data'!#REF!,C10)))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5586" operator="containsText" id="{704E13F9-4724-45C5-B779-A928F89C0158}">
            <xm:f>NOT(ISERROR(SEARCH('\\APOLO\oti\Users\User\Google Drive\Tetratech\DP\Riesgos\[Matriz de Riesgos_URT_1.0.xlsx]Data'!#REF!,C10)))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5585" operator="containsText" id="{0F9F0EEF-4F65-4066-85AE-5AA6B26E1182}">
            <xm:f>NOT(ISERROR(SEARCH('\\APOLO\oti\Users\User\Google Drive\Tetratech\DP\Riesgos\[Matriz de Riesgos_URT_1.0.xlsx]Data'!#REF!,C10)))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5584" operator="containsText" id="{D3D3A135-0F3D-4257-AEE8-A97F578D9A28}">
            <xm:f>NOT(ISERROR(SEARCH('\\APOLO\oti\Users\User\Google Drive\Tetratech\DP\Riesgos\[Matriz de Riesgos_URT_1.0.xlsx]Data'!#REF!,C23)))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ontainsText" priority="5583" operator="containsText" id="{18DD677F-207D-43DC-A45C-3AB6E7FC806F}">
            <xm:f>NOT(ISERROR(SEARCH('\\APOLO\oti\Users\User\Google Drive\Tetratech\DP\Riesgos\[Matriz de Riesgos_URT_1.0.xlsx]Data'!#REF!,C23)))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ontainsText" priority="5582" operator="containsText" id="{7677109E-F5FF-45E1-963D-C8CD98CB08FD}">
            <xm:f>NOT(ISERROR(SEARCH('\\APOLO\oti\Users\User\Google Drive\Tetratech\DP\Riesgos\[Matriz de Riesgos_URT_1.0.xlsx]Data'!#REF!,C23)))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ontainsText" priority="5581" operator="containsText" id="{D7A2ADCB-7AE5-4C7C-B270-4C7EE3C25547}">
            <xm:f>NOT(ISERROR(SEARCH('\\APOLO\oti\Users\User\Google Drive\Tetratech\DP\Riesgos\[Matriz de Riesgos_URT_1.0.xlsx]Data'!#REF!,C23)))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ontainsText" priority="5580" operator="containsText" id="{BD5555E0-DC57-43F0-BE54-246E48B9CCA5}">
            <xm:f>NOT(ISERROR(SEARCH('\\APOLO\oti\Users\User\Google Drive\Tetratech\DP\Riesgos\[Matriz de Riesgos_URT_1.0.xlsx]Data'!#REF!,C23)))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ontainsText" priority="5579" operator="containsText" id="{5965CFBF-5B39-4699-BB73-6597928FC97F}">
            <xm:f>NOT(ISERROR(SEARCH('\\APOLO\oti\Users\User\Google Drive\Tetratech\DP\Riesgos\[Matriz de Riesgos_URT_1.0.xlsx]Data'!#REF!,C23)))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ontainsText" priority="5578" operator="containsText" id="{C32C7FC3-BF19-4E25-8D50-61DE5A05A5A2}">
            <xm:f>NOT(ISERROR(SEARCH('\\APOLO\oti\Users\User\Google Drive\Tetratech\DP\Riesgos\[Matriz de Riesgos_URT_1.0.xlsx]Data'!#REF!,C23)))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ontainsText" priority="5577" operator="containsText" id="{C85D01BD-623A-4AEE-98B3-FF0DE18C1C4D}">
            <xm:f>NOT(ISERROR(SEARCH('\\APOLO\oti\Users\User\Google Drive\Tetratech\DP\Riesgos\[Matriz de Riesgos_URT_1.0.xlsx]Data'!#REF!,C23)))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ontainsText" priority="5576" operator="containsText" id="{49010EA3-171E-495A-B652-03E96D332C0E}">
            <xm:f>NOT(ISERROR(SEARCH('\\APOLO\oti\Users\User\Google Drive\Tetratech\DP\Riesgos\[Matriz de Riesgos_URT_1.0.xlsx]Data'!#REF!,C23)))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C23</xm:sqref>
        </x14:conditionalFormatting>
        <x14:conditionalFormatting xmlns:xm="http://schemas.microsoft.com/office/excel/2006/main">
          <x14:cfRule type="containsText" priority="5575" operator="containsText" id="{152C6565-222C-451A-BA70-E08F3B972BCF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5574" operator="containsText" id="{903690B1-E88C-4F04-A53B-E3FD8F75E96C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5573" operator="containsText" id="{4C18D253-FC9B-4063-97D8-5B31989D0ACE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5572" operator="containsText" id="{A1B21535-6E16-45E5-B645-0A2272B159FA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5571" operator="containsText" id="{90348976-625F-44FA-95C0-B864665552AE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5570" operator="containsText" id="{43AEE67E-AC86-4C8D-A5FA-D7EAFD0DD189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5569" operator="containsText" id="{1BB4432F-374D-432B-BC44-ADE2CAF592D0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5568" operator="containsText" id="{DD7CC389-3A7A-4B6D-A096-B4F38C1D511C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5567" operator="containsText" id="{F698BC23-C3B4-4C5C-925C-5045F30D1374}">
            <xm:f>NOT(ISERROR(SEARCH('\\APOLO\oti\Users\User\Google Drive\Tetratech\DP\Riesgos\[Matriz de Riesgos_URT_1.0.xlsx]Data'!#REF!,C29)))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C29</xm:sqref>
        </x14:conditionalFormatting>
        <x14:conditionalFormatting xmlns:xm="http://schemas.microsoft.com/office/excel/2006/main">
          <x14:cfRule type="containsText" priority="5563" operator="containsText" id="{8333CAFA-43A8-4042-8CD8-EC6A3FCA0DFD}">
            <xm:f>NOT(ISERROR(SEARCH('\\APOLO\oti\Users\User\Google Drive\Tetratech\DP\Riesgos\[Matriz de Riesgos_URT_1.0.xlsx]Data'!#REF!,C18)))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containsText" priority="5562" operator="containsText" id="{32BD4540-E23E-4562-AABE-E1C87CD3754E}">
            <xm:f>NOT(ISERROR(SEARCH('\\APOLO\oti\Users\User\Google Drive\Tetratech\DP\Riesgos\[Matriz de Riesgos_URT_1.0.xlsx]Data'!#REF!,C18)))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containsText" priority="5561" operator="containsText" id="{6E1B8FCF-2498-4561-B394-1F9ED15F424B}">
            <xm:f>NOT(ISERROR(SEARCH('\\APOLO\oti\Users\User\Google Drive\Tetratech\DP\Riesgos\[Matriz de Riesgos_URT_1.0.xlsx]Data'!#REF!,C18)))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containsText" priority="5530" operator="containsText" id="{FA747878-28E4-4F05-9FD9-2170E66EC1D0}">
            <xm:f>NOT(ISERROR(SEARCH('\\APOLO\oti\Users\User\Google Drive\Tetratech\DP\Riesgos\[Matriz de Riesgos_URT_1.0.xlsx]Data'!#REF!,C18)))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containsText" priority="5529" operator="containsText" id="{DE876211-8F2E-478F-AF28-E22DA7D1DFB5}">
            <xm:f>NOT(ISERROR(SEARCH('\\APOLO\oti\Users\User\Google Drive\Tetratech\DP\Riesgos\[Matriz de Riesgos_URT_1.0.xlsx]Data'!#REF!,C18)))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containsText" priority="5528" operator="containsText" id="{FFB321E0-9480-4287-A8BD-44C63265FF14}">
            <xm:f>NOT(ISERROR(SEARCH('\\APOLO\oti\Users\User\Google Drive\Tetratech\DP\Riesgos\[Matriz de Riesgos_URT_1.0.xlsx]Data'!#REF!,C18)))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containsText" priority="5527" operator="containsText" id="{2685FF9C-8C10-439A-A91C-FF02E80EEADE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ontainsText" priority="5526" operator="containsText" id="{2461F399-A765-428A-8F25-767266651E83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ontainsText" priority="5525" operator="containsText" id="{2AD62DD8-3F9E-4F04-AEC4-673AA9BA207C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ontainsText" priority="5524" operator="containsText" id="{970E528C-242D-461A-BEA8-22EA12B78F8A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ontainsText" priority="5523" operator="containsText" id="{51691FDF-E685-4188-A558-840B31DE1449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ontainsText" priority="5522" operator="containsText" id="{E2FD607F-20E1-4AB6-B6D7-84F320CA0368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ontainsText" priority="5521" operator="containsText" id="{E68BABFD-E7DE-4662-8C99-0E888A816EB5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ontainsText" priority="5520" operator="containsText" id="{24F808C8-91B1-4875-A24C-56B3BAFBC827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ontainsText" priority="5519" operator="containsText" id="{89333DF9-F17B-43C9-BE88-555096A7B2CB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ontainsText" priority="5516" operator="containsText" id="{56F01138-F4CB-44CB-8488-8A11660AB0D2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517" operator="containsText" id="{FB032552-F2BA-43CD-AC0B-C30B390ED902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5518" operator="containsText" id="{41A10AD6-9EAA-4AEA-9851-9FF3BEBD9FC8}">
            <xm:f>NOT(ISERROR(SEARCH('\\APOLO\oti\Users\User\Google Drive\Tetratech\DP\Riesgos\[Matriz de Riesgos_URT_1.0.xlsx]Data'!#REF!,C21)))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type="containsText" priority="5515" operator="containsText" id="{A262DFDC-7176-4EBB-B4AC-FE5129070123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14" operator="containsText" id="{D742097E-4FC2-4C70-A0E5-D6FCDA4ED4CE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13" operator="containsText" id="{28D48D21-7A01-4BDF-9681-E894A3A5CDAD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12" operator="containsText" id="{004511C5-D8C1-4C3C-91F2-55A28CB827FF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11" operator="containsText" id="{14EFE369-60D2-4370-8610-B913EA96F612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10" operator="containsText" id="{DDD8FB6A-C28A-4514-8525-52841A91D687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09" operator="containsText" id="{3E74B3A8-E448-4F9C-8FF4-56AC996E1DC5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08" operator="containsText" id="{1BC83045-9AFE-4C8E-A786-FDE26923A3DE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07" operator="containsText" id="{F64DB090-870C-4A43-91E9-D685BD60DFA4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04" operator="containsText" id="{38B6BCE3-FEBA-4DE4-980C-0B891E2201C8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505" operator="containsText" id="{907BC753-E785-4F06-93D4-5D6472CE2889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5506" operator="containsText" id="{0A2299CD-2C59-4E24-B07E-B3DD8C888B8F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03" operator="containsText" id="{FD80C4CC-964E-4855-9A29-5D2954ED848F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02" operator="containsText" id="{DABF42C0-362C-42A7-8AB7-EC5F1BA1A5C6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01" operator="containsText" id="{36C0EACC-CFB4-49F1-8D2E-97AC8A9E0C3E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500" operator="containsText" id="{CD0FEC6D-C7B0-4A6A-80CA-87D1844A73AF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499" operator="containsText" id="{8D5F9AD7-3E26-4E16-A26D-9504884B28CC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498" operator="containsText" id="{472446A4-5969-45CA-9D7F-87DE361A0E34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497" operator="containsText" id="{BF7DB190-C737-4F34-9C6E-7BF20554980D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496" operator="containsText" id="{C722882E-018D-440C-B32F-7D81F7A661B1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495" operator="containsText" id="{6F217F3E-0FCB-4E25-93AC-4DFFCE926E9F}">
            <xm:f>NOT(ISERROR(SEARCH('\\APOLO\oti\Users\User\Google Drive\Tetratech\DP\Riesgos\[Matriz de Riesgos_URT_1.0.xlsx]Data'!#REF!,C3)))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containsText" priority="5494" operator="containsText" id="{AE7E5FF9-194F-41CD-92D4-17913AF4AF81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93" operator="containsText" id="{CD122CCA-6118-4AEA-9076-EDC8D976B21A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92" operator="containsText" id="{B963B618-6EC9-4568-B815-1A618BFA6AAF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91" operator="containsText" id="{39434B6A-EF31-4F19-A06F-63083D113D5E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90" operator="containsText" id="{636ADE75-D43E-4FF3-8FD5-19961105A99E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89" operator="containsText" id="{392AF000-C903-4093-9217-36DF1A69BD70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88" operator="containsText" id="{D9B1958C-E194-45ED-BFE9-C6C2ACD30EDB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87" operator="containsText" id="{B28B790F-9760-42D8-B336-70E4891AD914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86" operator="containsText" id="{DFEECA2D-983B-4209-B1A0-7D10A6B7E6FB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83" operator="containsText" id="{11C535F8-6A7E-4556-8287-6F8B2933538E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484" operator="containsText" id="{9F1D003C-AC43-49F2-887C-AE630FFC1F3C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5485" operator="containsText" id="{3058CFE5-9B3B-4C55-A6ED-7698E24C247E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82" operator="containsText" id="{369D6F5F-DAEC-4F60-A74A-EC7B70BF55C0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81" operator="containsText" id="{B18616E9-ECEE-4F75-982B-A73DF1C10E5D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80" operator="containsText" id="{C5F46B65-8BEC-4501-BB01-64772EC3FC2C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79" operator="containsText" id="{82B795AA-40A7-4BC0-818D-B2E5C74E959A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78" operator="containsText" id="{FB81013C-FB21-404D-9D88-BA75CEED5A7D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77" operator="containsText" id="{33879D83-6890-409E-A50B-EB6AC67B4FE8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76" operator="containsText" id="{DF613074-1510-4816-9887-F4D1BCA511C6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75" operator="containsText" id="{95353B99-3B24-42FB-BB99-2C7AE93B9D4D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74" operator="containsText" id="{F2E1DDBE-00D7-44FC-99A0-9174256D240C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73" operator="containsText" id="{7237F324-FC88-4291-8444-A742FC51300F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72" operator="containsText" id="{ED1A3569-5986-4DD8-92A6-8332B8450B42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71" operator="containsText" id="{EECE85BC-FC70-464D-94BF-A887C9888C72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70" operator="containsText" id="{3EE4715C-BEAA-4BCF-A8D2-752B33193E7A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69" operator="containsText" id="{AFD8A89C-D146-43A8-B06A-63532CC3583D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68" operator="containsText" id="{E9EBE048-8BC6-4E7F-9676-143C122CABF4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67" operator="containsText" id="{16575B66-282E-4CD2-839A-48C49AEE2CA6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66" operator="containsText" id="{6ECAE25C-02BA-4A9D-B56A-C5F3EFACD12A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65" operator="containsText" id="{BDCEA006-933F-4AA5-B0A2-E70534CBE0CE}">
            <xm:f>NOT(ISERROR(SEARCH('\\APOLO\oti\Users\User\Google Drive\Tetratech\DP\Riesgos\[Matriz de Riesgos_URT_1.0.xlsx]Data'!#REF!,C19)))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containsText" priority="5464" operator="containsText" id="{9411B09D-F726-4DCE-BCC9-074A0951237C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63" operator="containsText" id="{C8D233DF-77B7-45FC-89D4-DF7D19E62B59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62" operator="containsText" id="{7D45216C-37FA-435E-ADCC-14D816C8F54B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61" operator="containsText" id="{7A62325B-3A3E-4E6D-AA67-23E56CA11CB1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60" operator="containsText" id="{ACD79C4C-3613-4CFB-B90A-8A7309D3A378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59" operator="containsText" id="{CBADE518-84BD-4992-A7AE-B38A78D9A716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58" operator="containsText" id="{53EED551-F399-4558-A935-BBDAB243F0C2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57" operator="containsText" id="{0AF66B62-BF8B-4578-8593-C5BAEE47F172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56" operator="containsText" id="{1C05533F-74EE-49C4-AFC3-410F1E989D4F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55" operator="containsText" id="{CD8CEAB0-9A8D-4FB0-92BF-058FD4FC681B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54" operator="containsText" id="{3C85AC30-A750-4D1E-AAAE-42011434FA9B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53" operator="containsText" id="{72A5AA7F-BE69-48B2-9942-F37C684373A2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50" operator="containsText" id="{DD96F596-B029-40F5-9923-4B3AEB2E8299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451" operator="containsText" id="{4493A45B-B50E-4398-A6B6-E7DDA0EE6514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5452" operator="containsText" id="{85269402-D1EA-443D-8D15-032C8C472A89}">
            <xm:f>NOT(ISERROR(SEARCH('\\APOLO\oti\Users\User\Google Drive\Tetratech\DP\Riesgos\[Matriz de Riesgos_URT_1.0.xlsx]Data'!#REF!,C11)))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5449" operator="containsText" id="{63BDBEBF-F4BF-4C64-B820-4CA16675A1DE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48" operator="containsText" id="{97D1FB65-4B12-4C2A-955D-D44FB0F88A09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47" operator="containsText" id="{B0712AD6-8DBD-4B13-AABA-E65D037FA0D7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46" operator="containsText" id="{65642938-7867-4CF1-8349-9F27F0CCA99C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45" operator="containsText" id="{2ECF3399-0D32-42F2-9E56-4D5D68AE491F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44" operator="containsText" id="{DA633196-C0DD-4EBD-A891-97B033B4118D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43" operator="containsText" id="{69E4426F-B7F8-43BE-8E82-58C9EFFEB0A1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42" operator="containsText" id="{94569DC0-DC26-4482-AC9A-B5CC8CE62BCC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41" operator="containsText" id="{6F75ADE8-C416-4685-8573-A3326E1E9D3F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38" operator="containsText" id="{9CE7DA88-A995-43CC-A99F-9F877698AD01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439" operator="containsText" id="{DBDEF28D-A639-4D4F-A9C1-1D0A0C36F2B4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5440" operator="containsText" id="{71EA2EF5-81D3-4142-A2DE-58C59DAB3E30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37" operator="containsText" id="{F34F8E12-7DE2-44E0-8D4A-D62C3AE7E194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36" operator="containsText" id="{9F9D5ED9-468C-45A6-9007-88C323691484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35" operator="containsText" id="{73965F4B-520C-4A11-A11D-C65BF3DD935B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34" operator="containsText" id="{53EDBE97-63E1-48F5-9634-F2018A947E24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33" operator="containsText" id="{CF6D89F9-8167-4EDD-B04F-8FBA58C2463A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32" operator="containsText" id="{279B1B76-B8D2-43B6-AED7-5036316C2854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31" operator="containsText" id="{84140E10-B526-43EF-8919-3997702597B5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30" operator="containsText" id="{799D3603-3A74-4875-82F1-D6D89CCD6FDC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29" operator="containsText" id="{9503D11C-1EEC-44B4-A472-E28BD7C89510}">
            <xm:f>NOT(ISERROR(SEARCH('\\APOLO\oti\Users\User\Google Drive\Tetratech\DP\Riesgos\[Matriz de Riesgos_URT_1.0.xlsx]Data'!#REF!,C5)))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containsText" priority="5428" operator="containsText" id="{C424497C-7D5E-46EF-9FDE-07F7A32A4850}">
            <xm:f>NOT(ISERROR(SEARCH(Data!$M$3,A3)))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A3:B3 A5:B8 A10:B11 A13:B13 A15:B15 A17:B19 A21:B23 A25:B25 A33:B33 A27:B31 A35:B36</xm:sqref>
        </x14:conditionalFormatting>
        <x14:conditionalFormatting xmlns:xm="http://schemas.microsoft.com/office/excel/2006/main">
          <x14:cfRule type="containsText" priority="5427" operator="containsText" id="{B02BD3A6-A0AF-4130-ACCA-0B16A443AFD6}">
            <xm:f>NOT(ISERROR(SEARCH(Data!$M$4,A3)))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A3:B3 A5:B8 A10:B11 A13:B13 A15:B15 A17:B19 A21:B23 A25:B25 A33:B33 A27:B31 A35:B36</xm:sqref>
        </x14:conditionalFormatting>
        <x14:conditionalFormatting xmlns:xm="http://schemas.microsoft.com/office/excel/2006/main">
          <x14:cfRule type="containsText" priority="5426" operator="containsText" id="{3CD8FC38-B949-4287-A446-8B08CEDD5C69}">
            <xm:f>NOT(ISERROR(SEARCH(Data!$M$5,A3)))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A3:B3 A5:B8 A10:B11 A13:B13 A15:B15 A17:B19 A21:B23 A25:B25 A33:B33 A27:B31 A35:B36</xm:sqref>
        </x14:conditionalFormatting>
        <x14:conditionalFormatting xmlns:xm="http://schemas.microsoft.com/office/excel/2006/main">
          <x14:cfRule type="containsText" priority="5425" operator="containsText" id="{375C1366-BC4D-4F42-A084-EC4294DEA749}">
            <xm:f>NOT(ISERROR(SEARCH(Data!$M$6,A3)))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A3:B3 A5:B8 A10:B11 A13:B13 A15:B15 A17:B19 A21:B23 A25:B25 A33:B33 A27:B31 A35:B36</xm:sqref>
        </x14:conditionalFormatting>
        <x14:conditionalFormatting xmlns:xm="http://schemas.microsoft.com/office/excel/2006/main">
          <x14:cfRule type="containsText" priority="5424" operator="containsText" id="{802C7080-281C-4F82-9554-C8D48732F840}">
            <xm:f>NOT(ISERROR(SEARCH(Data!$A$3,A3)))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A3:B3 A5:B8 A10:B11 A13:B13 A15:B15 A17:B19 A21:B23 A25:B25 A33:B33 A27:B31 A35:B36</xm:sqref>
        </x14:conditionalFormatting>
        <x14:conditionalFormatting xmlns:xm="http://schemas.microsoft.com/office/excel/2006/main">
          <x14:cfRule type="containsText" priority="5423" operator="containsText" id="{61E09CBC-1DF0-4DAC-90C6-A35753A0581E}">
            <xm:f>NOT(ISERROR(SEARCH(Data!$A$4,A3)))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A3:B3 A5:B8 A10:B11 A13:B13 A15:B15 A17:B19 A21:B23 A25:B25 A33:B33 A27:B31 A35:B36</xm:sqref>
        </x14:conditionalFormatting>
        <x14:conditionalFormatting xmlns:xm="http://schemas.microsoft.com/office/excel/2006/main">
          <x14:cfRule type="containsText" priority="5422" operator="containsText" id="{0655BEED-FDBD-4B3D-9629-DF42383A1BA3}">
            <xm:f>NOT(ISERROR(SEARCH(Data!$A$5,A3)))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A3:B3 A5:B8 A10:B11 A13:B13 A15:B15 A17:B19 A21:B23 A25:B25 A33:B33 A27:B31 A35:B36</xm:sqref>
        </x14:conditionalFormatting>
        <x14:conditionalFormatting xmlns:xm="http://schemas.microsoft.com/office/excel/2006/main">
          <x14:cfRule type="containsText" priority="5421" operator="containsText" id="{2AA3F579-E6E7-4316-9AEC-72A531A7D212}">
            <xm:f>NOT(ISERROR(SEARCH(Data!$A$6,A3)))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A3:B3 A5:B8 A10:B11 A13:B13 A15:B15 A17:B19 A21:B23 A25:B25 A33:B33 A27:B31 A35:B36</xm:sqref>
        </x14:conditionalFormatting>
        <x14:conditionalFormatting xmlns:xm="http://schemas.microsoft.com/office/excel/2006/main">
          <x14:cfRule type="containsText" priority="5420" operator="containsText" id="{134EFFDC-3F10-48A3-878D-756E9A801615}">
            <xm:f>NOT(ISERROR(SEARCH(Data!$H$16,A3)))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A3:B3 A5:B8 A10:B11 A13:B13 A15:B15 A17:B19 A21:B23 A25:B25 A33:B33 A27:B31 A35:B36</xm:sqref>
        </x14:conditionalFormatting>
        <x14:conditionalFormatting xmlns:xm="http://schemas.microsoft.com/office/excel/2006/main">
          <x14:cfRule type="containsText" priority="5417" operator="containsText" id="{25E1B8E1-B20D-4162-9B88-897334E1225F}">
            <xm:f>NOT(ISERROR(SEARCH(Data!$V$4,A3)))</xm:f>
            <xm:f>Data!$V$4</xm:f>
            <x14:dxf>
              <fill>
                <patternFill>
                  <bgColor rgb="FF92D050"/>
                </patternFill>
              </fill>
            </x14:dxf>
          </x14:cfRule>
          <x14:cfRule type="containsText" priority="5418" operator="containsText" id="{94967B29-4C3F-486E-8150-F8115B6B0925}">
            <xm:f>NOT(ISERROR(SEARCH(Data!$V$3,A3)))</xm:f>
            <xm:f>Data!$V$3</xm:f>
            <x14:dxf>
              <fill>
                <patternFill>
                  <bgColor rgb="FFFFFF00"/>
                </patternFill>
              </fill>
            </x14:dxf>
          </x14:cfRule>
          <x14:cfRule type="containsText" priority="5419" operator="containsText" id="{705B5C2A-A71E-4852-8BF2-10AA81388A2C}">
            <xm:f>NOT(ISERROR(SEARCH(Data!$V$2,A3)))</xm:f>
            <xm:f>Data!$V$2</xm:f>
            <x14:dxf>
              <fill>
                <patternFill>
                  <bgColor rgb="FFFFC000"/>
                </patternFill>
              </fill>
            </x14:dxf>
          </x14:cfRule>
          <xm:sqref>A3:B3 A5:B8 A10:B11 A13:B13 A15:B15 A17:B19 A21:B23 A25:B25 A33:B33 A27:B31 A35:B36</xm:sqref>
        </x14:conditionalFormatting>
        <x14:conditionalFormatting xmlns:xm="http://schemas.microsoft.com/office/excel/2006/main">
          <x14:cfRule type="containsText" priority="5416" operator="containsText" id="{BAABEC31-F272-4C3F-910B-A574398D8A9B}">
            <xm:f>NOT(ISERROR(SEARCH(Data!$M$3,F3)))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F3:J3 F5:J8 G4 I4 F10:J11 G9 I9 F13:J13 G12 I12 F15:J15 G14 I14 F17:J19 G16 I16 F21:J23 G20 I20 F25:J25 G24 I24 F27:J31 G26 I26 F33:J33 G32 I32 G34 I34 F35:J36</xm:sqref>
        </x14:conditionalFormatting>
        <x14:conditionalFormatting xmlns:xm="http://schemas.microsoft.com/office/excel/2006/main">
          <x14:cfRule type="containsText" priority="5415" operator="containsText" id="{31F703D5-DCC8-421F-8A3A-C45F1F64954E}">
            <xm:f>NOT(ISERROR(SEARCH(Data!$M$4,F3)))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F3:J3 F5:J8 G4 I4 F10:J11 G9 I9 F13:J13 G12 I12 F15:J15 G14 I14 F17:J19 G16 I16 F21:J23 G20 I20 F25:J25 G24 I24 F27:J31 G26 I26 F33:J33 G32 I32 G34 I34 F35:J36</xm:sqref>
        </x14:conditionalFormatting>
        <x14:conditionalFormatting xmlns:xm="http://schemas.microsoft.com/office/excel/2006/main">
          <x14:cfRule type="containsText" priority="5414" operator="containsText" id="{1E2CBECC-C98F-400C-B1FA-5D49D38B8959}">
            <xm:f>NOT(ISERROR(SEARCH(Data!$M$5,F3)))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F3:J3 F5:J8 G4 I4 F10:J11 G9 I9 F13:J13 G12 I12 F15:J15 G14 I14 F17:J19 G16 I16 F21:J23 G20 I20 F25:J25 G24 I24 F27:J31 G26 I26 F33:J33 G32 I32 G34 I34 F35:J36</xm:sqref>
        </x14:conditionalFormatting>
        <x14:conditionalFormatting xmlns:xm="http://schemas.microsoft.com/office/excel/2006/main">
          <x14:cfRule type="containsText" priority="5413" operator="containsText" id="{551D0031-9582-49E8-9092-AD55405C8234}">
            <xm:f>NOT(ISERROR(SEARCH(Data!$M$6,F3)))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F3:J3 F5:J8 G4 I4 F10:J11 G9 I9 F13:J13 G12 I12 F15:J15 G14 I14 F17:J19 G16 I16 F21:J23 G20 I20 F25:J25 G24 I24 F27:J31 G26 I26 F33:J33 G32 I32 G34 I34 F35:J36</xm:sqref>
        </x14:conditionalFormatting>
        <x14:conditionalFormatting xmlns:xm="http://schemas.microsoft.com/office/excel/2006/main">
          <x14:cfRule type="containsText" priority="5412" operator="containsText" id="{A5BD0E5D-4052-492B-B41E-95EDB84927F9}">
            <xm:f>NOT(ISERROR(SEARCH(Data!$A$3,F3)))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F3:J3 F5:J8 G4 I4 F10:J11 G9 I9 F13:J13 G12 I12 F15:J15 G14 I14 F17:J19 G16 I16 F21:J23 G20 I20 F25:J25 G24 I24 F27:J31 G26 I26 F33:J33 G32 I32 G34 I34 F35:J36</xm:sqref>
        </x14:conditionalFormatting>
        <x14:conditionalFormatting xmlns:xm="http://schemas.microsoft.com/office/excel/2006/main">
          <x14:cfRule type="containsText" priority="5411" operator="containsText" id="{EC778CAC-0D3B-4216-B033-6CB24D856409}">
            <xm:f>NOT(ISERROR(SEARCH(Data!$A$4,F3)))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F3:J3 F5:J8 G4 I4 F10:J11 G9 I9 F13:J13 G12 I12 F15:J15 G14 I14 F17:J19 G16 I16 F21:J23 G20 I20 F25:J25 G24 I24 F27:J31 G26 I26 F33:J33 G32 I32 G34 I34 F35:J36</xm:sqref>
        </x14:conditionalFormatting>
        <x14:conditionalFormatting xmlns:xm="http://schemas.microsoft.com/office/excel/2006/main">
          <x14:cfRule type="containsText" priority="5410" operator="containsText" id="{D9429712-7FBC-4FD5-B96F-BD415140B698}">
            <xm:f>NOT(ISERROR(SEARCH(Data!$A$5,F3)))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F3:J3 F5:J8 G4 I4 F10:J11 G9 I9 F13:J13 G12 I12 F15:J15 G14 I14 F17:J19 G16 I16 F21:J23 G20 I20 F25:J25 G24 I24 F27:J31 G26 I26 F33:J33 G32 I32 G34 I34 F35:J36</xm:sqref>
        </x14:conditionalFormatting>
        <x14:conditionalFormatting xmlns:xm="http://schemas.microsoft.com/office/excel/2006/main">
          <x14:cfRule type="containsText" priority="5409" operator="containsText" id="{9F2F2CAB-7E76-4695-B96C-0A074C5E0AE8}">
            <xm:f>NOT(ISERROR(SEARCH(Data!$A$6,F3)))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F3:J3 F5:J8 G4 I4 F10:J11 G9 I9 F13:J13 G12 I12 F15:J15 G14 I14 F17:J19 G16 I16 F21:J23 G20 I20 F25:J25 G24 I24 F27:J31 G26 I26 F33:J33 G32 I32 G34 I34 F35:J36</xm:sqref>
        </x14:conditionalFormatting>
        <x14:conditionalFormatting xmlns:xm="http://schemas.microsoft.com/office/excel/2006/main">
          <x14:cfRule type="containsText" priority="5408" operator="containsText" id="{B51B4FF1-24E6-4827-BE0D-A157F8300E9C}">
            <xm:f>NOT(ISERROR(SEARCH(Data!$H$16,F3)))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F3:J3 F5:J8 G4 I4 F10:J11 G9 I9 F13:J13 G12 I12 F15:J15 G14 I14 F17:J19 G16 I16 F21:J23 G20 I20 F25:J25 G24 I24 F27:J31 G26 I26 F33:J33 G32 I32 G34 I34 F35:J36</xm:sqref>
        </x14:conditionalFormatting>
        <x14:conditionalFormatting xmlns:xm="http://schemas.microsoft.com/office/excel/2006/main">
          <x14:cfRule type="containsText" priority="5405" operator="containsText" id="{EAAE299B-84B7-426E-A475-52DD795D7F76}">
            <xm:f>NOT(ISERROR(SEARCH(Data!$V$4,F3)))</xm:f>
            <xm:f>Data!$V$4</xm:f>
            <x14:dxf>
              <fill>
                <patternFill>
                  <bgColor rgb="FF92D050"/>
                </patternFill>
              </fill>
            </x14:dxf>
          </x14:cfRule>
          <x14:cfRule type="containsText" priority="5406" operator="containsText" id="{52ACE76E-F802-4781-8CF3-25A5B92D21B7}">
            <xm:f>NOT(ISERROR(SEARCH(Data!$V$3,F3)))</xm:f>
            <xm:f>Data!$V$3</xm:f>
            <x14:dxf>
              <fill>
                <patternFill>
                  <bgColor rgb="FFFFFF00"/>
                </patternFill>
              </fill>
            </x14:dxf>
          </x14:cfRule>
          <x14:cfRule type="containsText" priority="5407" operator="containsText" id="{588105D3-6470-43BE-8017-356DABCA3EE8}">
            <xm:f>NOT(ISERROR(SEARCH(Data!$V$2,F3)))</xm:f>
            <xm:f>Data!$V$2</xm:f>
            <x14:dxf>
              <fill>
                <patternFill>
                  <bgColor rgb="FFFFC000"/>
                </patternFill>
              </fill>
            </x14:dxf>
          </x14:cfRule>
          <xm:sqref>F3:J3 F5:J8 G4 I4 F10:J11 G9 I9 F13:J13 G12 I12 F15:J15 G14 I14 F17:J19 G16 I16 F21:J23 G20 I20 F25:J25 G24 I24 F27:J31 G26 I26 F33:J33 G32 I32 G34 I34 F35:J36</xm:sqref>
        </x14:conditionalFormatting>
        <x14:conditionalFormatting xmlns:xm="http://schemas.microsoft.com/office/excel/2006/main">
          <x14:cfRule type="containsText" priority="3939" operator="containsText" id="{72E270D0-119A-415E-BD58-26577F7D925E}">
            <xm:f>NOT(ISERROR(SEARCH(Data!$M$3,N37)))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N37:S1048576</xm:sqref>
        </x14:conditionalFormatting>
        <x14:conditionalFormatting xmlns:xm="http://schemas.microsoft.com/office/excel/2006/main">
          <x14:cfRule type="containsText" priority="3938" operator="containsText" id="{7070DF75-3EC7-4AE6-8206-8CE84D2ED18F}">
            <xm:f>NOT(ISERROR(SEARCH(Data!$M$4,N37)))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N37:S1048576</xm:sqref>
        </x14:conditionalFormatting>
        <x14:conditionalFormatting xmlns:xm="http://schemas.microsoft.com/office/excel/2006/main">
          <x14:cfRule type="containsText" priority="3937" operator="containsText" id="{B1B301DE-7E67-4FB9-8EE4-42E2E8A87DDB}">
            <xm:f>NOT(ISERROR(SEARCH(Data!$M$5,N37)))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N37:S1048576</xm:sqref>
        </x14:conditionalFormatting>
        <x14:conditionalFormatting xmlns:xm="http://schemas.microsoft.com/office/excel/2006/main">
          <x14:cfRule type="containsText" priority="3936" operator="containsText" id="{B597DE7D-AA93-4A5F-AB2C-0B422D8DC697}">
            <xm:f>NOT(ISERROR(SEARCH(Data!$M$6,N37)))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N37:S1048576</xm:sqref>
        </x14:conditionalFormatting>
        <x14:conditionalFormatting xmlns:xm="http://schemas.microsoft.com/office/excel/2006/main">
          <x14:cfRule type="containsText" priority="3935" operator="containsText" id="{57CA8F6A-3BD8-4260-874B-C53CAD5A1C8F}">
            <xm:f>NOT(ISERROR(SEARCH(Data!$A$3,N37)))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N37:S1048576</xm:sqref>
        </x14:conditionalFormatting>
        <x14:conditionalFormatting xmlns:xm="http://schemas.microsoft.com/office/excel/2006/main">
          <x14:cfRule type="containsText" priority="3934" operator="containsText" id="{5CDA0706-997A-43DC-9DC5-21A5EE11CA42}">
            <xm:f>NOT(ISERROR(SEARCH(Data!$A$4,N37)))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N37:S1048576</xm:sqref>
        </x14:conditionalFormatting>
        <x14:conditionalFormatting xmlns:xm="http://schemas.microsoft.com/office/excel/2006/main">
          <x14:cfRule type="containsText" priority="3933" operator="containsText" id="{4AE2D0EC-6975-4C26-ACE9-0C9736C35E3E}">
            <xm:f>NOT(ISERROR(SEARCH(Data!$A$5,N37)))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N37:S1048576</xm:sqref>
        </x14:conditionalFormatting>
        <x14:conditionalFormatting xmlns:xm="http://schemas.microsoft.com/office/excel/2006/main">
          <x14:cfRule type="containsText" priority="3932" operator="containsText" id="{9C47854C-9DC5-46B1-85CF-53ED3F5B1481}">
            <xm:f>NOT(ISERROR(SEARCH(Data!$A$6,N37)))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N37:S1048576</xm:sqref>
        </x14:conditionalFormatting>
        <x14:conditionalFormatting xmlns:xm="http://schemas.microsoft.com/office/excel/2006/main">
          <x14:cfRule type="containsText" priority="3931" operator="containsText" id="{C43580D4-5398-4B2B-9DEC-952F6127CDFF}">
            <xm:f>NOT(ISERROR(SEARCH(Data!$H$16,N37)))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N37:S1048576</xm:sqref>
        </x14:conditionalFormatting>
        <x14:conditionalFormatting xmlns:xm="http://schemas.microsoft.com/office/excel/2006/main">
          <x14:cfRule type="containsText" priority="3930" operator="containsText" id="{83114484-47C3-4D52-A3D9-AF7B44F27579}">
            <xm:f>NOT(ISERROR(SEARCH(Data!$M$3,N2)))</xm:f>
            <xm:f>Data!$M$3</xm:f>
            <x14:dxf>
              <fill>
                <patternFill>
                  <bgColor rgb="FFFFC000"/>
                </patternFill>
              </fill>
            </x14:dxf>
          </x14:cfRule>
          <xm:sqref>N2:S2</xm:sqref>
        </x14:conditionalFormatting>
        <x14:conditionalFormatting xmlns:xm="http://schemas.microsoft.com/office/excel/2006/main">
          <x14:cfRule type="containsText" priority="3929" operator="containsText" id="{BA3420D9-DB69-4B7B-AC0C-73500ED1A055}">
            <xm:f>NOT(ISERROR(SEARCH(Data!$M$4,N2)))</xm:f>
            <xm:f>Data!$M$4</xm:f>
            <x14:dxf>
              <fill>
                <patternFill>
                  <bgColor rgb="FFFFFF00"/>
                </patternFill>
              </fill>
            </x14:dxf>
          </x14:cfRule>
          <xm:sqref>N2:S2</xm:sqref>
        </x14:conditionalFormatting>
        <x14:conditionalFormatting xmlns:xm="http://schemas.microsoft.com/office/excel/2006/main">
          <x14:cfRule type="containsText" priority="3928" operator="containsText" id="{4A8D0FA1-A384-4770-BEC6-5DD48B1D6AAC}">
            <xm:f>NOT(ISERROR(SEARCH(Data!$M$5,N2)))</xm:f>
            <xm:f>Data!$M$5</xm:f>
            <x14:dxf>
              <fill>
                <patternFill>
                  <bgColor rgb="FF92D050"/>
                </patternFill>
              </fill>
            </x14:dxf>
          </x14:cfRule>
          <xm:sqref>N2:S2</xm:sqref>
        </x14:conditionalFormatting>
        <x14:conditionalFormatting xmlns:xm="http://schemas.microsoft.com/office/excel/2006/main">
          <x14:cfRule type="containsText" priority="3927" operator="containsText" id="{F069DC13-214B-4DE8-9CBA-FA13F7C93B77}">
            <xm:f>NOT(ISERROR(SEARCH(Data!$M$6,N2)))</xm:f>
            <xm:f>Data!$M$6</xm:f>
            <x14:dxf>
              <fill>
                <patternFill>
                  <bgColor rgb="FF00B050"/>
                </patternFill>
              </fill>
            </x14:dxf>
          </x14:cfRule>
          <xm:sqref>N2:S2</xm:sqref>
        </x14:conditionalFormatting>
        <x14:conditionalFormatting xmlns:xm="http://schemas.microsoft.com/office/excel/2006/main">
          <x14:cfRule type="containsText" priority="3926" operator="containsText" id="{6947AC2D-4A07-49AE-BAD8-E6BFD7413A12}">
            <xm:f>NOT(ISERROR(SEARCH(Data!$A$3,N2)))</xm:f>
            <xm:f>Data!$A$3</xm:f>
            <x14:dxf>
              <fill>
                <patternFill>
                  <bgColor rgb="FFFFC000"/>
                </patternFill>
              </fill>
            </x14:dxf>
          </x14:cfRule>
          <xm:sqref>N2:S2</xm:sqref>
        </x14:conditionalFormatting>
        <x14:conditionalFormatting xmlns:xm="http://schemas.microsoft.com/office/excel/2006/main">
          <x14:cfRule type="containsText" priority="3925" operator="containsText" id="{4779EBFA-5D6D-4B47-8C21-3FD89E22D136}">
            <xm:f>NOT(ISERROR(SEARCH(Data!$A$4,N2)))</xm:f>
            <xm:f>Data!$A$4</xm:f>
            <x14:dxf>
              <fill>
                <patternFill>
                  <bgColor rgb="FFFFFF00"/>
                </patternFill>
              </fill>
            </x14:dxf>
          </x14:cfRule>
          <xm:sqref>N2:S2</xm:sqref>
        </x14:conditionalFormatting>
        <x14:conditionalFormatting xmlns:xm="http://schemas.microsoft.com/office/excel/2006/main">
          <x14:cfRule type="containsText" priority="3924" operator="containsText" id="{0879D576-9FF1-4CFD-91DD-5354566C8BC6}">
            <xm:f>NOT(ISERROR(SEARCH(Data!$A$5,N2)))</xm:f>
            <xm:f>Data!$A$5</xm:f>
            <x14:dxf>
              <fill>
                <patternFill>
                  <bgColor rgb="FF92D050"/>
                </patternFill>
              </fill>
            </x14:dxf>
          </x14:cfRule>
          <xm:sqref>N2:S2</xm:sqref>
        </x14:conditionalFormatting>
        <x14:conditionalFormatting xmlns:xm="http://schemas.microsoft.com/office/excel/2006/main">
          <x14:cfRule type="containsText" priority="3923" operator="containsText" id="{5BD2E048-ED0D-4AB7-BDCA-7FF1366EFF79}">
            <xm:f>NOT(ISERROR(SEARCH(Data!$A$6,N2)))</xm:f>
            <xm:f>Data!$A$6</xm:f>
            <x14:dxf>
              <fill>
                <patternFill>
                  <bgColor rgb="FF00B050"/>
                </patternFill>
              </fill>
            </x14:dxf>
          </x14:cfRule>
          <xm:sqref>N2:S2</xm:sqref>
        </x14:conditionalFormatting>
        <x14:conditionalFormatting xmlns:xm="http://schemas.microsoft.com/office/excel/2006/main">
          <x14:cfRule type="containsText" priority="3922" operator="containsText" id="{50E16FDB-89C5-4B28-B94F-29529822DD16}">
            <xm:f>NOT(ISERROR(SEARCH(Data!$H$16,N2)))</xm:f>
            <xm:f>Data!$H$16</xm:f>
            <x14:dxf>
              <fill>
                <patternFill>
                  <bgColor rgb="FF92D050"/>
                </patternFill>
              </fill>
            </x14:dxf>
          </x14:cfRule>
          <xm:sqref>N2:S2</xm:sqref>
        </x14:conditionalFormatting>
        <x14:conditionalFormatting xmlns:xm="http://schemas.microsoft.com/office/excel/2006/main">
          <x14:cfRule type="containsText" priority="3919" operator="containsText" id="{64D4AA16-066B-47F0-9F17-883B5334888D}">
            <xm:f>NOT(ISERROR(SEARCH(Data!$V$4,N2)))</xm:f>
            <xm:f>Data!$V$4</xm:f>
            <x14:dxf>
              <fill>
                <patternFill>
                  <bgColor rgb="FF92D050"/>
                </patternFill>
              </fill>
            </x14:dxf>
          </x14:cfRule>
          <x14:cfRule type="containsText" priority="3920" operator="containsText" id="{0428260F-2958-446A-AB52-A9495A002B9D}">
            <xm:f>NOT(ISERROR(SEARCH(Data!$V$3,N2)))</xm:f>
            <xm:f>Data!$V$3</xm:f>
            <x14:dxf>
              <fill>
                <patternFill>
                  <bgColor rgb="FFFFFF00"/>
                </patternFill>
              </fill>
            </x14:dxf>
          </x14:cfRule>
          <x14:cfRule type="containsText" priority="3921" operator="containsText" id="{C817F0E5-2C6B-46F2-91B8-281ED2AA8C73}">
            <xm:f>NOT(ISERROR(SEARCH(Data!$V$2,N2)))</xm:f>
            <xm:f>Data!$V$2</xm:f>
            <x14:dxf>
              <fill>
                <patternFill>
                  <bgColor rgb="FFFFC000"/>
                </patternFill>
              </fill>
            </x14:dxf>
          </x14:cfRule>
          <xm:sqref>N2:S2 N37:S1048576</xm:sqref>
        </x14:conditionalFormatting>
        <x14:conditionalFormatting xmlns:xm="http://schemas.microsoft.com/office/excel/2006/main">
          <x14:cfRule type="containsText" priority="3918" operator="containsText" id="{7D1DED1D-7B0B-488D-A656-A25F21001634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N7 R10:S10 R16:S18 R6:S7</xm:sqref>
        </x14:conditionalFormatting>
        <x14:conditionalFormatting xmlns:xm="http://schemas.microsoft.com/office/excel/2006/main">
          <x14:cfRule type="containsText" priority="3917" operator="containsText" id="{D8DFB832-1869-4EA3-8A96-914891399439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N7 R10:S10 R16:S18 R6:S7</xm:sqref>
        </x14:conditionalFormatting>
        <x14:conditionalFormatting xmlns:xm="http://schemas.microsoft.com/office/excel/2006/main">
          <x14:cfRule type="containsText" priority="3916" operator="containsText" id="{6A891656-0709-43AD-B720-DCA874D2BD75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N7 R10:S10 R16:S18 R6:S7</xm:sqref>
        </x14:conditionalFormatting>
        <x14:conditionalFormatting xmlns:xm="http://schemas.microsoft.com/office/excel/2006/main">
          <x14:cfRule type="containsText" priority="3915" operator="containsText" id="{A71F28C5-9A88-47D6-90B8-674A5D1DA71D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N7 R10:S10 R16:S18 R6:S7</xm:sqref>
        </x14:conditionalFormatting>
        <x14:conditionalFormatting xmlns:xm="http://schemas.microsoft.com/office/excel/2006/main">
          <x14:cfRule type="containsText" priority="3914" operator="containsText" id="{D0E28D3E-4BF1-4E09-B6D8-0FC4A919FAF3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N7 R10:S10 R16:S18 R6:S7</xm:sqref>
        </x14:conditionalFormatting>
        <x14:conditionalFormatting xmlns:xm="http://schemas.microsoft.com/office/excel/2006/main">
          <x14:cfRule type="containsText" priority="3913" operator="containsText" id="{E0A8DD2C-1620-4613-B8EA-362B142861C2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N7 R10:S10 R16:S18 R6:S7</xm:sqref>
        </x14:conditionalFormatting>
        <x14:conditionalFormatting xmlns:xm="http://schemas.microsoft.com/office/excel/2006/main">
          <x14:cfRule type="containsText" priority="3912" operator="containsText" id="{E50A26A8-2AA0-4D7D-9E33-F2C6F1FBED97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N7 R10:S10 R16:S18 R6:S7</xm:sqref>
        </x14:conditionalFormatting>
        <x14:conditionalFormatting xmlns:xm="http://schemas.microsoft.com/office/excel/2006/main">
          <x14:cfRule type="containsText" priority="3911" operator="containsText" id="{00E2662D-17AE-4C8D-8F16-959CAEAA82DD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N7 R10:S10 R16:S18 R6:S7</xm:sqref>
        </x14:conditionalFormatting>
        <x14:conditionalFormatting xmlns:xm="http://schemas.microsoft.com/office/excel/2006/main">
          <x14:cfRule type="containsText" priority="3910" operator="containsText" id="{C961D96B-F69F-4400-AEE9-F478FC9B1309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N7 R10:S10 R16:S18 R6:S7</xm:sqref>
        </x14:conditionalFormatting>
        <x14:conditionalFormatting xmlns:xm="http://schemas.microsoft.com/office/excel/2006/main">
          <x14:cfRule type="containsText" priority="3909" operator="containsText" id="{D2FF5A82-762A-4733-BE3B-D3A442491FCF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R24:S24 R26:S26</xm:sqref>
        </x14:conditionalFormatting>
        <x14:conditionalFormatting xmlns:xm="http://schemas.microsoft.com/office/excel/2006/main">
          <x14:cfRule type="containsText" priority="3908" operator="containsText" id="{B6E2A280-761A-4CC7-967D-C3D802712DE9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R24:S24 R26:S26</xm:sqref>
        </x14:conditionalFormatting>
        <x14:conditionalFormatting xmlns:xm="http://schemas.microsoft.com/office/excel/2006/main">
          <x14:cfRule type="containsText" priority="3907" operator="containsText" id="{D7CE7638-0D15-44B0-8D24-34177365A29A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R24:S24 R26:S26</xm:sqref>
        </x14:conditionalFormatting>
        <x14:conditionalFormatting xmlns:xm="http://schemas.microsoft.com/office/excel/2006/main">
          <x14:cfRule type="containsText" priority="3906" operator="containsText" id="{F73C9F90-DEB4-44EF-B029-C44FE467BAC3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R24:S24 R26:S26</xm:sqref>
        </x14:conditionalFormatting>
        <x14:conditionalFormatting xmlns:xm="http://schemas.microsoft.com/office/excel/2006/main">
          <x14:cfRule type="containsText" priority="3905" operator="containsText" id="{DBA9948C-B99F-4B37-9A94-71CC781B30E4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R24:S24 R26:S26</xm:sqref>
        </x14:conditionalFormatting>
        <x14:conditionalFormatting xmlns:xm="http://schemas.microsoft.com/office/excel/2006/main">
          <x14:cfRule type="containsText" priority="3904" operator="containsText" id="{01F8CA1C-5418-4CE2-AA09-6ACB83E0E0D3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R24:S24 R26:S26</xm:sqref>
        </x14:conditionalFormatting>
        <x14:conditionalFormatting xmlns:xm="http://schemas.microsoft.com/office/excel/2006/main">
          <x14:cfRule type="containsText" priority="3903" operator="containsText" id="{B4A180A8-933D-4FE4-B9EB-41D0C7A2D926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R24:S24 R26:S26</xm:sqref>
        </x14:conditionalFormatting>
        <x14:conditionalFormatting xmlns:xm="http://schemas.microsoft.com/office/excel/2006/main">
          <x14:cfRule type="containsText" priority="3902" operator="containsText" id="{C4D6B8A3-F643-483F-A743-B21D5AAC4CC9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R24:S24 R26:S26</xm:sqref>
        </x14:conditionalFormatting>
        <x14:conditionalFormatting xmlns:xm="http://schemas.microsoft.com/office/excel/2006/main">
          <x14:cfRule type="containsText" priority="3901" operator="containsText" id="{2FA5B3A3-F529-4EA2-B2FC-646254BC749C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R24:S24 R26:S26</xm:sqref>
        </x14:conditionalFormatting>
        <x14:conditionalFormatting xmlns:xm="http://schemas.microsoft.com/office/excel/2006/main">
          <x14:cfRule type="containsText" priority="3900" operator="containsText" id="{382E8F9C-1480-403F-AC55-935AEC6F1A4D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R33:S35</xm:sqref>
        </x14:conditionalFormatting>
        <x14:conditionalFormatting xmlns:xm="http://schemas.microsoft.com/office/excel/2006/main">
          <x14:cfRule type="containsText" priority="3899" operator="containsText" id="{2F01CC4F-D15C-4C61-9472-A9FCBF6CCC9B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R33:S35</xm:sqref>
        </x14:conditionalFormatting>
        <x14:conditionalFormatting xmlns:xm="http://schemas.microsoft.com/office/excel/2006/main">
          <x14:cfRule type="containsText" priority="3898" operator="containsText" id="{972827AE-2ACA-4918-A7F3-21FA54146A8F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R33:S35</xm:sqref>
        </x14:conditionalFormatting>
        <x14:conditionalFormatting xmlns:xm="http://schemas.microsoft.com/office/excel/2006/main">
          <x14:cfRule type="containsText" priority="3897" operator="containsText" id="{D0864E26-56C0-4117-8C9D-AA4C7E66F321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R33:S35</xm:sqref>
        </x14:conditionalFormatting>
        <x14:conditionalFormatting xmlns:xm="http://schemas.microsoft.com/office/excel/2006/main">
          <x14:cfRule type="containsText" priority="3896" operator="containsText" id="{899CA3FD-1810-4B1F-A10B-ECF35D938A57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R33:S35</xm:sqref>
        </x14:conditionalFormatting>
        <x14:conditionalFormatting xmlns:xm="http://schemas.microsoft.com/office/excel/2006/main">
          <x14:cfRule type="containsText" priority="3895" operator="containsText" id="{00DA4E8F-8997-4BA6-9180-F606AC689685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R33:S35</xm:sqref>
        </x14:conditionalFormatting>
        <x14:conditionalFormatting xmlns:xm="http://schemas.microsoft.com/office/excel/2006/main">
          <x14:cfRule type="containsText" priority="3894" operator="containsText" id="{E2406AAE-0E06-42FA-8892-B848CB0B0716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R33:S35</xm:sqref>
        </x14:conditionalFormatting>
        <x14:conditionalFormatting xmlns:xm="http://schemas.microsoft.com/office/excel/2006/main">
          <x14:cfRule type="containsText" priority="3893" operator="containsText" id="{E7FF85EF-5907-4BB6-A409-B92A0E1AA2A7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R33:S35</xm:sqref>
        </x14:conditionalFormatting>
        <x14:conditionalFormatting xmlns:xm="http://schemas.microsoft.com/office/excel/2006/main">
          <x14:cfRule type="containsText" priority="3892" operator="containsText" id="{13BAEA07-97DC-4078-B050-D78F185BF6A5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R33:S35</xm:sqref>
        </x14:conditionalFormatting>
        <x14:conditionalFormatting xmlns:xm="http://schemas.microsoft.com/office/excel/2006/main">
          <x14:cfRule type="containsText" priority="3882" operator="containsText" id="{3D94AB43-54B5-4BF5-BD15-D28050E20EC6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R30:S31</xm:sqref>
        </x14:conditionalFormatting>
        <x14:conditionalFormatting xmlns:xm="http://schemas.microsoft.com/office/excel/2006/main">
          <x14:cfRule type="containsText" priority="3881" operator="containsText" id="{1050061E-7ED2-431C-964F-9A8F4536305A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R30:S31</xm:sqref>
        </x14:conditionalFormatting>
        <x14:conditionalFormatting xmlns:xm="http://schemas.microsoft.com/office/excel/2006/main">
          <x14:cfRule type="containsText" priority="3880" operator="containsText" id="{FB9FF50E-E9DB-46AC-9D30-84361B8FD882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R30:S31</xm:sqref>
        </x14:conditionalFormatting>
        <x14:conditionalFormatting xmlns:xm="http://schemas.microsoft.com/office/excel/2006/main">
          <x14:cfRule type="containsText" priority="3879" operator="containsText" id="{CA3A6849-4CF9-4C51-AD60-7EA94E0954B9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R30:S31</xm:sqref>
        </x14:conditionalFormatting>
        <x14:conditionalFormatting xmlns:xm="http://schemas.microsoft.com/office/excel/2006/main">
          <x14:cfRule type="containsText" priority="3878" operator="containsText" id="{61022F6B-1F96-4DF3-8FF6-3ED479A6E1F8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R30:S31</xm:sqref>
        </x14:conditionalFormatting>
        <x14:conditionalFormatting xmlns:xm="http://schemas.microsoft.com/office/excel/2006/main">
          <x14:cfRule type="containsText" priority="3877" operator="containsText" id="{416279C2-F1B6-47D3-A908-9A347EA4A3F8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R30:S31</xm:sqref>
        </x14:conditionalFormatting>
        <x14:conditionalFormatting xmlns:xm="http://schemas.microsoft.com/office/excel/2006/main">
          <x14:cfRule type="containsText" priority="3876" operator="containsText" id="{537349CB-1AE1-4182-98A2-C14F0E3D84A2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R30:S31</xm:sqref>
        </x14:conditionalFormatting>
        <x14:conditionalFormatting xmlns:xm="http://schemas.microsoft.com/office/excel/2006/main">
          <x14:cfRule type="containsText" priority="3875" operator="containsText" id="{A57592E3-73DB-4301-AF1F-B53367213082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R30:S31</xm:sqref>
        </x14:conditionalFormatting>
        <x14:conditionalFormatting xmlns:xm="http://schemas.microsoft.com/office/excel/2006/main">
          <x14:cfRule type="containsText" priority="3874" operator="containsText" id="{F804A3CD-D525-4DF9-8765-25FFEBC3E484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R30:S31</xm:sqref>
        </x14:conditionalFormatting>
        <x14:conditionalFormatting xmlns:xm="http://schemas.microsoft.com/office/excel/2006/main">
          <x14:cfRule type="containsText" priority="3873" operator="containsText" id="{59DE6B95-DA9A-49C5-8964-C9400A43DCB1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R18:S18</xm:sqref>
        </x14:conditionalFormatting>
        <x14:conditionalFormatting xmlns:xm="http://schemas.microsoft.com/office/excel/2006/main">
          <x14:cfRule type="containsText" priority="3872" operator="containsText" id="{488900E6-8E99-4602-A583-A0100F464426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R18:S18</xm:sqref>
        </x14:conditionalFormatting>
        <x14:conditionalFormatting xmlns:xm="http://schemas.microsoft.com/office/excel/2006/main">
          <x14:cfRule type="containsText" priority="3871" operator="containsText" id="{0C485239-5904-44B2-9926-EEF7E84863E8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R18:S18</xm:sqref>
        </x14:conditionalFormatting>
        <x14:conditionalFormatting xmlns:xm="http://schemas.microsoft.com/office/excel/2006/main">
          <x14:cfRule type="containsText" priority="3868" operator="containsText" id="{D431AA82-83C4-4581-8DC2-B73DC77AB57B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869" operator="containsText" id="{F974A236-E423-4246-A8A5-CBCAC5490CB5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870" operator="containsText" id="{BD98D18E-7D98-4782-9BC7-1DE7BB162841}">
            <xm:f>NOT(ISERROR(SEARCH('\\APOLO\oti\Users\User\Google Drive\Tetratech\DP\Riesgos\[Matriz de Riesgos_URT_1.0.xlsx]Data'!#REF!,N6)))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N7 R10:S10 R33:S35 R30:S31 R26:S26 R24:S24 R16:S18 R6:S7</xm:sqref>
        </x14:conditionalFormatting>
        <x14:conditionalFormatting xmlns:xm="http://schemas.microsoft.com/office/excel/2006/main">
          <x14:cfRule type="containsText" priority="3867" operator="containsText" id="{BF01B945-C90E-47B0-95DD-8CB9118A0C16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R6:S6</xm:sqref>
        </x14:conditionalFormatting>
        <x14:conditionalFormatting xmlns:xm="http://schemas.microsoft.com/office/excel/2006/main">
          <x14:cfRule type="containsText" priority="3866" operator="containsText" id="{263E0FE6-C5EF-4138-98C4-19FEA5E72DDA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R6:S6</xm:sqref>
        </x14:conditionalFormatting>
        <x14:conditionalFormatting xmlns:xm="http://schemas.microsoft.com/office/excel/2006/main">
          <x14:cfRule type="containsText" priority="3865" operator="containsText" id="{E016C13E-27DB-488E-B391-555D95BCD8BC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R6:S6</xm:sqref>
        </x14:conditionalFormatting>
        <x14:conditionalFormatting xmlns:xm="http://schemas.microsoft.com/office/excel/2006/main">
          <x14:cfRule type="containsText" priority="3864" operator="containsText" id="{3CFD5586-E886-4505-8FC8-823B06FFD427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R6:S6</xm:sqref>
        </x14:conditionalFormatting>
        <x14:conditionalFormatting xmlns:xm="http://schemas.microsoft.com/office/excel/2006/main">
          <x14:cfRule type="containsText" priority="3863" operator="containsText" id="{B32D0E42-2DCF-4928-8973-B5CEA74B65AC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R6:S6</xm:sqref>
        </x14:conditionalFormatting>
        <x14:conditionalFormatting xmlns:xm="http://schemas.microsoft.com/office/excel/2006/main">
          <x14:cfRule type="containsText" priority="3862" operator="containsText" id="{414547C5-186A-4589-8BCD-AAFA0DB0ECC7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R6:S6</xm:sqref>
        </x14:conditionalFormatting>
        <x14:conditionalFormatting xmlns:xm="http://schemas.microsoft.com/office/excel/2006/main">
          <x14:cfRule type="containsText" priority="3861" operator="containsText" id="{78FADA06-771D-4B1C-B4A8-EB10039A055E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R6:S6</xm:sqref>
        </x14:conditionalFormatting>
        <x14:conditionalFormatting xmlns:xm="http://schemas.microsoft.com/office/excel/2006/main">
          <x14:cfRule type="containsText" priority="3860" operator="containsText" id="{C9FF113F-5F3E-47CB-A8A3-FFD91BE5583F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R6:S6</xm:sqref>
        </x14:conditionalFormatting>
        <x14:conditionalFormatting xmlns:xm="http://schemas.microsoft.com/office/excel/2006/main">
          <x14:cfRule type="containsText" priority="3859" operator="containsText" id="{69857A36-3C26-45DE-B376-8292DE89462F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R6:S6</xm:sqref>
        </x14:conditionalFormatting>
        <x14:conditionalFormatting xmlns:xm="http://schemas.microsoft.com/office/excel/2006/main">
          <x14:cfRule type="containsText" priority="3858" operator="containsText" id="{0A943518-EB8C-4F1D-9603-64B3A26C1A5F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57" operator="containsText" id="{0C1DC766-2CEF-4777-A127-366967C3D0C7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56" operator="containsText" id="{5D0F0049-2FFB-4859-941A-B5CDE5085732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55" operator="containsText" id="{D3388F41-A334-4013-9C46-A104BD145047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54" operator="containsText" id="{C0411F2D-9447-456E-808D-62E4D90D6C4D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53" operator="containsText" id="{D3C7933C-9646-41C2-AE19-CEDC9FFF35F5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52" operator="containsText" id="{34065507-6A3F-45BA-9933-452DDBC8D478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51" operator="containsText" id="{D4F9F58C-9583-4F9D-B7E2-C974B88A58F8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50" operator="containsText" id="{B966FE6C-1A68-451E-AF3C-252D2E890A08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49" operator="containsText" id="{7F931583-CCD9-41BF-8B11-3200F5F16804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48" operator="containsText" id="{52ADD791-CC41-4C40-ACE5-801527D060EB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47" operator="containsText" id="{4158A4C1-DAF8-4E95-ADE5-19289317646E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46" operator="containsText" id="{41AE8785-2E27-4DD6-912D-206337262F4B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45" operator="containsText" id="{6097ADCF-3666-4123-83AE-2FAF8E432EF9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44" operator="containsText" id="{6ACF1F89-F883-4414-BA56-928F9F3DB74D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43" operator="containsText" id="{1434F63B-E06B-48E3-B9AC-BFA099CFEFED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42" operator="containsText" id="{93F69C6E-1F16-4D5E-AC14-8B213989E200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41" operator="containsText" id="{AC609D9E-DE20-4516-9D49-D42F646F8C58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R35:S35</xm:sqref>
        </x14:conditionalFormatting>
        <x14:conditionalFormatting xmlns:xm="http://schemas.microsoft.com/office/excel/2006/main">
          <x14:cfRule type="containsText" priority="3840" operator="containsText" id="{F6DBC70C-6C10-47CF-A25D-ED7C2FCC20F3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R33:S34</xm:sqref>
        </x14:conditionalFormatting>
        <x14:conditionalFormatting xmlns:xm="http://schemas.microsoft.com/office/excel/2006/main">
          <x14:cfRule type="containsText" priority="3839" operator="containsText" id="{89BCEFB3-F740-45BC-A3AC-52570C4620CA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R33:S34</xm:sqref>
        </x14:conditionalFormatting>
        <x14:conditionalFormatting xmlns:xm="http://schemas.microsoft.com/office/excel/2006/main">
          <x14:cfRule type="containsText" priority="3838" operator="containsText" id="{C219E59F-808C-4A0C-B06C-B444DF175F2E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R33:S34</xm:sqref>
        </x14:conditionalFormatting>
        <x14:conditionalFormatting xmlns:xm="http://schemas.microsoft.com/office/excel/2006/main">
          <x14:cfRule type="containsText" priority="3837" operator="containsText" id="{18BC3D07-CE77-4151-83BA-104257566098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R33:S34</xm:sqref>
        </x14:conditionalFormatting>
        <x14:conditionalFormatting xmlns:xm="http://schemas.microsoft.com/office/excel/2006/main">
          <x14:cfRule type="containsText" priority="3836" operator="containsText" id="{BEA77520-E07D-4F07-BCD5-35B089A0047A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R33:S34</xm:sqref>
        </x14:conditionalFormatting>
        <x14:conditionalFormatting xmlns:xm="http://schemas.microsoft.com/office/excel/2006/main">
          <x14:cfRule type="containsText" priority="3835" operator="containsText" id="{CA506945-F430-4D0C-BE54-78909808BB4D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R33:S34</xm:sqref>
        </x14:conditionalFormatting>
        <x14:conditionalFormatting xmlns:xm="http://schemas.microsoft.com/office/excel/2006/main">
          <x14:cfRule type="containsText" priority="3834" operator="containsText" id="{977334A4-1B9D-4DD4-A30D-2B527952BAA8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R33:S34</xm:sqref>
        </x14:conditionalFormatting>
        <x14:conditionalFormatting xmlns:xm="http://schemas.microsoft.com/office/excel/2006/main">
          <x14:cfRule type="containsText" priority="3833" operator="containsText" id="{BE78B14D-BA3B-40E6-B86E-CF17B2E3C80D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R33:S34</xm:sqref>
        </x14:conditionalFormatting>
        <x14:conditionalFormatting xmlns:xm="http://schemas.microsoft.com/office/excel/2006/main">
          <x14:cfRule type="containsText" priority="3832" operator="containsText" id="{8F50FC06-8DAB-4D0B-93CF-360979CA66D3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R33:S34</xm:sqref>
        </x14:conditionalFormatting>
        <x14:conditionalFormatting xmlns:xm="http://schemas.microsoft.com/office/excel/2006/main">
          <x14:cfRule type="containsText" priority="3813" operator="containsText" id="{77E4EE78-B251-4021-958B-276ECD378EC6}">
            <xm:f>NOT(ISERROR(SEARCH('\\APOLO\oti\Users\User\Google Drive\Tetratech\DP\Riesgos\[Matriz de Riesgos_URT_1.0.xlsx]Data'!#REF!,R10)))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R10:S10</xm:sqref>
        </x14:conditionalFormatting>
        <x14:conditionalFormatting xmlns:xm="http://schemas.microsoft.com/office/excel/2006/main">
          <x14:cfRule type="containsText" priority="3812" operator="containsText" id="{BBC9ABDB-D869-4057-BF78-F43EA3F7EEAD}">
            <xm:f>NOT(ISERROR(SEARCH('\\APOLO\oti\Users\User\Google Drive\Tetratech\DP\Riesgos\[Matriz de Riesgos_URT_1.0.xlsx]Data'!#REF!,R10)))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R10:S10</xm:sqref>
        </x14:conditionalFormatting>
        <x14:conditionalFormatting xmlns:xm="http://schemas.microsoft.com/office/excel/2006/main">
          <x14:cfRule type="containsText" priority="3811" operator="containsText" id="{87464FB1-66D0-4E9E-87F2-2E083498A170}">
            <xm:f>NOT(ISERROR(SEARCH('\\APOLO\oti\Users\User\Google Drive\Tetratech\DP\Riesgos\[Matriz de Riesgos_URT_1.0.xlsx]Data'!#REF!,R10)))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R10:S10</xm:sqref>
        </x14:conditionalFormatting>
        <x14:conditionalFormatting xmlns:xm="http://schemas.microsoft.com/office/excel/2006/main">
          <x14:cfRule type="containsText" priority="3810" operator="containsText" id="{B50C55B8-588D-45B3-9D1B-6DC2CC00A8FB}">
            <xm:f>NOT(ISERROR(SEARCH('\\APOLO\oti\Users\User\Google Drive\Tetratech\DP\Riesgos\[Matriz de Riesgos_URT_1.0.xlsx]Data'!#REF!,R10)))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R10:S10</xm:sqref>
        </x14:conditionalFormatting>
        <x14:conditionalFormatting xmlns:xm="http://schemas.microsoft.com/office/excel/2006/main">
          <x14:cfRule type="containsText" priority="3809" operator="containsText" id="{05FAC02A-4E32-4BB7-A094-BD64B24C0EC4}">
            <xm:f>NOT(ISERROR(SEARCH('\\APOLO\oti\Users\User\Google Drive\Tetratech\DP\Riesgos\[Matriz de Riesgos_URT_1.0.xlsx]Data'!#REF!,R10)))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R10:S10</xm:sqref>
        </x14:conditionalFormatting>
        <x14:conditionalFormatting xmlns:xm="http://schemas.microsoft.com/office/excel/2006/main">
          <x14:cfRule type="containsText" priority="3808" operator="containsText" id="{5C9262BC-DF96-4417-9DFB-4B88338C1C95}">
            <xm:f>NOT(ISERROR(SEARCH('\\APOLO\oti\Users\User\Google Drive\Tetratech\DP\Riesgos\[Matriz de Riesgos_URT_1.0.xlsx]Data'!#REF!,R10)))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R10:S10</xm:sqref>
        </x14:conditionalFormatting>
        <x14:conditionalFormatting xmlns:xm="http://schemas.microsoft.com/office/excel/2006/main">
          <x14:cfRule type="containsText" priority="3807" operator="containsText" id="{2714FB17-8CFD-405E-B080-1462C0DF8251}">
            <xm:f>NOT(ISERROR(SEARCH('\\APOLO\oti\Users\User\Google Drive\Tetratech\DP\Riesgos\[Matriz de Riesgos_URT_1.0.xlsx]Data'!#REF!,R10)))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R10:S10</xm:sqref>
        </x14:conditionalFormatting>
        <x14:conditionalFormatting xmlns:xm="http://schemas.microsoft.com/office/excel/2006/main">
          <x14:cfRule type="containsText" priority="3806" operator="containsText" id="{A874C055-8638-4AD4-8F81-D44AB7D56CA3}">
            <xm:f>NOT(ISERROR(SEARCH('\\APOLO\oti\Users\User\Google Drive\Tetratech\DP\Riesgos\[Matriz de Riesgos_URT_1.0.xlsx]Data'!#REF!,R10)))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R10:S10</xm:sqref>
        </x14:conditionalFormatting>
        <x14:conditionalFormatting xmlns:xm="http://schemas.microsoft.com/office/excel/2006/main">
          <x14:cfRule type="containsText" priority="3805" operator="containsText" id="{4BFEBD54-4944-4713-8584-8557FE6BC5A3}">
            <xm:f>NOT(ISERROR(SEARCH('\\APOLO\oti\Users\User\Google Drive\Tetratech\DP\Riesgos\[Matriz de Riesgos_URT_1.0.xlsx]Data'!#REF!,R10)))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R10:S10</xm:sqref>
        </x14:conditionalFormatting>
        <x14:conditionalFormatting xmlns:xm="http://schemas.microsoft.com/office/excel/2006/main">
          <x14:cfRule type="containsText" priority="3804" operator="containsText" id="{B2C03316-3120-4E4F-962B-43973CD2497E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R24:S24</xm:sqref>
        </x14:conditionalFormatting>
        <x14:conditionalFormatting xmlns:xm="http://schemas.microsoft.com/office/excel/2006/main">
          <x14:cfRule type="containsText" priority="3803" operator="containsText" id="{888C48FF-A354-46A0-80A3-BBCE3B9AA955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R24:S24</xm:sqref>
        </x14:conditionalFormatting>
        <x14:conditionalFormatting xmlns:xm="http://schemas.microsoft.com/office/excel/2006/main">
          <x14:cfRule type="containsText" priority="3802" operator="containsText" id="{09CEF782-666C-44D3-B497-DB05B1695F1B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R24:S24</xm:sqref>
        </x14:conditionalFormatting>
        <x14:conditionalFormatting xmlns:xm="http://schemas.microsoft.com/office/excel/2006/main">
          <x14:cfRule type="containsText" priority="3801" operator="containsText" id="{C5B60ADF-02A1-43B3-821F-42BCFB57493C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R24:S24</xm:sqref>
        </x14:conditionalFormatting>
        <x14:conditionalFormatting xmlns:xm="http://schemas.microsoft.com/office/excel/2006/main">
          <x14:cfRule type="containsText" priority="3800" operator="containsText" id="{DDFA8C0C-354E-4A16-BB98-A94C76C71BE0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R24:S24</xm:sqref>
        </x14:conditionalFormatting>
        <x14:conditionalFormatting xmlns:xm="http://schemas.microsoft.com/office/excel/2006/main">
          <x14:cfRule type="containsText" priority="3799" operator="containsText" id="{7FA89F03-FD4A-4C5D-9A39-AAD4AE571870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R24:S24</xm:sqref>
        </x14:conditionalFormatting>
        <x14:conditionalFormatting xmlns:xm="http://schemas.microsoft.com/office/excel/2006/main">
          <x14:cfRule type="containsText" priority="3798" operator="containsText" id="{4E622CBD-F214-47FA-892C-655FA5DCF7FC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R24:S24</xm:sqref>
        </x14:conditionalFormatting>
        <x14:conditionalFormatting xmlns:xm="http://schemas.microsoft.com/office/excel/2006/main">
          <x14:cfRule type="containsText" priority="3797" operator="containsText" id="{69CB7A73-6898-4CB1-9DCD-F96FD51FBF76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R24:S24</xm:sqref>
        </x14:conditionalFormatting>
        <x14:conditionalFormatting xmlns:xm="http://schemas.microsoft.com/office/excel/2006/main">
          <x14:cfRule type="containsText" priority="3796" operator="containsText" id="{6F54F426-D2C0-4956-899E-093149C6B846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R24:S24</xm:sqref>
        </x14:conditionalFormatting>
        <x14:conditionalFormatting xmlns:xm="http://schemas.microsoft.com/office/excel/2006/main">
          <x14:cfRule type="containsText" priority="3786" operator="containsText" id="{50FDF242-AAD6-4AE7-AD0C-3653DE509AB9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R18:S18</xm:sqref>
        </x14:conditionalFormatting>
        <x14:conditionalFormatting xmlns:xm="http://schemas.microsoft.com/office/excel/2006/main">
          <x14:cfRule type="containsText" priority="3785" operator="containsText" id="{9543E45C-CB43-4B0D-9A6F-D1722A3EB701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R18:S18</xm:sqref>
        </x14:conditionalFormatting>
        <x14:conditionalFormatting xmlns:xm="http://schemas.microsoft.com/office/excel/2006/main">
          <x14:cfRule type="containsText" priority="3784" operator="containsText" id="{7337EE33-1547-4FA7-A8A9-39E2AD9AA08E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R18:S18</xm:sqref>
        </x14:conditionalFormatting>
        <x14:conditionalFormatting xmlns:xm="http://schemas.microsoft.com/office/excel/2006/main">
          <x14:cfRule type="containsText" priority="3783" operator="containsText" id="{57463780-916F-4F0C-AACE-8B290046C783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R18:S18</xm:sqref>
        </x14:conditionalFormatting>
        <x14:conditionalFormatting xmlns:xm="http://schemas.microsoft.com/office/excel/2006/main">
          <x14:cfRule type="containsText" priority="3782" operator="containsText" id="{1072A2FE-C6FD-4043-A3F0-4B195133156A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R18:S18</xm:sqref>
        </x14:conditionalFormatting>
        <x14:conditionalFormatting xmlns:xm="http://schemas.microsoft.com/office/excel/2006/main">
          <x14:cfRule type="containsText" priority="3781" operator="containsText" id="{2A9F0E6E-4E9F-4006-AEC5-84272F6D4C1A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R18:S18</xm:sqref>
        </x14:conditionalFormatting>
        <x14:conditionalFormatting xmlns:xm="http://schemas.microsoft.com/office/excel/2006/main">
          <x14:cfRule type="containsText" priority="3780" operator="containsText" id="{8175B7CD-440E-435D-8818-B3D291D4751C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3779" operator="containsText" id="{236E28D4-C558-4E24-A6DB-0574A3B5155C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3778" operator="containsText" id="{83C625FE-75BE-4548-8D4B-250FDEDC96A2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3777" operator="containsText" id="{BC33BA24-FFC2-40F8-8439-C0C283646B54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3776" operator="containsText" id="{F05EB19D-CC0C-411F-8287-BF9FF36A77A3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3775" operator="containsText" id="{435C1B1B-EE23-4B92-AA47-115597B43F68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3774" operator="containsText" id="{931E0524-46E7-4D38-9893-5CE6106CF36F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3773" operator="containsText" id="{88F72BBE-658D-4244-8053-B88E55E84B6A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3772" operator="containsText" id="{C7E30EDD-7D52-4818-A15A-13E3CEBB4334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3769" operator="containsText" id="{66ECE173-8D0D-46C7-A4B8-8DE689EB0EE0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770" operator="containsText" id="{0CF0E9AB-7E1D-4304-9296-8A0C01AB8B6E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771" operator="containsText" id="{F083740A-BC9B-4924-A3AC-864AA2359F2C}">
            <xm:f>NOT(ISERROR(SEARCH('\\APOLO\oti\Users\User\Google Drive\Tetratech\DP\Riesgos\[Matriz de Riesgos_URT_1.0.xlsx]Data'!#REF!,S21)))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containsText" priority="3768" operator="containsText" id="{2967D2A0-51AB-4801-8851-E069CA66BFDF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67" operator="containsText" id="{0E59F1EA-50E8-4D78-ABBA-158822233EF3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66" operator="containsText" id="{31EBB55B-92BE-488A-9368-BE09C96C0C53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65" operator="containsText" id="{0B399DAF-8811-413D-90C9-9761516FD99B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64" operator="containsText" id="{354CFA67-BCC9-4A50-A97C-23F4E0662D5C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63" operator="containsText" id="{1474F407-BF57-41A4-AC85-EA5A9F996E0A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62" operator="containsText" id="{135EAAAF-E6CF-4558-806B-01C0BC26A53F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61" operator="containsText" id="{268D527C-06D6-49D0-9FED-E32DC660B294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60" operator="containsText" id="{73513BC1-82BE-4FB0-9C7C-5A3AAB4AC858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57" operator="containsText" id="{AF2A1AB8-CC3C-4693-911D-39D1B7E435E2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758" operator="containsText" id="{44A39B1A-D2AB-4644-A2F0-471CDD97C410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759" operator="containsText" id="{E453E1FB-067D-4231-AD62-ED5C9177C5D2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56" operator="containsText" id="{713EB854-EFCA-42BD-BEDD-A0D9F8E6B976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55" operator="containsText" id="{20239737-BB21-4D8C-AEE3-D42E3528DD9D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54" operator="containsText" id="{D6D87E48-7B78-4D63-8D74-FEE0701414C2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53" operator="containsText" id="{470E6836-1083-4D49-911B-EA1863DD64E0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52" operator="containsText" id="{EACAFAF3-2AB2-4142-84DF-B5F78676B2A7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51" operator="containsText" id="{2316DAF0-5A08-4D60-B06A-175BB66A31D7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50" operator="containsText" id="{64EDB1BF-BFE5-42B1-ADD0-E3C86E107F95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49" operator="containsText" id="{362E6FFD-46A7-467C-A6AB-33DCBC1E6F0E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48" operator="containsText" id="{F6D483DB-3C3F-45E7-B6B8-657CF922F1E1}">
            <xm:f>NOT(ISERROR(SEARCH('\\APOLO\oti\Users\User\Google Drive\Tetratech\DP\Riesgos\[Matriz de Riesgos_URT_1.0.xlsx]Data'!#REF!,S3)))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S3:S4</xm:sqref>
        </x14:conditionalFormatting>
        <x14:conditionalFormatting xmlns:xm="http://schemas.microsoft.com/office/excel/2006/main">
          <x14:cfRule type="containsText" priority="3747" operator="containsText" id="{0E9677E1-08BD-41FB-B54B-BCC181DE41A8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46" operator="containsText" id="{B87703F1-6E2D-4758-94AA-88E0938284F7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45" operator="containsText" id="{C19AC73A-3983-47BE-A18A-9E9B492778B4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44" operator="containsText" id="{9CFDD02B-1798-4B32-8109-B1B620FEC92A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43" operator="containsText" id="{4F8B469D-C825-4388-83EA-540D5E12167B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42" operator="containsText" id="{235491FB-7831-4F6D-988D-02D2EF3AEE92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41" operator="containsText" id="{E4BC429C-889C-469C-9683-3F55DAD7058A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40" operator="containsText" id="{110C495F-0298-435D-B118-4A71524B710D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39" operator="containsText" id="{CA02315A-ECB1-4F71-96CD-751C8BEDD353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36" operator="containsText" id="{C0A807FD-5DDE-4867-A096-1D90F8BAA5A0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737" operator="containsText" id="{4070A2A8-3D30-40FA-A5B6-E3FA6C45A16F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738" operator="containsText" id="{0022683F-E791-4596-83F5-396B84652EDE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35" operator="containsText" id="{F337BB1B-11BF-4565-B3F1-48B0082E2F3E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34" operator="containsText" id="{72246F9A-BB4F-4685-8818-B2CD6EFD7E8C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33" operator="containsText" id="{61BAFAA9-7D36-4FFA-8AEB-8276C0F41D9F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32" operator="containsText" id="{93BDDC03-EC8A-45E6-A97F-94D5389AD9A5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31" operator="containsText" id="{5E779403-3CAD-4172-8D7B-36BD02D76F13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30" operator="containsText" id="{C181848A-EEFD-4F0F-BE6B-95667FA7685E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29" operator="containsText" id="{2722E783-7206-4D38-A05A-10CEF1362963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28" operator="containsText" id="{F1F9919A-A30D-4DED-BF9B-BF1C91AA27E1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27" operator="containsText" id="{1F1F9D9E-825C-4550-93E0-E4F6D3E55BD0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26" operator="containsText" id="{09F0C775-E541-4737-980A-0FA2FC2A6CA9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25" operator="containsText" id="{04B4CFA4-2C89-4A22-AE3A-E90D60CB9924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24" operator="containsText" id="{8BAEBFB8-0EA2-4046-BE20-149F5A8F55EB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23" operator="containsText" id="{CCB2852E-9650-4DD9-842C-DC2B822509BA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22" operator="containsText" id="{F51ED80E-CA92-4C7F-A16F-12961B505E4A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21" operator="containsText" id="{CB4759C6-75B4-4EAB-9F2D-FD6DC9BCB868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20" operator="containsText" id="{8CE7454E-35C1-448B-B5B6-C8AF75E768DE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19" operator="containsText" id="{95C7C3F0-AEC7-4F8E-A357-0F874260B479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18" operator="containsText" id="{1D548CB1-8AC1-4C70-A180-03F5C9A10E9C}">
            <xm:f>NOT(ISERROR(SEARCH('\\APOLO\oti\Users\User\Google Drive\Tetratech\DP\Riesgos\[Matriz de Riesgos_URT_1.0.xlsx]Data'!#REF!,R20)))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R20:S20</xm:sqref>
        </x14:conditionalFormatting>
        <x14:conditionalFormatting xmlns:xm="http://schemas.microsoft.com/office/excel/2006/main">
          <x14:cfRule type="containsText" priority="3717" operator="containsText" id="{C1C141DA-4F3B-425E-B10B-A88DA4543966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16" operator="containsText" id="{333BE681-070A-437A-AFC1-9033410A2321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15" operator="containsText" id="{AD583E2E-03AA-4624-9F7C-72ADA931EC82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14" operator="containsText" id="{E3B08187-12BD-469B-A9CE-AFC42B39FF10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13" operator="containsText" id="{285CDAB3-2580-4CED-A1C8-7BA300444FAD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12" operator="containsText" id="{1639A04A-7413-47A2-BAB5-17A5C8DCF9EE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11" operator="containsText" id="{F98B8AD0-84D0-4E05-8120-3950C974571B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10" operator="containsText" id="{E09FBD40-7F0C-42F0-BF37-0F04CD61581B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09" operator="containsText" id="{D44D4EE9-7AF6-4300-8EF8-039F91A5D108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08" operator="containsText" id="{28C2D234-B26B-4F38-BE27-2BC3C5EEE265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07" operator="containsText" id="{96D870D9-C5DE-450B-8FF9-44D1BEC6DFD1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06" operator="containsText" id="{BD9AA74C-9CE3-415F-A6AB-1431D197075E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03" operator="containsText" id="{18A97220-180D-4C1A-AF86-C94F0CE7DD3A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704" operator="containsText" id="{DCA45210-B2E4-48D0-9F2A-A40695614D11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705" operator="containsText" id="{92DF6090-2A75-4133-8EE2-7024696ED7D0}">
            <xm:f>NOT(ISERROR(SEARCH('\\APOLO\oti\Users\User\Google Drive\Tetratech\DP\Riesgos\[Matriz de Riesgos_URT_1.0.xlsx]Data'!#REF!,R12)))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R12:S12</xm:sqref>
        </x14:conditionalFormatting>
        <x14:conditionalFormatting xmlns:xm="http://schemas.microsoft.com/office/excel/2006/main">
          <x14:cfRule type="containsText" priority="3702" operator="containsText" id="{84673178-D0EA-4725-999C-D54EE92A301C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701" operator="containsText" id="{4CE23E10-E870-458F-A2E0-32932CF94D6C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700" operator="containsText" id="{B4754E0A-491E-4861-ACEC-110C2EDCEFE5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99" operator="containsText" id="{EC12720C-26AB-4251-A92A-8874E2566718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98" operator="containsText" id="{BA56197E-6025-4983-8255-6F46D4A9F5C7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97" operator="containsText" id="{21779712-AE87-4690-8CE0-C6A2323937D0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96" operator="containsText" id="{A0B99376-CF1C-4262-A514-C4C9D0644688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95" operator="containsText" id="{F7193D54-1A92-4512-BB24-333EFC0DD630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94" operator="containsText" id="{97309AD6-7E11-46E8-804E-CDE5012674B9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91" operator="containsText" id="{273FDEF4-1EE4-4522-9242-37B7A89C6AFB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692" operator="containsText" id="{42967231-695A-441B-BBD5-5CC0B02756EC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693" operator="containsText" id="{DB9FF234-2F63-4EAA-982B-16692C74CD31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90" operator="containsText" id="{E10377A5-CCF6-40C5-B1EB-11CBF6324185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89" operator="containsText" id="{DEABCF10-AEB6-441F-B14D-ABA9B63C44F1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88" operator="containsText" id="{87E3A8F0-4D6B-471B-A590-E087EE4B72E7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87" operator="containsText" id="{F0E56E13-088F-404B-BDD0-9FE07B86E1ED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86" operator="containsText" id="{CA5294B4-0BCB-4CB7-90DC-446720057024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85" operator="containsText" id="{BF103182-859C-4835-835F-6974AB921D50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84" operator="containsText" id="{95DFB8DA-A8E8-41F3-8FF4-2CBED950AE76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83" operator="containsText" id="{26FB3538-C909-448C-9041-E0C669103F5B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82" operator="containsText" id="{B5861FE8-6EC4-49B2-8F13-8F8EC3DC061E}">
            <xm:f>NOT(ISERROR(SEARCH('\\APOLO\oti\Users\User\Google Drive\Tetratech\DP\Riesgos\[Matriz de Riesgos_URT_1.0.xlsx]Data'!#REF!,S5)))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3657" operator="containsText" id="{725440C5-6ADF-4E3E-8494-7D9C1E9ED999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Q3:Q7 Q10 Q18</xm:sqref>
        </x14:conditionalFormatting>
        <x14:conditionalFormatting xmlns:xm="http://schemas.microsoft.com/office/excel/2006/main">
          <x14:cfRule type="containsText" priority="3656" operator="containsText" id="{BBE1F940-6BFF-49BC-AA31-94E98787B2A0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Q3:Q7 Q10 Q18</xm:sqref>
        </x14:conditionalFormatting>
        <x14:conditionalFormatting xmlns:xm="http://schemas.microsoft.com/office/excel/2006/main">
          <x14:cfRule type="containsText" priority="3655" operator="containsText" id="{5216C4D2-2524-4AD1-A648-197F2A013B5B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Q3:Q7 Q10 Q18</xm:sqref>
        </x14:conditionalFormatting>
        <x14:conditionalFormatting xmlns:xm="http://schemas.microsoft.com/office/excel/2006/main">
          <x14:cfRule type="containsText" priority="3654" operator="containsText" id="{5F71B29C-EB7E-4CD7-8942-39976337BBE7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Q3:Q7 Q10 Q18</xm:sqref>
        </x14:conditionalFormatting>
        <x14:conditionalFormatting xmlns:xm="http://schemas.microsoft.com/office/excel/2006/main">
          <x14:cfRule type="containsText" priority="3653" operator="containsText" id="{CEFD899B-6ACB-4C17-9F81-92AB36625B41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Q3:Q7 Q10 Q18</xm:sqref>
        </x14:conditionalFormatting>
        <x14:conditionalFormatting xmlns:xm="http://schemas.microsoft.com/office/excel/2006/main">
          <x14:cfRule type="containsText" priority="3652" operator="containsText" id="{BB896FA1-254E-49B0-89C5-3122DD4DA5F8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Q3:Q7 Q10 Q18</xm:sqref>
        </x14:conditionalFormatting>
        <x14:conditionalFormatting xmlns:xm="http://schemas.microsoft.com/office/excel/2006/main">
          <x14:cfRule type="containsText" priority="3651" operator="containsText" id="{C4E53A97-0C33-4ABB-BC81-EDCA94DBA033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Q3:Q7 Q10 Q18</xm:sqref>
        </x14:conditionalFormatting>
        <x14:conditionalFormatting xmlns:xm="http://schemas.microsoft.com/office/excel/2006/main">
          <x14:cfRule type="containsText" priority="3650" operator="containsText" id="{A1C963F3-8A01-45CD-9186-A909EF957E14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Q3:Q7 Q10 Q18</xm:sqref>
        </x14:conditionalFormatting>
        <x14:conditionalFormatting xmlns:xm="http://schemas.microsoft.com/office/excel/2006/main">
          <x14:cfRule type="containsText" priority="3649" operator="containsText" id="{0FE017FA-3D11-4045-879B-4ADCD7505DDA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Q3:Q7 Q10 Q18</xm:sqref>
        </x14:conditionalFormatting>
        <x14:conditionalFormatting xmlns:xm="http://schemas.microsoft.com/office/excel/2006/main">
          <x14:cfRule type="containsText" priority="3646" operator="containsText" id="{BBBF869C-7F00-4A02-A425-0063501DB244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647" operator="containsText" id="{0006F171-8305-4D94-A6D1-B8D85568A620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648" operator="containsText" id="{45CBCA53-7716-45EC-B27F-26EF424546FE}">
            <xm:f>NOT(ISERROR(SEARCH('\\APOLO\oti\Users\User\Google Drive\Tetratech\DP\Riesgos\[Matriz de Riesgos_URT_1.0.xlsx]Data'!#REF!,Q3)))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Q3:Q7 Q10 Q18</xm:sqref>
        </x14:conditionalFormatting>
        <x14:conditionalFormatting xmlns:xm="http://schemas.microsoft.com/office/excel/2006/main">
          <x14:cfRule type="containsText" priority="3681" operator="containsText" id="{32D7400B-A182-4136-9FBF-A0ECA8546B17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N3:N6</xm:sqref>
        </x14:conditionalFormatting>
        <x14:conditionalFormatting xmlns:xm="http://schemas.microsoft.com/office/excel/2006/main">
          <x14:cfRule type="containsText" priority="3680" operator="containsText" id="{C3B7F4DF-B453-4D03-A01D-9EFF1D671517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N3:N6</xm:sqref>
        </x14:conditionalFormatting>
        <x14:conditionalFormatting xmlns:xm="http://schemas.microsoft.com/office/excel/2006/main">
          <x14:cfRule type="containsText" priority="3679" operator="containsText" id="{B2F5A398-5301-4B4D-B9BB-FCB6F16BD20C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N3:N6</xm:sqref>
        </x14:conditionalFormatting>
        <x14:conditionalFormatting xmlns:xm="http://schemas.microsoft.com/office/excel/2006/main">
          <x14:cfRule type="containsText" priority="3678" operator="containsText" id="{EFD8738F-43C5-4490-9F78-9F46EDB863DB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N3:N6</xm:sqref>
        </x14:conditionalFormatting>
        <x14:conditionalFormatting xmlns:xm="http://schemas.microsoft.com/office/excel/2006/main">
          <x14:cfRule type="containsText" priority="3677" operator="containsText" id="{8E8B10BE-F3F4-46D2-A74B-3CC9DBCA446E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N3:N6</xm:sqref>
        </x14:conditionalFormatting>
        <x14:conditionalFormatting xmlns:xm="http://schemas.microsoft.com/office/excel/2006/main">
          <x14:cfRule type="containsText" priority="3676" operator="containsText" id="{AAE88574-B532-4928-B672-4A2F63A9A38E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N3:N6</xm:sqref>
        </x14:conditionalFormatting>
        <x14:conditionalFormatting xmlns:xm="http://schemas.microsoft.com/office/excel/2006/main">
          <x14:cfRule type="containsText" priority="3675" operator="containsText" id="{1CB9FC3E-29F9-4D98-A84C-147FBFC62A4B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N3:N6</xm:sqref>
        </x14:conditionalFormatting>
        <x14:conditionalFormatting xmlns:xm="http://schemas.microsoft.com/office/excel/2006/main">
          <x14:cfRule type="containsText" priority="3674" operator="containsText" id="{CE4BE48C-39B3-4345-B258-B3620BFA1783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N3:N6</xm:sqref>
        </x14:conditionalFormatting>
        <x14:conditionalFormatting xmlns:xm="http://schemas.microsoft.com/office/excel/2006/main">
          <x14:cfRule type="containsText" priority="3673" operator="containsText" id="{3ECDB57B-C964-43B7-B0DC-531FD9E2CA02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N3:N6</xm:sqref>
        </x14:conditionalFormatting>
        <x14:conditionalFormatting xmlns:xm="http://schemas.microsoft.com/office/excel/2006/main">
          <x14:cfRule type="containsText" priority="3670" operator="containsText" id="{93FA7816-45C9-48F7-A9F1-00416DD66D59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671" operator="containsText" id="{1694F2C7-E98E-4283-813C-9A97673A8880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672" operator="containsText" id="{84173D29-EFEC-4552-A767-930B378AD56A}">
            <xm:f>NOT(ISERROR(SEARCH('\\APOLO\oti\Users\User\Google Drive\Tetratech\DP\Riesgos\[Matriz de Riesgos_URT_1.0.xlsx]Data'!#REF!,N3)))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N3:N6</xm:sqref>
        </x14:conditionalFormatting>
        <x14:conditionalFormatting xmlns:xm="http://schemas.microsoft.com/office/excel/2006/main">
          <x14:cfRule type="containsText" priority="3669" operator="containsText" id="{5AF90A06-B7F9-4080-9BF2-4B9AD8775E20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N10 N18</xm:sqref>
        </x14:conditionalFormatting>
        <x14:conditionalFormatting xmlns:xm="http://schemas.microsoft.com/office/excel/2006/main">
          <x14:cfRule type="containsText" priority="3668" operator="containsText" id="{F6B74768-4874-4389-B486-C63F993D7E2E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N10 N18</xm:sqref>
        </x14:conditionalFormatting>
        <x14:conditionalFormatting xmlns:xm="http://schemas.microsoft.com/office/excel/2006/main">
          <x14:cfRule type="containsText" priority="3667" operator="containsText" id="{E9A013DE-806C-4E1D-9F72-B6976FD83E5A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N10 N18</xm:sqref>
        </x14:conditionalFormatting>
        <x14:conditionalFormatting xmlns:xm="http://schemas.microsoft.com/office/excel/2006/main">
          <x14:cfRule type="containsText" priority="3666" operator="containsText" id="{389F3B49-C0F7-49FF-AD1D-9B5AC213DA6F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N10 N18</xm:sqref>
        </x14:conditionalFormatting>
        <x14:conditionalFormatting xmlns:xm="http://schemas.microsoft.com/office/excel/2006/main">
          <x14:cfRule type="containsText" priority="3665" operator="containsText" id="{7BE5CCC6-7C41-4EEF-A9B7-7F5A8D806ABD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N10 N18</xm:sqref>
        </x14:conditionalFormatting>
        <x14:conditionalFormatting xmlns:xm="http://schemas.microsoft.com/office/excel/2006/main">
          <x14:cfRule type="containsText" priority="3664" operator="containsText" id="{C6FD542A-AAC6-4402-BA55-1C8FB1A1D42A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N10 N18</xm:sqref>
        </x14:conditionalFormatting>
        <x14:conditionalFormatting xmlns:xm="http://schemas.microsoft.com/office/excel/2006/main">
          <x14:cfRule type="containsText" priority="3663" operator="containsText" id="{F0EF1B85-37DF-4474-9B5A-6FCBEAFD7845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N10 N18</xm:sqref>
        </x14:conditionalFormatting>
        <x14:conditionalFormatting xmlns:xm="http://schemas.microsoft.com/office/excel/2006/main">
          <x14:cfRule type="containsText" priority="3662" operator="containsText" id="{19B516B0-C713-41F5-ABC1-9FCE256EE1ED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N10 N18</xm:sqref>
        </x14:conditionalFormatting>
        <x14:conditionalFormatting xmlns:xm="http://schemas.microsoft.com/office/excel/2006/main">
          <x14:cfRule type="containsText" priority="3661" operator="containsText" id="{2FA0F2E2-2747-46CF-B7A6-D09A18B845B7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N10 N18</xm:sqref>
        </x14:conditionalFormatting>
        <x14:conditionalFormatting xmlns:xm="http://schemas.microsoft.com/office/excel/2006/main">
          <x14:cfRule type="containsText" priority="3658" operator="containsText" id="{74A5C7CA-FCDF-489E-AFF9-7C352EE2C581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659" operator="containsText" id="{D3E1AC5E-DFF5-450B-AC9A-3C5B0BDFBF8F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660" operator="containsText" id="{0405900D-43FC-4FD2-A2F4-0ED7A6DDD2F9}">
            <xm:f>NOT(ISERROR(SEARCH('\\APOLO\oti\Users\User\Google Drive\Tetratech\DP\Riesgos\[Matriz de Riesgos_URT_1.0.xlsx]Data'!#REF!,N10)))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N10 N18</xm:sqref>
        </x14:conditionalFormatting>
        <x14:conditionalFormatting xmlns:xm="http://schemas.microsoft.com/office/excel/2006/main">
          <x14:cfRule type="containsText" priority="3645" operator="containsText" id="{1EAAAAD5-A5F3-4E0E-9CD3-F58581D8FD1D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O10:P10 O3:P7 O18</xm:sqref>
        </x14:conditionalFormatting>
        <x14:conditionalFormatting xmlns:xm="http://schemas.microsoft.com/office/excel/2006/main">
          <x14:cfRule type="containsText" priority="3644" operator="containsText" id="{3ADDBE66-DB19-4823-A183-1F93A9F46510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O10:P10 O3:P7 O18</xm:sqref>
        </x14:conditionalFormatting>
        <x14:conditionalFormatting xmlns:xm="http://schemas.microsoft.com/office/excel/2006/main">
          <x14:cfRule type="containsText" priority="3643" operator="containsText" id="{CD8E8505-E670-4407-995A-97517D082A4A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O10:P10 O3:P7 O18</xm:sqref>
        </x14:conditionalFormatting>
        <x14:conditionalFormatting xmlns:xm="http://schemas.microsoft.com/office/excel/2006/main">
          <x14:cfRule type="containsText" priority="3642" operator="containsText" id="{BC1BC77D-8C32-47E9-8D70-C77FB6861CAE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O10:P10 O3:P7 O18</xm:sqref>
        </x14:conditionalFormatting>
        <x14:conditionalFormatting xmlns:xm="http://schemas.microsoft.com/office/excel/2006/main">
          <x14:cfRule type="containsText" priority="3641" operator="containsText" id="{B0213084-2948-4C3C-9BD2-AECD129EA689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O10:P10 O3:P7 O18</xm:sqref>
        </x14:conditionalFormatting>
        <x14:conditionalFormatting xmlns:xm="http://schemas.microsoft.com/office/excel/2006/main">
          <x14:cfRule type="containsText" priority="3640" operator="containsText" id="{D3F84D0B-117C-427B-A5F1-B3A2A5D77FCE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O10:P10 O3:P7 O18</xm:sqref>
        </x14:conditionalFormatting>
        <x14:conditionalFormatting xmlns:xm="http://schemas.microsoft.com/office/excel/2006/main">
          <x14:cfRule type="containsText" priority="3639" operator="containsText" id="{B090B1EE-1E57-4620-9B4F-707DECFF617B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O10:P10 O3:P7 O18</xm:sqref>
        </x14:conditionalFormatting>
        <x14:conditionalFormatting xmlns:xm="http://schemas.microsoft.com/office/excel/2006/main">
          <x14:cfRule type="containsText" priority="3638" operator="containsText" id="{ECB8B2D1-24F7-4330-9B61-8A5EA6276379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O10:P10 O3:P7 O18</xm:sqref>
        </x14:conditionalFormatting>
        <x14:conditionalFormatting xmlns:xm="http://schemas.microsoft.com/office/excel/2006/main">
          <x14:cfRule type="containsText" priority="3637" operator="containsText" id="{93525D3A-F9C7-48C8-852D-06EDED3FED5C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O10:P10 O3:P7 O18</xm:sqref>
        </x14:conditionalFormatting>
        <x14:conditionalFormatting xmlns:xm="http://schemas.microsoft.com/office/excel/2006/main">
          <x14:cfRule type="containsText" priority="3634" operator="containsText" id="{D7F058F1-79EA-422C-A91B-91D04408D364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635" operator="containsText" id="{9CD9EDAE-389A-4285-9511-A4A36E4340CE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636" operator="containsText" id="{7DB1EC95-8760-4D14-B746-36BB82B891D7}">
            <xm:f>NOT(ISERROR(SEARCH('\\APOLO\oti\Users\User\Google Drive\Tetratech\DP\Riesgos\[Matriz de Riesgos_URT_1.0.xlsx]Data'!#REF!,O3)))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O10:P10 O3:P7 O18</xm:sqref>
        </x14:conditionalFormatting>
        <x14:conditionalFormatting xmlns:xm="http://schemas.microsoft.com/office/excel/2006/main">
          <x14:cfRule type="containsText" priority="3621" operator="containsText" id="{ACAB6D89-A773-4C79-A931-AB7EE948FCF0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containsText" priority="3620" operator="containsText" id="{5FB35E00-0F8A-4CE3-AE86-889ABFA94A06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containsText" priority="3619" operator="containsText" id="{46E9082D-0950-4109-9C0C-9AA9D57B1FFE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containsText" priority="3618" operator="containsText" id="{A868BEDB-08B8-4E8E-8416-9D099AD6BCAD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containsText" priority="3617" operator="containsText" id="{5FEC53CB-BBDF-4270-B30A-9C35E6DAC98E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containsText" priority="3616" operator="containsText" id="{05F9AC4E-62C4-476A-B20A-83537F8AA3C4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containsText" priority="3615" operator="containsText" id="{6AD497E4-7DDB-4047-9817-FE952E5E89CF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containsText" priority="3614" operator="containsText" id="{AB87B583-1AFF-4121-B6D2-F1D380600434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containsText" priority="3613" operator="containsText" id="{F754B3C1-4762-4536-B735-4ABD8EABE1A2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containsText" priority="3610" operator="containsText" id="{2571D5DB-4DC2-4F7B-BDD6-2258797023D3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611" operator="containsText" id="{9029D955-C3DB-407D-BF73-E5B48074560D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612" operator="containsText" id="{A0A76A19-652E-417C-ADA7-B43B9D273485}">
            <xm:f>NOT(ISERROR(SEARCH('\\APOLO\oti\Users\User\Google Drive\Tetratech\DP\Riesgos\[Matriz de Riesgos_URT_1.0.xlsx]Data'!#REF!,Q17)))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containsText" priority="3633" operator="containsText" id="{C20B5290-20E9-462A-A4B0-51D1C7B5EDA3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N17</xm:sqref>
        </x14:conditionalFormatting>
        <x14:conditionalFormatting xmlns:xm="http://schemas.microsoft.com/office/excel/2006/main">
          <x14:cfRule type="containsText" priority="3632" operator="containsText" id="{0ED8A89C-6C51-404A-935C-FB2E738789B5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N17</xm:sqref>
        </x14:conditionalFormatting>
        <x14:conditionalFormatting xmlns:xm="http://schemas.microsoft.com/office/excel/2006/main">
          <x14:cfRule type="containsText" priority="3631" operator="containsText" id="{62F65E81-6768-432D-B2BC-654534AD7562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N17</xm:sqref>
        </x14:conditionalFormatting>
        <x14:conditionalFormatting xmlns:xm="http://schemas.microsoft.com/office/excel/2006/main">
          <x14:cfRule type="containsText" priority="3630" operator="containsText" id="{45E02BDC-B7BE-4CAC-889A-8CEC8817C9DC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N17</xm:sqref>
        </x14:conditionalFormatting>
        <x14:conditionalFormatting xmlns:xm="http://schemas.microsoft.com/office/excel/2006/main">
          <x14:cfRule type="containsText" priority="3629" operator="containsText" id="{F4B1AE1D-B3BC-456C-A766-CCD0D2E306AB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N17</xm:sqref>
        </x14:conditionalFormatting>
        <x14:conditionalFormatting xmlns:xm="http://schemas.microsoft.com/office/excel/2006/main">
          <x14:cfRule type="containsText" priority="3628" operator="containsText" id="{BCDADDE9-2AEA-4BB9-9F08-33409F71CE3B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N17</xm:sqref>
        </x14:conditionalFormatting>
        <x14:conditionalFormatting xmlns:xm="http://schemas.microsoft.com/office/excel/2006/main">
          <x14:cfRule type="containsText" priority="3627" operator="containsText" id="{6484DE71-A2B9-4108-A9C3-1AAA3ADFFC46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N17</xm:sqref>
        </x14:conditionalFormatting>
        <x14:conditionalFormatting xmlns:xm="http://schemas.microsoft.com/office/excel/2006/main">
          <x14:cfRule type="containsText" priority="3626" operator="containsText" id="{1368420F-B5DC-455A-B0E3-76BFDAF6F6D4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N17</xm:sqref>
        </x14:conditionalFormatting>
        <x14:conditionalFormatting xmlns:xm="http://schemas.microsoft.com/office/excel/2006/main">
          <x14:cfRule type="containsText" priority="3625" operator="containsText" id="{A8985A52-83DC-456D-9088-4D653BC4F7DF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N17</xm:sqref>
        </x14:conditionalFormatting>
        <x14:conditionalFormatting xmlns:xm="http://schemas.microsoft.com/office/excel/2006/main">
          <x14:cfRule type="containsText" priority="3622" operator="containsText" id="{8D827CD0-6D5B-49B5-B70E-76FE82A46E9F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623" operator="containsText" id="{12B390E4-C40D-4771-B8BA-E69A95064A14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624" operator="containsText" id="{D5A8D5E6-CEB2-4A24-8267-86AD99896C90}">
            <xm:f>NOT(ISERROR(SEARCH('\\APOLO\oti\Users\User\Google Drive\Tetratech\DP\Riesgos\[Matriz de Riesgos_URT_1.0.xlsx]Data'!#REF!,N17)))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N17</xm:sqref>
        </x14:conditionalFormatting>
        <x14:conditionalFormatting xmlns:xm="http://schemas.microsoft.com/office/excel/2006/main">
          <x14:cfRule type="containsText" priority="3609" operator="containsText" id="{39A28938-7EF2-4CBE-B4A7-77AB8DE755D4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O17:P17</xm:sqref>
        </x14:conditionalFormatting>
        <x14:conditionalFormatting xmlns:xm="http://schemas.microsoft.com/office/excel/2006/main">
          <x14:cfRule type="containsText" priority="3608" operator="containsText" id="{85283278-C0C4-420E-9C91-CD9EEF4044D0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O17:P17</xm:sqref>
        </x14:conditionalFormatting>
        <x14:conditionalFormatting xmlns:xm="http://schemas.microsoft.com/office/excel/2006/main">
          <x14:cfRule type="containsText" priority="3607" operator="containsText" id="{4040C878-9B28-454B-B6A6-31B77A1225B7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O17:P17</xm:sqref>
        </x14:conditionalFormatting>
        <x14:conditionalFormatting xmlns:xm="http://schemas.microsoft.com/office/excel/2006/main">
          <x14:cfRule type="containsText" priority="3606" operator="containsText" id="{4F60DD1B-4192-449F-B4E9-3B7A0D7BA85B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O17:P17</xm:sqref>
        </x14:conditionalFormatting>
        <x14:conditionalFormatting xmlns:xm="http://schemas.microsoft.com/office/excel/2006/main">
          <x14:cfRule type="containsText" priority="3605" operator="containsText" id="{F1E65FAF-6F06-4C3C-BCE7-00E13D1A1DD6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O17:P17</xm:sqref>
        </x14:conditionalFormatting>
        <x14:conditionalFormatting xmlns:xm="http://schemas.microsoft.com/office/excel/2006/main">
          <x14:cfRule type="containsText" priority="3604" operator="containsText" id="{42BF78D8-F871-4744-8D33-D1217CBB075F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O17:P17</xm:sqref>
        </x14:conditionalFormatting>
        <x14:conditionalFormatting xmlns:xm="http://schemas.microsoft.com/office/excel/2006/main">
          <x14:cfRule type="containsText" priority="3603" operator="containsText" id="{3D10BF32-977C-4F19-B505-E8102D9B77C5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O17:P17</xm:sqref>
        </x14:conditionalFormatting>
        <x14:conditionalFormatting xmlns:xm="http://schemas.microsoft.com/office/excel/2006/main">
          <x14:cfRule type="containsText" priority="3602" operator="containsText" id="{AD190986-1D2D-410D-9125-D04941F7A65F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O17:P17</xm:sqref>
        </x14:conditionalFormatting>
        <x14:conditionalFormatting xmlns:xm="http://schemas.microsoft.com/office/excel/2006/main">
          <x14:cfRule type="containsText" priority="3601" operator="containsText" id="{AB6170D5-A054-4E5D-9295-A0032F490E26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O17:P17</xm:sqref>
        </x14:conditionalFormatting>
        <x14:conditionalFormatting xmlns:xm="http://schemas.microsoft.com/office/excel/2006/main">
          <x14:cfRule type="containsText" priority="3598" operator="containsText" id="{B6CD1EBA-124B-45B2-9EED-8B7FD9E2E1EC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599" operator="containsText" id="{1AE72CDF-D42D-4F10-827D-5D7AFFBDE8E6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600" operator="containsText" id="{337DFB4C-EFB4-48CD-B7AB-D3B35492F57A}">
            <xm:f>NOT(ISERROR(SEARCH('\\APOLO\oti\Users\User\Google Drive\Tetratech\DP\Riesgos\[Matriz de Riesgos_URT_1.0.xlsx]Data'!#REF!,O17)))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O17:P17</xm:sqref>
        </x14:conditionalFormatting>
        <x14:conditionalFormatting xmlns:xm="http://schemas.microsoft.com/office/excel/2006/main">
          <x14:cfRule type="containsText" priority="3381" operator="containsText" id="{B4E98F6C-B250-439A-A198-E8E039B39EB2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ontainsText" priority="3380" operator="containsText" id="{AABBCD7E-7A24-4D29-9AAA-9CE526656F17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ontainsText" priority="3379" operator="containsText" id="{9BEC8706-7515-4292-A8C4-D948342336F6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ontainsText" priority="3378" operator="containsText" id="{92234FAD-966A-4E2F-AB18-6DD2485187F1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ontainsText" priority="3377" operator="containsText" id="{D65A861F-5CFD-401E-98F0-37E592799BB3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ontainsText" priority="3376" operator="containsText" id="{4BAFF3C6-3402-4B02-8EEC-83F7D8075DDE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ontainsText" priority="3375" operator="containsText" id="{C6F3F9AC-117C-48E4-8047-3E019EFB826E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ontainsText" priority="3374" operator="containsText" id="{79283F66-8BE7-4762-88B0-4239B67D7882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ontainsText" priority="3373" operator="containsText" id="{E9547FDD-50B3-48E8-ADEC-9D2E7A641883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ontainsText" priority="3370" operator="containsText" id="{2ECB7F24-21C5-4F14-BDB9-6F16EBF9FEB5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371" operator="containsText" id="{840AC853-1DD5-4EC0-979B-BB0172ABB8DD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372" operator="containsText" id="{84122ADC-F9F1-4133-A0E5-965F68C59AC2}">
            <xm:f>NOT(ISERROR(SEARCH('\\APOLO\oti\Users\User\Google Drive\Tetratech\DP\Riesgos\[Matriz de Riesgos_URT_1.0.xlsx]Data'!#REF!,N21)))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ontainsText" priority="3549" operator="containsText" id="{A19A1482-9AF8-41FF-A829-984F7A7879DE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Q12</xm:sqref>
        </x14:conditionalFormatting>
        <x14:conditionalFormatting xmlns:xm="http://schemas.microsoft.com/office/excel/2006/main">
          <x14:cfRule type="containsText" priority="3548" operator="containsText" id="{15C6FA88-132A-48BD-A71E-1B91C1C4317D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Q12</xm:sqref>
        </x14:conditionalFormatting>
        <x14:conditionalFormatting xmlns:xm="http://schemas.microsoft.com/office/excel/2006/main">
          <x14:cfRule type="containsText" priority="3547" operator="containsText" id="{D1FC8D13-472C-4A19-9930-94A90D3A4B02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Q12</xm:sqref>
        </x14:conditionalFormatting>
        <x14:conditionalFormatting xmlns:xm="http://schemas.microsoft.com/office/excel/2006/main">
          <x14:cfRule type="containsText" priority="3546" operator="containsText" id="{292B5C4A-BB05-4068-8451-B7D084ED7923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Q12</xm:sqref>
        </x14:conditionalFormatting>
        <x14:conditionalFormatting xmlns:xm="http://schemas.microsoft.com/office/excel/2006/main">
          <x14:cfRule type="containsText" priority="3545" operator="containsText" id="{434391AB-C5C7-4548-A413-AE28DED5A047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Q12</xm:sqref>
        </x14:conditionalFormatting>
        <x14:conditionalFormatting xmlns:xm="http://schemas.microsoft.com/office/excel/2006/main">
          <x14:cfRule type="containsText" priority="3544" operator="containsText" id="{0B62A335-65D7-4004-BB0E-C6294FEBA86A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Q12</xm:sqref>
        </x14:conditionalFormatting>
        <x14:conditionalFormatting xmlns:xm="http://schemas.microsoft.com/office/excel/2006/main">
          <x14:cfRule type="containsText" priority="3543" operator="containsText" id="{EDFB0331-470F-40CF-88A6-19154710243C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Q12</xm:sqref>
        </x14:conditionalFormatting>
        <x14:conditionalFormatting xmlns:xm="http://schemas.microsoft.com/office/excel/2006/main">
          <x14:cfRule type="containsText" priority="3542" operator="containsText" id="{BA6F32B0-F098-42CD-B265-616A898F402A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Q12</xm:sqref>
        </x14:conditionalFormatting>
        <x14:conditionalFormatting xmlns:xm="http://schemas.microsoft.com/office/excel/2006/main">
          <x14:cfRule type="containsText" priority="3541" operator="containsText" id="{BB9C9617-5F74-4BB3-A232-C02EB86EAC54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Q12</xm:sqref>
        </x14:conditionalFormatting>
        <x14:conditionalFormatting xmlns:xm="http://schemas.microsoft.com/office/excel/2006/main">
          <x14:cfRule type="containsText" priority="3538" operator="containsText" id="{7045307B-C5E7-441D-8ADF-600C5D23C372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539" operator="containsText" id="{85319755-3C95-4AD0-BE57-75DE0669504F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540" operator="containsText" id="{5F5F48C6-AD76-4A31-847E-66172BAB1FF0}">
            <xm:f>NOT(ISERROR(SEARCH('\\APOLO\oti\Users\User\Google Drive\Tetratech\DP\Riesgos\[Matriz de Riesgos_URT_1.0.xlsx]Data'!#REF!,Q12)))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Q12</xm:sqref>
        </x14:conditionalFormatting>
        <x14:conditionalFormatting xmlns:xm="http://schemas.microsoft.com/office/excel/2006/main">
          <x14:cfRule type="containsText" priority="3561" operator="containsText" id="{4E5FF49B-E0C5-463B-9DB1-D74529BBE494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containsText" priority="3560" operator="containsText" id="{D794ED97-2A72-4268-A49D-409F63A8B361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containsText" priority="3559" operator="containsText" id="{22C50613-D2F6-4F25-BF8A-78DC51E5BC49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containsText" priority="3558" operator="containsText" id="{C30D3B6C-3773-4098-A53A-595A12BE08EC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containsText" priority="3557" operator="containsText" id="{AFB88313-3EDB-42CB-A154-2DDECF1EAF25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containsText" priority="3556" operator="containsText" id="{0E9B18DF-0171-4851-B927-B538D550BE38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containsText" priority="3555" operator="containsText" id="{865CC7F1-4D5F-444C-8262-E5C7E417786B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containsText" priority="3554" operator="containsText" id="{4904E7BD-6A94-4477-9CC4-815B420E652B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containsText" priority="3553" operator="containsText" id="{4227338F-E1BA-459E-B221-1104C6535015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containsText" priority="3550" operator="containsText" id="{4DB88B09-69A0-446F-B9AE-37E20DE3ECF5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551" operator="containsText" id="{8BE41594-8D61-425E-AC34-0905E8E04296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552" operator="containsText" id="{97B7AB3D-ACEC-40E2-BB1E-D80A42BE5E05}">
            <xm:f>NOT(ISERROR(SEARCH('\\APOLO\oti\Users\User\Google Drive\Tetratech\DP\Riesgos\[Matriz de Riesgos_URT_1.0.xlsx]Data'!#REF!,N12)))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N12</xm:sqref>
        </x14:conditionalFormatting>
        <x14:conditionalFormatting xmlns:xm="http://schemas.microsoft.com/office/excel/2006/main">
          <x14:cfRule type="containsText" priority="3537" operator="containsText" id="{CC5CB672-4F55-4DCA-B8B3-E4D2D7D6BAC6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O12:P12</xm:sqref>
        </x14:conditionalFormatting>
        <x14:conditionalFormatting xmlns:xm="http://schemas.microsoft.com/office/excel/2006/main">
          <x14:cfRule type="containsText" priority="3536" operator="containsText" id="{1E63E78B-596C-40CC-80D6-FF1CBC8A53E3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O12:P12</xm:sqref>
        </x14:conditionalFormatting>
        <x14:conditionalFormatting xmlns:xm="http://schemas.microsoft.com/office/excel/2006/main">
          <x14:cfRule type="containsText" priority="3535" operator="containsText" id="{AF5A9BAB-2A41-4745-AFDC-F26DCA4348A9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O12:P12</xm:sqref>
        </x14:conditionalFormatting>
        <x14:conditionalFormatting xmlns:xm="http://schemas.microsoft.com/office/excel/2006/main">
          <x14:cfRule type="containsText" priority="3534" operator="containsText" id="{04E9D3DB-679E-4A58-AE4C-D317019A5BA4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O12:P12</xm:sqref>
        </x14:conditionalFormatting>
        <x14:conditionalFormatting xmlns:xm="http://schemas.microsoft.com/office/excel/2006/main">
          <x14:cfRule type="containsText" priority="3533" operator="containsText" id="{4600EF2F-CA70-496B-8C6D-07E22F78267D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O12:P12</xm:sqref>
        </x14:conditionalFormatting>
        <x14:conditionalFormatting xmlns:xm="http://schemas.microsoft.com/office/excel/2006/main">
          <x14:cfRule type="containsText" priority="3532" operator="containsText" id="{106ACFCD-8F9B-4DC4-B32A-B6F3C884E20B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O12:P12</xm:sqref>
        </x14:conditionalFormatting>
        <x14:conditionalFormatting xmlns:xm="http://schemas.microsoft.com/office/excel/2006/main">
          <x14:cfRule type="containsText" priority="3531" operator="containsText" id="{2D6204E9-4A89-44ED-B214-75615B0E74FE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O12:P12</xm:sqref>
        </x14:conditionalFormatting>
        <x14:conditionalFormatting xmlns:xm="http://schemas.microsoft.com/office/excel/2006/main">
          <x14:cfRule type="containsText" priority="3530" operator="containsText" id="{BCB61F57-98E7-45DC-B347-A429F8B788FD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O12:P12</xm:sqref>
        </x14:conditionalFormatting>
        <x14:conditionalFormatting xmlns:xm="http://schemas.microsoft.com/office/excel/2006/main">
          <x14:cfRule type="containsText" priority="3529" operator="containsText" id="{DABA3ECC-8AD8-4E97-A8FF-09EE5CFA3907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O12:P12</xm:sqref>
        </x14:conditionalFormatting>
        <x14:conditionalFormatting xmlns:xm="http://schemas.microsoft.com/office/excel/2006/main">
          <x14:cfRule type="containsText" priority="3526" operator="containsText" id="{5C67D6AB-1176-42F3-B927-00895B265653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527" operator="containsText" id="{C33840CF-18EC-46AE-838D-CE746A9F35D9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528" operator="containsText" id="{EC13913F-D0B6-486D-9BE7-0D00A98D27FD}">
            <xm:f>NOT(ISERROR(SEARCH('\\APOLO\oti\Users\User\Google Drive\Tetratech\DP\Riesgos\[Matriz de Riesgos_URT_1.0.xlsx]Data'!#REF!,O12)))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O12:P12</xm:sqref>
        </x14:conditionalFormatting>
        <x14:conditionalFormatting xmlns:xm="http://schemas.microsoft.com/office/excel/2006/main">
          <x14:cfRule type="containsText" priority="3369" operator="containsText" id="{48E6EA18-07D8-4108-8C60-135AEF71F371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containsText" priority="3368" operator="containsText" id="{2ED9064A-1F39-49AF-B7DB-B1D625F3BC71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containsText" priority="3367" operator="containsText" id="{93B06590-F857-4D1A-91A1-4D8866934388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containsText" priority="3366" operator="containsText" id="{F8EABAE9-0095-42F6-A2B5-7DEF769F2DBB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containsText" priority="3365" operator="containsText" id="{1E2FD3A2-EB5C-4BE8-8B60-348CAA19ED8F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containsText" priority="3364" operator="containsText" id="{51E38ACE-07E8-4DE9-A2FD-9E87B1000460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containsText" priority="3363" operator="containsText" id="{82DC4B7D-9B0A-4764-8E06-96EAA483D810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containsText" priority="3362" operator="containsText" id="{224AD8E3-B2B1-404B-A1D6-E75526D0F4F0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containsText" priority="3361" operator="containsText" id="{CA4B6DA4-122E-4FCE-A77F-55587BD41808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containsText" priority="3358" operator="containsText" id="{A8334098-624F-4CEB-B4F4-1AA87B9C3E9F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359" operator="containsText" id="{AA2CD8A3-B25F-452E-989F-94CFB87FF2F1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360" operator="containsText" id="{B85F2EE8-7B96-41C7-B27A-FCF4A9521FBC}">
            <xm:f>NOT(ISERROR(SEARCH('\\APOLO\oti\Users\User\Google Drive\Tetratech\DP\Riesgos\[Matriz de Riesgos_URT_1.0.xlsx]Data'!#REF!,Q21)))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containsText" priority="3357" operator="containsText" id="{569E62FC-73FB-43F3-B30A-233097C625D3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O21:P21</xm:sqref>
        </x14:conditionalFormatting>
        <x14:conditionalFormatting xmlns:xm="http://schemas.microsoft.com/office/excel/2006/main">
          <x14:cfRule type="containsText" priority="3356" operator="containsText" id="{929BB442-BFD3-485D-8CF9-16D60CDE7403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O21:P21</xm:sqref>
        </x14:conditionalFormatting>
        <x14:conditionalFormatting xmlns:xm="http://schemas.microsoft.com/office/excel/2006/main">
          <x14:cfRule type="containsText" priority="3355" operator="containsText" id="{FF6084A4-77D1-4727-9474-58FD1917D6E7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O21:P21</xm:sqref>
        </x14:conditionalFormatting>
        <x14:conditionalFormatting xmlns:xm="http://schemas.microsoft.com/office/excel/2006/main">
          <x14:cfRule type="containsText" priority="3354" operator="containsText" id="{D35A83BC-119C-4A63-A5DA-EEF9B78EA4CF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O21:P21</xm:sqref>
        </x14:conditionalFormatting>
        <x14:conditionalFormatting xmlns:xm="http://schemas.microsoft.com/office/excel/2006/main">
          <x14:cfRule type="containsText" priority="3353" operator="containsText" id="{608CE151-888C-4FBB-9506-39B90F980C01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O21:P21</xm:sqref>
        </x14:conditionalFormatting>
        <x14:conditionalFormatting xmlns:xm="http://schemas.microsoft.com/office/excel/2006/main">
          <x14:cfRule type="containsText" priority="3352" operator="containsText" id="{FF81F1A1-44BB-4EF6-A4E9-E50AECA8C031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O21:P21</xm:sqref>
        </x14:conditionalFormatting>
        <x14:conditionalFormatting xmlns:xm="http://schemas.microsoft.com/office/excel/2006/main">
          <x14:cfRule type="containsText" priority="3351" operator="containsText" id="{3D9943F6-CF89-44AA-B74C-8CB74EF345EF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O21:P21</xm:sqref>
        </x14:conditionalFormatting>
        <x14:conditionalFormatting xmlns:xm="http://schemas.microsoft.com/office/excel/2006/main">
          <x14:cfRule type="containsText" priority="3350" operator="containsText" id="{C5C38028-1100-4CC7-ADAA-91EDDB12D7AF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O21:P21</xm:sqref>
        </x14:conditionalFormatting>
        <x14:conditionalFormatting xmlns:xm="http://schemas.microsoft.com/office/excel/2006/main">
          <x14:cfRule type="containsText" priority="3349" operator="containsText" id="{0C48ACFF-B9D1-4F4F-A654-2FD7351C32D7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O21:P21</xm:sqref>
        </x14:conditionalFormatting>
        <x14:conditionalFormatting xmlns:xm="http://schemas.microsoft.com/office/excel/2006/main">
          <x14:cfRule type="containsText" priority="3346" operator="containsText" id="{4030D004-124E-4FF8-ABFF-323527C5941C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347" operator="containsText" id="{35F1BCCE-D248-41D2-B85F-4730790790A2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348" operator="containsText" id="{0701C361-7B2C-4FFB-91EF-E74AA825B79E}">
            <xm:f>NOT(ISERROR(SEARCH('\\APOLO\oti\Users\User\Google Drive\Tetratech\DP\Riesgos\[Matriz de Riesgos_URT_1.0.xlsx]Data'!#REF!,O21)))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O21:P21</xm:sqref>
        </x14:conditionalFormatting>
        <x14:conditionalFormatting xmlns:xm="http://schemas.microsoft.com/office/excel/2006/main">
          <x14:cfRule type="containsText" priority="3333" operator="containsText" id="{4AE8BF70-DF6C-44E7-A0D7-BDE8823D299A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containsText" priority="3332" operator="containsText" id="{36A20574-D4A2-4D60-A432-43B2FF1FF69E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containsText" priority="3331" operator="containsText" id="{2A36EEC5-4FCA-4802-9899-AE7FCDE3ABED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containsText" priority="3330" operator="containsText" id="{81DDFB2B-7E6C-47F1-B45F-2316E0DA9F4E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containsText" priority="3329" operator="containsText" id="{78130C5D-D1D8-4266-96C6-9455C2BEC537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containsText" priority="3328" operator="containsText" id="{4B7EA8AF-256A-48A8-91D2-6EC6180B2D06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containsText" priority="3327" operator="containsText" id="{A71C6603-3702-4656-B3C8-7958EC7A9131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containsText" priority="3326" operator="containsText" id="{0D6003F1-490E-4690-9B06-ED5DDB50E300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containsText" priority="3325" operator="containsText" id="{0FF19A1A-375B-4B93-844F-ED6E51778055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containsText" priority="3322" operator="containsText" id="{28B76F3E-55FE-499C-B2DE-F4ABA2D9DFC3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323" operator="containsText" id="{C9340BA6-E471-4898-9D37-F6A1EE9E088E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324" operator="containsText" id="{18A63D07-920C-42DA-AC3C-8FD2EAEC47D1}">
            <xm:f>NOT(ISERROR(SEARCH('\\APOLO\oti\Users\User\Google Drive\Tetratech\DP\Riesgos\[Matriz de Riesgos_URT_1.0.xlsx]Data'!#REF!,Q35)))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containsText" priority="3345" operator="containsText" id="{FCC81F4A-5876-4789-90B1-2B2CF22B6547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ontainsText" priority="3344" operator="containsText" id="{3E4BE3C6-BB6B-4AAE-8785-931373E7EA5F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ontainsText" priority="3343" operator="containsText" id="{97A8F710-8805-4B09-AD50-6FEF522CB6D2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ontainsText" priority="3342" operator="containsText" id="{E159E073-3A12-4D7B-B1F8-142D652D1A18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ontainsText" priority="3341" operator="containsText" id="{FCA12848-620B-4DA5-9608-9C76FC1CB5DD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ontainsText" priority="3340" operator="containsText" id="{10798ED4-B347-473B-8D37-A872A3A1BDF9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ontainsText" priority="3339" operator="containsText" id="{F8C09D38-0044-49E8-8D45-F09C28954C16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ontainsText" priority="3338" operator="containsText" id="{3A9D900D-F651-42C2-95F8-FE2A278FC7AE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ontainsText" priority="3337" operator="containsText" id="{BA739BC1-7FCF-41E1-9654-E6385E99197C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ontainsText" priority="3334" operator="containsText" id="{ED636BA7-942D-4AE7-99D0-21FC43CB32EF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335" operator="containsText" id="{D6880A74-0549-4317-AEC0-1F5E055B08FD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336" operator="containsText" id="{EDA01E42-5377-43F3-BF09-CA0C00E5617B}">
            <xm:f>NOT(ISERROR(SEARCH('\\APOLO\oti\Users\User\Google Drive\Tetratech\DP\Riesgos\[Matriz de Riesgos_URT_1.0.xlsx]Data'!#REF!,N35)))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ontainsText" priority="3321" operator="containsText" id="{2DFC358F-51F3-44FD-B9E0-A937955B800D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O35:P35</xm:sqref>
        </x14:conditionalFormatting>
        <x14:conditionalFormatting xmlns:xm="http://schemas.microsoft.com/office/excel/2006/main">
          <x14:cfRule type="containsText" priority="3320" operator="containsText" id="{C568DF67-DF18-4926-B1E5-05943C94B141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O35:P35</xm:sqref>
        </x14:conditionalFormatting>
        <x14:conditionalFormatting xmlns:xm="http://schemas.microsoft.com/office/excel/2006/main">
          <x14:cfRule type="containsText" priority="3319" operator="containsText" id="{F21081A0-782C-4E35-B483-F7BC6A175B01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O35:P35</xm:sqref>
        </x14:conditionalFormatting>
        <x14:conditionalFormatting xmlns:xm="http://schemas.microsoft.com/office/excel/2006/main">
          <x14:cfRule type="containsText" priority="3318" operator="containsText" id="{17F0F65F-5EF1-4B04-8947-AE3EEC48D27D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O35:P35</xm:sqref>
        </x14:conditionalFormatting>
        <x14:conditionalFormatting xmlns:xm="http://schemas.microsoft.com/office/excel/2006/main">
          <x14:cfRule type="containsText" priority="3317" operator="containsText" id="{770979B8-4CA0-42F9-9D61-B624361440BC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O35:P35</xm:sqref>
        </x14:conditionalFormatting>
        <x14:conditionalFormatting xmlns:xm="http://schemas.microsoft.com/office/excel/2006/main">
          <x14:cfRule type="containsText" priority="3316" operator="containsText" id="{A451B5E1-FEC7-4A64-B402-87460ECBADD9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O35:P35</xm:sqref>
        </x14:conditionalFormatting>
        <x14:conditionalFormatting xmlns:xm="http://schemas.microsoft.com/office/excel/2006/main">
          <x14:cfRule type="containsText" priority="3315" operator="containsText" id="{D6634B85-622E-42A8-BB83-FDCE435F7612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O35:P35</xm:sqref>
        </x14:conditionalFormatting>
        <x14:conditionalFormatting xmlns:xm="http://schemas.microsoft.com/office/excel/2006/main">
          <x14:cfRule type="containsText" priority="3314" operator="containsText" id="{7D6CD693-0C22-4A05-B8CC-360B36DA4DBF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O35:P35</xm:sqref>
        </x14:conditionalFormatting>
        <x14:conditionalFormatting xmlns:xm="http://schemas.microsoft.com/office/excel/2006/main">
          <x14:cfRule type="containsText" priority="3313" operator="containsText" id="{F95ABFB9-8A1B-45A7-B5B4-0A9C1D13D634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O35:P35</xm:sqref>
        </x14:conditionalFormatting>
        <x14:conditionalFormatting xmlns:xm="http://schemas.microsoft.com/office/excel/2006/main">
          <x14:cfRule type="containsText" priority="3310" operator="containsText" id="{CD6EFD70-39AF-46DF-A8CF-E6CC3341C63A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311" operator="containsText" id="{C74B044C-7AC8-4206-9B5C-37EC908EAFE8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312" operator="containsText" id="{548C0FCF-5CEC-45D7-869D-B29684BD1D68}">
            <xm:f>NOT(ISERROR(SEARCH('\\APOLO\oti\Users\User\Google Drive\Tetratech\DP\Riesgos\[Matriz de Riesgos_URT_1.0.xlsx]Data'!#REF!,O35)))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O35:P35</xm:sqref>
        </x14:conditionalFormatting>
        <x14:conditionalFormatting xmlns:xm="http://schemas.microsoft.com/office/excel/2006/main">
          <x14:cfRule type="containsText" priority="3309" operator="containsText" id="{A2F1059E-A0C9-4F03-96CA-2AE47CCEB3EC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3308" operator="containsText" id="{8CF67E1B-F1A5-4602-BC50-D8831EA5C71E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3307" operator="containsText" id="{1DCAA751-60B8-41F7-A73B-5FB7394983C1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3306" operator="containsText" id="{FD3802AD-9DE7-48FE-9502-E4923E748136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3305" operator="containsText" id="{681CA02D-5F4D-40AE-A468-D0FDE5102FD5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3304" operator="containsText" id="{39AAF7B5-5681-41E3-8F29-67E296A47351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3303" operator="containsText" id="{83CD6462-AB4D-4BB0-875C-08775C387EEB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3302" operator="containsText" id="{3799F688-ED61-4C66-BC56-B05137D51B26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3301" operator="containsText" id="{CE8BE124-B317-4DFF-8704-969985AD8138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3298" operator="containsText" id="{B8F1A47E-7D8A-42F5-B970-17043EA216D8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299" operator="containsText" id="{F3F02D1A-AD5D-4A93-A57D-58E0363D44A8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300" operator="containsText" id="{A084B4D6-3692-4697-AC9B-C82CC4F4643F}">
            <xm:f>NOT(ISERROR(SEARCH('\\APOLO\oti\Users\User\Google Drive\Tetratech\DP\Riesgos\[Matriz de Riesgos_URT_1.0.xlsx]Data'!#REF!,P18)))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containsText" priority="2689" operator="containsText" id="{1D7F1867-72AC-43AE-B052-8474FD885B4E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O34:P34</xm:sqref>
        </x14:conditionalFormatting>
        <x14:conditionalFormatting xmlns:xm="http://schemas.microsoft.com/office/excel/2006/main">
          <x14:cfRule type="containsText" priority="2701" operator="containsText" id="{53396895-3581-4AF1-BC80-E4A98AF263F2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Q34</xm:sqref>
        </x14:conditionalFormatting>
        <x14:conditionalFormatting xmlns:xm="http://schemas.microsoft.com/office/excel/2006/main">
          <x14:cfRule type="containsText" priority="2695" operator="containsText" id="{F1BC3120-15BE-4650-9978-679867E324B3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O34:P34</xm:sqref>
        </x14:conditionalFormatting>
        <x14:conditionalFormatting xmlns:xm="http://schemas.microsoft.com/office/excel/2006/main">
          <x14:cfRule type="containsText" priority="2973" operator="containsText" id="{A48EA8E1-5296-48FF-8182-424D3FF6A5AE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containsText" priority="2972" operator="containsText" id="{12D993E4-DB3E-40DC-8EAC-56C476EC0EAA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containsText" priority="2971" operator="containsText" id="{5B63858D-9DD2-4345-89BD-F1BFF2D31180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containsText" priority="2970" operator="containsText" id="{1A8B6EB7-0124-4665-9FE4-6077CAB4B1C8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containsText" priority="2969" operator="containsText" id="{2E1A7F8F-A4A4-45C6-AED4-E11F23568195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containsText" priority="2968" operator="containsText" id="{B6597D56-D832-46B5-B683-B737045E97C4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containsText" priority="2967" operator="containsText" id="{6094384F-5437-4B57-94B3-9DC69BDAC09B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containsText" priority="2966" operator="containsText" id="{AFF4BD92-93C4-4E75-A6F9-25DB43289257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containsText" priority="2965" operator="containsText" id="{0D772A6B-51AE-43ED-B451-839A200DEF7B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containsText" priority="2962" operator="containsText" id="{BF29772A-FC86-4D3E-825A-6CC9A65EBD80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963" operator="containsText" id="{E23B9F68-AA46-4855-833A-5749A7FA49C2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964" operator="containsText" id="{5FB239C7-3C58-4B6B-9097-F39C1167AE6D}">
            <xm:f>NOT(ISERROR(SEARCH('\\APOLO\oti\Users\User\Google Drive\Tetratech\DP\Riesgos\[Matriz de Riesgos_URT_1.0.xlsx]Data'!#REF!,N24)))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containsText" priority="2961" operator="containsText" id="{B478F9CB-6432-4D5D-9B53-4F1C4664C72B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2960" operator="containsText" id="{291972EB-975C-4C6A-8FF5-E6C3A4E79A14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2959" operator="containsText" id="{18B6DE7C-DAFF-441A-B874-B7F0AF198FFD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2958" operator="containsText" id="{FC5124C9-4EE3-4C7E-84F3-6F434087FFBB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2957" operator="containsText" id="{AB1CBF0D-9BA7-48AB-BA9E-660C14D83AD8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2956" operator="containsText" id="{26BE70ED-CA13-4F2B-84A8-D8D620B5A859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2955" operator="containsText" id="{3D3415BA-67CD-4A02-A4B1-4F19040BD014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2954" operator="containsText" id="{52A9837F-90ED-43A9-B0EC-0CB6A0061B34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2953" operator="containsText" id="{4FA8741E-9303-4A82-A0E1-CFC2E3FFCF7E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2950" operator="containsText" id="{6B24A067-E962-41FB-89FD-78E8B07C92B8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951" operator="containsText" id="{20CC831F-7DF4-44A5-8D22-1665BF9300BF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952" operator="containsText" id="{37B51CE5-097D-49EB-BEE3-AFFD48EA066A}">
            <xm:f>NOT(ISERROR(SEARCH('\\APOLO\oti\Users\User\Google Drive\Tetratech\DP\Riesgos\[Matriz de Riesgos_URT_1.0.xlsx]Data'!#REF!,Q24)))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2925" operator="containsText" id="{705EDD3E-6DFC-4346-9C4E-77A71DB60B3B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ontainsText" priority="2924" operator="containsText" id="{38BAF5C6-6DD9-479A-A500-02F3B2FF8155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ontainsText" priority="2923" operator="containsText" id="{05F63F83-A699-4A9E-B890-3525D04BAC71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ontainsText" priority="2922" operator="containsText" id="{63525B3D-34EB-4844-A1D0-80810CC1A508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ontainsText" priority="2921" operator="containsText" id="{B2EEAE66-D501-4D7D-BD95-B31C2883A580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ontainsText" priority="2920" operator="containsText" id="{7D526C9F-8987-43A7-8F49-87BA8F4D8E86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ontainsText" priority="2919" operator="containsText" id="{A516D8EA-53D2-4384-8780-A575ECDF909E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ontainsText" priority="2918" operator="containsText" id="{6D83BCD8-E972-497F-93A9-629A562541FD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ontainsText" priority="2917" operator="containsText" id="{C4F4BA5D-B649-4998-8940-8C167C6F4563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ontainsText" priority="2914" operator="containsText" id="{C35A14ED-5DD9-4A2A-9ABA-2315858D57EA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915" operator="containsText" id="{1BE05153-718F-4938-833B-5C8E5D0C6546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916" operator="containsText" id="{2766DAC3-58BA-45F8-91C7-7286B406C81B}">
            <xm:f>NOT(ISERROR(SEARCH('\\APOLO\oti\Users\User\Google Drive\Tetratech\DP\Riesgos\[Matriz de Riesgos_URT_1.0.xlsx]Data'!#REF!,N30)))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ontainsText" priority="2721" operator="containsText" id="{A74E2DC6-31E2-4771-BE5B-C17031412695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ontainsText" priority="2720" operator="containsText" id="{C01C5275-C075-434B-8826-5492287045C0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ontainsText" priority="2719" operator="containsText" id="{5B5A1031-25BB-461A-AD51-C685E95D2F16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ontainsText" priority="2718" operator="containsText" id="{979819D8-3D9A-4E5A-B21D-A58D7564247E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ontainsText" priority="2717" operator="containsText" id="{5C301E67-EC1D-4F20-A8D6-9E1260A79A6E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ontainsText" priority="2716" operator="containsText" id="{30D291DA-0772-4EC4-98FD-568460BCB489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ontainsText" priority="2715" operator="containsText" id="{9D9D6AB0-C752-4AB2-84B1-1546D5B20662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ontainsText" priority="2714" operator="containsText" id="{78E08CA1-37D8-43BE-AE5B-351218BEB7A7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ontainsText" priority="2713" operator="containsText" id="{BA9D81E4-678F-4423-B264-F58F41C0C181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ontainsText" priority="2710" operator="containsText" id="{25E00EF3-A89E-4603-AF34-E48A796B1D4E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711" operator="containsText" id="{007B01E4-9C07-454F-A9D9-B339DE69720F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712" operator="containsText" id="{4E25B6A4-E365-4912-AEB3-58037C65955B}">
            <xm:f>NOT(ISERROR(SEARCH('\\APOLO\oti\Users\User\Google Drive\Tetratech\DP\Riesgos\[Matriz de Riesgos_URT_1.0.xlsx]Data'!#REF!,N34)))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ontainsText" priority="2912" operator="containsText" id="{304C9F98-4C7F-494A-A6AE-8343050A249B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Q30</xm:sqref>
        </x14:conditionalFormatting>
        <x14:conditionalFormatting xmlns:xm="http://schemas.microsoft.com/office/excel/2006/main">
          <x14:cfRule type="containsText" priority="2911" operator="containsText" id="{CDC05B07-907E-4128-9718-26B479F7F27E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Q30</xm:sqref>
        </x14:conditionalFormatting>
        <x14:conditionalFormatting xmlns:xm="http://schemas.microsoft.com/office/excel/2006/main">
          <x14:cfRule type="containsText" priority="2910" operator="containsText" id="{C2AACE03-C40C-445E-A590-C141742BF6BF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Q30</xm:sqref>
        </x14:conditionalFormatting>
        <x14:conditionalFormatting xmlns:xm="http://schemas.microsoft.com/office/excel/2006/main">
          <x14:cfRule type="containsText" priority="2909" operator="containsText" id="{FC0CEC82-670F-4D60-A41A-AEE4525F70D8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Q30</xm:sqref>
        </x14:conditionalFormatting>
        <x14:conditionalFormatting xmlns:xm="http://schemas.microsoft.com/office/excel/2006/main">
          <x14:cfRule type="containsText" priority="2908" operator="containsText" id="{12E59DC1-A3B1-4A8C-851D-B34D683F1048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Q30</xm:sqref>
        </x14:conditionalFormatting>
        <x14:conditionalFormatting xmlns:xm="http://schemas.microsoft.com/office/excel/2006/main">
          <x14:cfRule type="containsText" priority="2907" operator="containsText" id="{75887C99-501E-4C28-8F1D-A6E11F14A08B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Q30</xm:sqref>
        </x14:conditionalFormatting>
        <x14:conditionalFormatting xmlns:xm="http://schemas.microsoft.com/office/excel/2006/main">
          <x14:cfRule type="containsText" priority="2906" operator="containsText" id="{FB51993D-DF1A-4787-A1B0-D01D94D49130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Q30</xm:sqref>
        </x14:conditionalFormatting>
        <x14:conditionalFormatting xmlns:xm="http://schemas.microsoft.com/office/excel/2006/main">
          <x14:cfRule type="containsText" priority="2905" operator="containsText" id="{0079DBA6-1295-4262-B2C6-13615B9BCE60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Q30</xm:sqref>
        </x14:conditionalFormatting>
        <x14:conditionalFormatting xmlns:xm="http://schemas.microsoft.com/office/excel/2006/main">
          <x14:cfRule type="containsText" priority="2902" operator="containsText" id="{0EE6203B-D1FF-4366-89DD-AFAB99BCC0DD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903" operator="containsText" id="{EF62D10D-CD60-4661-B89A-F338DAFE5553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904" operator="containsText" id="{C1C0F88E-8B5A-4AC4-B266-0778F2CCECEB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Q30</xm:sqref>
        </x14:conditionalFormatting>
        <x14:conditionalFormatting xmlns:xm="http://schemas.microsoft.com/office/excel/2006/main">
          <x14:cfRule type="containsText" priority="2913" operator="containsText" id="{A04F80EF-3317-41CE-BC1A-3854905D3865}">
            <xm:f>NOT(ISERROR(SEARCH('\\APOLO\oti\Users\User\Google Drive\Tetratech\DP\Riesgos\[Matriz de Riesgos_URT_1.0.xlsx]Data'!#REF!,Q30)))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Q30</xm:sqref>
        </x14:conditionalFormatting>
        <x14:conditionalFormatting xmlns:xm="http://schemas.microsoft.com/office/excel/2006/main">
          <x14:cfRule type="containsText" priority="2744" operator="containsText" id="{996EDB0A-6420-45EA-83CD-8E47C6A1081C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containsText" priority="2743" operator="containsText" id="{4FBFCF40-10EB-4CEC-8959-6756F96EFC89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containsText" priority="2742" operator="containsText" id="{A1B2C570-4467-45B8-A5E4-68A0BEB4E212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containsText" priority="2741" operator="containsText" id="{CDC56CFC-73EF-4158-B2D6-1E8460FD15DF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containsText" priority="2740" operator="containsText" id="{E8AA4095-1EC3-4109-86AD-BB248A94B9F3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containsText" priority="2739" operator="containsText" id="{803E2D56-F80E-4DA3-9021-7D5749D1B9E2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containsText" priority="2738" operator="containsText" id="{13B8BC5C-3052-4C09-92A1-D8AEDA4EAA5E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containsText" priority="2737" operator="containsText" id="{5AF5F0C9-6931-4277-A641-C1D8DA28773E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containsText" priority="2734" operator="containsText" id="{45819C9C-A65D-4F47-9013-15C8A01EAF09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735" operator="containsText" id="{B1037E90-B62D-44B0-A14D-0BEFE4958696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736" operator="containsText" id="{CA80C79F-8A98-43E6-98BF-CBC44B8648AA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containsText" priority="2756" operator="containsText" id="{4DA4614D-B14C-42FC-84D3-7A8EA8CE9899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2755" operator="containsText" id="{8674458F-4A3A-4BF4-B35C-5B1CC03ABC98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2754" operator="containsText" id="{4878FAD0-D33F-4FA6-90AC-3FF345A6D717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2753" operator="containsText" id="{25C1484D-5A6B-4E7F-9B5A-50E567F4398D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2752" operator="containsText" id="{0D489824-8824-4E4D-9FD5-D6C904A9ACBB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2751" operator="containsText" id="{E50BFD33-864F-4046-AA02-275C79250350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2750" operator="containsText" id="{8866DF41-4D97-4815-872B-AF36EA18554D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2749" operator="containsText" id="{F0CCE1D9-E39B-4FBB-AEF1-449DBE0F35C4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2746" operator="containsText" id="{48FCE412-0E08-4E1B-B115-3F0052DC040B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747" operator="containsText" id="{E990849D-8B9F-44C4-BA3E-DCE3EA4CCC21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748" operator="containsText" id="{4B2839B3-C595-4174-8210-CE4360E2AA3E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2901" operator="containsText" id="{5CB2D514-7858-4F1C-BA96-A88C99514960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O30:P30</xm:sqref>
        </x14:conditionalFormatting>
        <x14:conditionalFormatting xmlns:xm="http://schemas.microsoft.com/office/excel/2006/main">
          <x14:cfRule type="containsText" priority="2900" operator="containsText" id="{012A2936-0BB9-441D-96BF-F6746AA030AB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O30:P30</xm:sqref>
        </x14:conditionalFormatting>
        <x14:conditionalFormatting xmlns:xm="http://schemas.microsoft.com/office/excel/2006/main">
          <x14:cfRule type="containsText" priority="2899" operator="containsText" id="{A56FFF3A-BAB7-4E3B-80CA-2BFB3E58D6FE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O30:P30</xm:sqref>
        </x14:conditionalFormatting>
        <x14:conditionalFormatting xmlns:xm="http://schemas.microsoft.com/office/excel/2006/main">
          <x14:cfRule type="containsText" priority="2898" operator="containsText" id="{28A6A498-2543-4F97-AB54-FDB420B2BDFF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O30:P30</xm:sqref>
        </x14:conditionalFormatting>
        <x14:conditionalFormatting xmlns:xm="http://schemas.microsoft.com/office/excel/2006/main">
          <x14:cfRule type="containsText" priority="2897" operator="containsText" id="{CB3881FD-1BC5-45FF-AAFE-9CCDC42A6472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O30:P30</xm:sqref>
        </x14:conditionalFormatting>
        <x14:conditionalFormatting xmlns:xm="http://schemas.microsoft.com/office/excel/2006/main">
          <x14:cfRule type="containsText" priority="2896" operator="containsText" id="{A3C24D65-3FD3-4C6B-9AB0-34BCCBD93856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O30:P30</xm:sqref>
        </x14:conditionalFormatting>
        <x14:conditionalFormatting xmlns:xm="http://schemas.microsoft.com/office/excel/2006/main">
          <x14:cfRule type="containsText" priority="2895" operator="containsText" id="{2299E66C-81DD-4221-88E5-214E9A79F313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O30:P30</xm:sqref>
        </x14:conditionalFormatting>
        <x14:conditionalFormatting xmlns:xm="http://schemas.microsoft.com/office/excel/2006/main">
          <x14:cfRule type="containsText" priority="2894" operator="containsText" id="{37A0E213-9A70-44B4-8053-7F89F48160B6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O30:P30</xm:sqref>
        </x14:conditionalFormatting>
        <x14:conditionalFormatting xmlns:xm="http://schemas.microsoft.com/office/excel/2006/main">
          <x14:cfRule type="containsText" priority="2893" operator="containsText" id="{DA4674B2-787E-46D3-9708-40A29E5F199A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O30:P30</xm:sqref>
        </x14:conditionalFormatting>
        <x14:conditionalFormatting xmlns:xm="http://schemas.microsoft.com/office/excel/2006/main">
          <x14:cfRule type="containsText" priority="2890" operator="containsText" id="{A86D2A8A-B670-4942-B5B5-5A436365F437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891" operator="containsText" id="{2A5AC345-3F4E-4712-83ED-6899FC51EDBE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892" operator="containsText" id="{7263E4B0-1F36-41B7-B4E3-A28F8C869F83}">
            <xm:f>NOT(ISERROR(SEARCH('\\APOLO\oti\Users\User\Google Drive\Tetratech\DP\Riesgos\[Matriz de Riesgos_URT_1.0.xlsx]Data'!#REF!,O30)))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O30:P30</xm:sqref>
        </x14:conditionalFormatting>
        <x14:conditionalFormatting xmlns:xm="http://schemas.microsoft.com/office/excel/2006/main">
          <x14:cfRule type="containsText" priority="1942" operator="containsText" id="{42848F5E-B538-48E3-86F8-8EC0EEAA1964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containsText" priority="1936" operator="containsText" id="{43F645BE-E74E-493C-9AFB-6AA896E3C3A5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containsText" priority="1930" operator="containsText" id="{CFD4BD6B-1FEA-4ECE-89FB-6D5BD3FA3527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2347" operator="containsText" id="{438BEBBB-DC6C-4222-86EC-489850FDBA4F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757" operator="containsText" id="{BAA0F95F-1E69-4EA5-BFB0-93304D9C7E70}">
            <xm:f>NOT(ISERROR(SEARCH('\\APOLO\oti\Users\User\Google Drive\Tetratech\DP\Riesgos\[Matriz de Riesgos_URT_1.0.xlsx]Data'!#REF!,N33)))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2745" operator="containsText" id="{8F87B088-29B6-4F7D-AB9B-1C1BDB0B8277}">
            <xm:f>NOT(ISERROR(SEARCH('\\APOLO\oti\Users\User\Google Drive\Tetratech\DP\Riesgos\[Matriz de Riesgos_URT_1.0.xlsx]Data'!#REF!,Q33)))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containsText" priority="2708" operator="containsText" id="{3E507177-E5F3-4FDA-BD78-33D71D4EE880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Q34</xm:sqref>
        </x14:conditionalFormatting>
        <x14:conditionalFormatting xmlns:xm="http://schemas.microsoft.com/office/excel/2006/main">
          <x14:cfRule type="containsText" priority="2707" operator="containsText" id="{D961D631-2050-46C0-9694-74F5DF6D9A46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Q34</xm:sqref>
        </x14:conditionalFormatting>
        <x14:conditionalFormatting xmlns:xm="http://schemas.microsoft.com/office/excel/2006/main">
          <x14:cfRule type="containsText" priority="2706" operator="containsText" id="{E51FB202-A716-442B-A5DB-BA44C4BED31F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Q34</xm:sqref>
        </x14:conditionalFormatting>
        <x14:conditionalFormatting xmlns:xm="http://schemas.microsoft.com/office/excel/2006/main">
          <x14:cfRule type="containsText" priority="2705" operator="containsText" id="{D6AB5183-EED2-483A-8D38-654F513799FC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Q34</xm:sqref>
        </x14:conditionalFormatting>
        <x14:conditionalFormatting xmlns:xm="http://schemas.microsoft.com/office/excel/2006/main">
          <x14:cfRule type="containsText" priority="2704" operator="containsText" id="{492E23E1-BE95-4636-AEE5-5E42B2D51C77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Q34</xm:sqref>
        </x14:conditionalFormatting>
        <x14:conditionalFormatting xmlns:xm="http://schemas.microsoft.com/office/excel/2006/main">
          <x14:cfRule type="containsText" priority="2703" operator="containsText" id="{75E44F3A-C61C-46E5-A4C0-785E037847C3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Q34</xm:sqref>
        </x14:conditionalFormatting>
        <x14:conditionalFormatting xmlns:xm="http://schemas.microsoft.com/office/excel/2006/main">
          <x14:cfRule type="containsText" priority="2702" operator="containsText" id="{4024ED81-34EA-4F9C-8CBD-D3EE7CC07BE0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Q34</xm:sqref>
        </x14:conditionalFormatting>
        <x14:conditionalFormatting xmlns:xm="http://schemas.microsoft.com/office/excel/2006/main">
          <x14:cfRule type="containsText" priority="2698" operator="containsText" id="{5768D4F1-2B16-4035-8221-7A37E3C58258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699" operator="containsText" id="{4319986F-79B1-4D4D-A289-C5BE5A06BC0F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700" operator="containsText" id="{8471E8C5-8A0A-467C-A76C-920144C24EF8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Q34</xm:sqref>
        </x14:conditionalFormatting>
        <x14:conditionalFormatting xmlns:xm="http://schemas.microsoft.com/office/excel/2006/main">
          <x14:cfRule type="containsText" priority="2709" operator="containsText" id="{A0127B49-D685-4127-AAFB-0E8C0066473D}">
            <xm:f>NOT(ISERROR(SEARCH('\\APOLO\oti\Users\User\Google Drive\Tetratech\DP\Riesgos\[Matriz de Riesgos_URT_1.0.xlsx]Data'!#REF!,Q34)))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Q34</xm:sqref>
        </x14:conditionalFormatting>
        <x14:conditionalFormatting xmlns:xm="http://schemas.microsoft.com/office/excel/2006/main">
          <x14:cfRule type="containsText" priority="2697" operator="containsText" id="{3342DF6A-13F7-45C3-955F-A1655424D512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O34:P34</xm:sqref>
        </x14:conditionalFormatting>
        <x14:conditionalFormatting xmlns:xm="http://schemas.microsoft.com/office/excel/2006/main">
          <x14:cfRule type="containsText" priority="2696" operator="containsText" id="{4660E42B-803A-4134-B7A4-E824B4B84245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O34:P34</xm:sqref>
        </x14:conditionalFormatting>
        <x14:conditionalFormatting xmlns:xm="http://schemas.microsoft.com/office/excel/2006/main">
          <x14:cfRule type="containsText" priority="2694" operator="containsText" id="{541A0255-141D-4901-8597-0D1F55EACB27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O34:P34</xm:sqref>
        </x14:conditionalFormatting>
        <x14:conditionalFormatting xmlns:xm="http://schemas.microsoft.com/office/excel/2006/main">
          <x14:cfRule type="containsText" priority="2693" operator="containsText" id="{F1BEBA53-9462-48A7-A8E5-1103294A2050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O34:P34</xm:sqref>
        </x14:conditionalFormatting>
        <x14:conditionalFormatting xmlns:xm="http://schemas.microsoft.com/office/excel/2006/main">
          <x14:cfRule type="containsText" priority="2692" operator="containsText" id="{4FE6BCB8-03CB-4DB2-A5FE-DE0C20CF07E8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O34:P34</xm:sqref>
        </x14:conditionalFormatting>
        <x14:conditionalFormatting xmlns:xm="http://schemas.microsoft.com/office/excel/2006/main">
          <x14:cfRule type="containsText" priority="2691" operator="containsText" id="{6262C5DD-8C83-4039-AB59-EE860AEFE359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O34:P34</xm:sqref>
        </x14:conditionalFormatting>
        <x14:conditionalFormatting xmlns:xm="http://schemas.microsoft.com/office/excel/2006/main">
          <x14:cfRule type="containsText" priority="2690" operator="containsText" id="{C39C794B-8E68-4022-B271-185FA77BE335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O34:P34</xm:sqref>
        </x14:conditionalFormatting>
        <x14:conditionalFormatting xmlns:xm="http://schemas.microsoft.com/office/excel/2006/main">
          <x14:cfRule type="containsText" priority="2686" operator="containsText" id="{10531B0F-2CC0-41E4-8C48-A906DE5BC8B2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687" operator="containsText" id="{BDB71542-A15F-4A70-8D8C-259EF2D91F42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688" operator="containsText" id="{B1F695DF-E26C-48D0-88FD-54B0BAA48FD1}">
            <xm:f>NOT(ISERROR(SEARCH('\\APOLO\oti\Users\User\Google Drive\Tetratech\DP\Riesgos\[Matriz de Riesgos_URT_1.0.xlsx]Data'!#REF!,O34)))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O34:P34</xm:sqref>
        </x14:conditionalFormatting>
        <x14:conditionalFormatting xmlns:xm="http://schemas.microsoft.com/office/excel/2006/main">
          <x14:cfRule type="containsText" priority="1612" operator="containsText" id="{FDFE2403-966F-4526-B799-CC183FF8190D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09" operator="containsText" id="{0B12A3B8-66C3-485D-99A2-CCCA9FD46D65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610" operator="containsText" id="{4479B5BF-8FB3-40C2-AAA7-AC0DF4FC0C7F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611" operator="containsText" id="{CDF9DFB0-A70A-45D7-A9C9-E0059B3AA7F6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875" operator="containsText" id="{9E11F7D1-C0F5-4EC5-93C6-C6A894D86112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Q32</xm:sqref>
        </x14:conditionalFormatting>
        <x14:conditionalFormatting xmlns:xm="http://schemas.microsoft.com/office/excel/2006/main">
          <x14:cfRule type="containsText" priority="1874" operator="containsText" id="{E0100EC3-8A41-4772-9066-E6C36DE1DA67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Q32</xm:sqref>
        </x14:conditionalFormatting>
        <x14:conditionalFormatting xmlns:xm="http://schemas.microsoft.com/office/excel/2006/main">
          <x14:cfRule type="containsText" priority="1873" operator="containsText" id="{3690B28F-667F-42EF-A2D0-DE4B792C0D4C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Q32</xm:sqref>
        </x14:conditionalFormatting>
        <x14:conditionalFormatting xmlns:xm="http://schemas.microsoft.com/office/excel/2006/main">
          <x14:cfRule type="containsText" priority="1872" operator="containsText" id="{555E8D29-61F8-429A-969B-4AAF8D5B589A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Q32</xm:sqref>
        </x14:conditionalFormatting>
        <x14:conditionalFormatting xmlns:xm="http://schemas.microsoft.com/office/excel/2006/main">
          <x14:cfRule type="containsText" priority="1871" operator="containsText" id="{8F4B7C95-9FE4-4960-91DD-F2E121299616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Q32</xm:sqref>
        </x14:conditionalFormatting>
        <x14:conditionalFormatting xmlns:xm="http://schemas.microsoft.com/office/excel/2006/main">
          <x14:cfRule type="containsText" priority="1870" operator="containsText" id="{C14FD2F5-6B6A-4215-89D8-00116500B7E0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Q32</xm:sqref>
        </x14:conditionalFormatting>
        <x14:conditionalFormatting xmlns:xm="http://schemas.microsoft.com/office/excel/2006/main">
          <x14:cfRule type="containsText" priority="1869" operator="containsText" id="{B4FFD717-A62B-48E5-B9C0-36C5EA41F075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Q32</xm:sqref>
        </x14:conditionalFormatting>
        <x14:conditionalFormatting xmlns:xm="http://schemas.microsoft.com/office/excel/2006/main">
          <x14:cfRule type="containsText" priority="1868" operator="containsText" id="{049F6FAA-4AE6-4599-BA68-64B6101A63B5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Q32</xm:sqref>
        </x14:conditionalFormatting>
        <x14:conditionalFormatting xmlns:xm="http://schemas.microsoft.com/office/excel/2006/main">
          <x14:cfRule type="containsText" priority="1867" operator="containsText" id="{93F4DF27-7E93-4786-9C83-31B393594984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Q32</xm:sqref>
        </x14:conditionalFormatting>
        <x14:conditionalFormatting xmlns:xm="http://schemas.microsoft.com/office/excel/2006/main">
          <x14:cfRule type="containsText" priority="1864" operator="containsText" id="{AAAE1101-30AC-4329-B022-85E04CA18C96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865" operator="containsText" id="{C7659540-E966-40A9-9E08-D93C994B5D75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866" operator="containsText" id="{FCE2354A-FDF7-45FF-B816-59F00A977796}">
            <xm:f>NOT(ISERROR(SEARCH('\\APOLO\oti\Users\User\Google Drive\Tetratech\DP\Riesgos\[Matriz de Riesgos_URT_1.0.xlsx]Data'!#REF!,Q32)))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Q32</xm:sqref>
        </x14:conditionalFormatting>
        <x14:conditionalFormatting xmlns:xm="http://schemas.microsoft.com/office/excel/2006/main">
          <x14:cfRule type="containsText" priority="1887" operator="containsText" id="{874D4AFC-D080-4E55-A3B3-12A7B2D6E977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ontainsText" priority="1886" operator="containsText" id="{B7E04770-EDEF-492F-B58F-85A14D408E52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ontainsText" priority="1885" operator="containsText" id="{3E0A2B74-90A0-4F7E-B90D-70296EDE0311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ontainsText" priority="1884" operator="containsText" id="{4EC0A65B-A7AB-42B4-910B-FC7297C5BE7E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ontainsText" priority="1883" operator="containsText" id="{EAE338EA-24BE-4267-933E-12D7FFBAC45F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ontainsText" priority="1882" operator="containsText" id="{08168423-7CB3-42D8-9D7B-A36062E39E7B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ontainsText" priority="1881" operator="containsText" id="{DF170832-6042-495E-AC50-B6A1B1293101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ontainsText" priority="1880" operator="containsText" id="{8CA7FB31-375C-4B6A-B68F-8EDF5D2CE95A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ontainsText" priority="1879" operator="containsText" id="{1FD58F07-85EC-4FC6-A527-2C29BB6E311B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ontainsText" priority="1876" operator="containsText" id="{91082956-56AB-408E-8322-B9DDE2867A5C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877" operator="containsText" id="{D465CC7A-F47B-410E-91DD-A3EE08044365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878" operator="containsText" id="{97F9395F-8AE7-43D4-B4E9-90D02AA61CB2}">
            <xm:f>NOT(ISERROR(SEARCH('\\APOLO\oti\Users\User\Google Drive\Tetratech\DP\Riesgos\[Matriz de Riesgos_URT_1.0.xlsx]Data'!#REF!,N32)))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ontainsText" priority="1863" operator="containsText" id="{406B6BF2-FBC9-4075-BF43-8D928EFC9E03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O32:P32</xm:sqref>
        </x14:conditionalFormatting>
        <x14:conditionalFormatting xmlns:xm="http://schemas.microsoft.com/office/excel/2006/main">
          <x14:cfRule type="containsText" priority="1862" operator="containsText" id="{C7D3FEA8-9571-4D37-BACD-4C8434782AB7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O32:P32</xm:sqref>
        </x14:conditionalFormatting>
        <x14:conditionalFormatting xmlns:xm="http://schemas.microsoft.com/office/excel/2006/main">
          <x14:cfRule type="containsText" priority="1861" operator="containsText" id="{2E669178-4BC9-45B2-9C7F-24F48D00083F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O32:P32</xm:sqref>
        </x14:conditionalFormatting>
        <x14:conditionalFormatting xmlns:xm="http://schemas.microsoft.com/office/excel/2006/main">
          <x14:cfRule type="containsText" priority="1860" operator="containsText" id="{824F12A7-4A16-40F2-82D2-DAEA90EFDE7E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O32:P32</xm:sqref>
        </x14:conditionalFormatting>
        <x14:conditionalFormatting xmlns:xm="http://schemas.microsoft.com/office/excel/2006/main">
          <x14:cfRule type="containsText" priority="1859" operator="containsText" id="{D0941C5C-33A2-40D8-AF22-BC7FF5EE4923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O32:P32</xm:sqref>
        </x14:conditionalFormatting>
        <x14:conditionalFormatting xmlns:xm="http://schemas.microsoft.com/office/excel/2006/main">
          <x14:cfRule type="containsText" priority="1858" operator="containsText" id="{12160575-98E7-4F98-95C8-95D797E640B9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O32:P32</xm:sqref>
        </x14:conditionalFormatting>
        <x14:conditionalFormatting xmlns:xm="http://schemas.microsoft.com/office/excel/2006/main">
          <x14:cfRule type="containsText" priority="1857" operator="containsText" id="{4704E6FF-9793-4870-9113-E2633F09EE27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O32:P32</xm:sqref>
        </x14:conditionalFormatting>
        <x14:conditionalFormatting xmlns:xm="http://schemas.microsoft.com/office/excel/2006/main">
          <x14:cfRule type="containsText" priority="1856" operator="containsText" id="{BF35A93D-67F4-4424-AE7E-2146A16734E7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O32:P32</xm:sqref>
        </x14:conditionalFormatting>
        <x14:conditionalFormatting xmlns:xm="http://schemas.microsoft.com/office/excel/2006/main">
          <x14:cfRule type="containsText" priority="1855" operator="containsText" id="{7AC49C35-81B2-48BC-BF87-4D402811D00F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O32:P32</xm:sqref>
        </x14:conditionalFormatting>
        <x14:conditionalFormatting xmlns:xm="http://schemas.microsoft.com/office/excel/2006/main">
          <x14:cfRule type="containsText" priority="1852" operator="containsText" id="{1A6FA7B0-BADD-4BD5-A7F1-A58681007905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853" operator="containsText" id="{96F4775E-B828-41F9-93D8-7CEEBBA3A4BC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854" operator="containsText" id="{3216800B-6F5D-4206-AFD1-A25CFE016C36}">
            <xm:f>NOT(ISERROR(SEARCH('\\APOLO\oti\Users\User\Google Drive\Tetratech\DP\Riesgos\[Matriz de Riesgos_URT_1.0.xlsx]Data'!#REF!,O32)))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O32:P32</xm:sqref>
        </x14:conditionalFormatting>
        <x14:conditionalFormatting xmlns:xm="http://schemas.microsoft.com/office/excel/2006/main">
          <x14:cfRule type="containsText" priority="1399" operator="containsText" id="{E37E3D9F-02B3-42EF-A80D-2849DBAA0334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397" operator="containsText" id="{7D8CF6E0-9916-48BC-A722-516C76E3BFEF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393" operator="containsText" id="{4C8B5C2C-95C8-4391-9A94-6A86303AE958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ontainsText" priority="2517" operator="containsText" id="{D40FCDE3-68D9-42EE-B420-F10D7C54185B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16" operator="containsText" id="{62E41D30-F23C-44E5-85C8-22A49FEE58E1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15" operator="containsText" id="{EDC3C102-A117-431E-9E7D-9FAE6FEEF645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14" operator="containsText" id="{8C5EA263-C9D9-4341-B09A-1A73E3B81BFD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13" operator="containsText" id="{71D35B85-682A-46FC-A1A7-409B0686F3BA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12" operator="containsText" id="{6C53016E-F55B-4E4F-80CD-911F9D58345C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11" operator="containsText" id="{4D2D7BC7-B45F-4FF5-BE71-DA6313F83E3C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10" operator="containsText" id="{E34F5885-C71F-440B-92A5-294E90EC20F3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09" operator="containsText" id="{82B80FD6-7875-43DA-A1A3-C694261F8DD9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08" operator="containsText" id="{076FAEE1-63AA-4E00-A224-43C8AD26E2DC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07" operator="containsText" id="{C0DC8238-3E61-462D-83CA-1E4F3AA6EA79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06" operator="containsText" id="{7589E382-13E2-4E8D-9FCA-B67F2B4A6C35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05" operator="containsText" id="{9DDCEB24-6048-41A7-8788-0108B7B8A901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04" operator="containsText" id="{FFD4EEB2-409D-4A8F-A76D-4C10EE48A177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03" operator="containsText" id="{55D899B3-A4A1-45F4-8850-5E9194C4F17A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02" operator="containsText" id="{5C8BC107-401E-4287-95F4-FA1A6E24A760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01" operator="containsText" id="{80C4F756-F2B9-4F62-9B35-07B26765EBFC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500" operator="containsText" id="{1814198B-F793-40AA-9EAA-8E650E75B876}">
            <xm:f>NOT(ISERROR(SEARCH('\\APOLO\oti\Users\User\Google Drive\Tetratech\DP\Riesgos\[Matriz de Riesgos_URT_1.0.xlsx]Data'!#REF!,R34)))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R34</xm:sqref>
        </x14:conditionalFormatting>
        <x14:conditionalFormatting xmlns:xm="http://schemas.microsoft.com/office/excel/2006/main">
          <x14:cfRule type="containsText" priority="2436" operator="containsText" id="{52BA6659-301C-4873-B005-64A183681BEA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containsText" priority="2435" operator="containsText" id="{A8222ACD-1808-48D0-AE27-38CA189E95A0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containsText" priority="2434" operator="containsText" id="{9512E905-CACE-4593-9CEE-793044D4F450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containsText" priority="2433" operator="containsText" id="{A52D0109-6646-41FD-BDE5-CBACA0BCBA31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containsText" priority="2432" operator="containsText" id="{11020689-BB3D-4A8A-BF79-6285746756F9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containsText" priority="2431" operator="containsText" id="{C1576823-D1F2-44A4-BC03-2CDDC9991D87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containsText" priority="2430" operator="containsText" id="{7D1146FD-46BC-476A-9BBE-A84EF27EC341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containsText" priority="2429" operator="containsText" id="{15EED28C-A1FE-4B72-992B-9E0765DDFD84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containsText" priority="2428" operator="containsText" id="{17156B1E-BD2C-4F93-B4C9-0A2219B27F9C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containsText" priority="2425" operator="containsText" id="{E89A15AA-ACC5-40F2-9565-354751A30273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426" operator="containsText" id="{0CAE4A12-383B-4510-A0F6-2528E0030A62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427" operator="containsText" id="{9C294A8D-56B1-4FF8-97AC-7AFF8819A54D}">
            <xm:f>NOT(ISERROR(SEARCH('\\APOLO\oti\Users\User\Google Drive\Tetratech\DP\Riesgos\[Matriz de Riesgos_URT_1.0.xlsx]Data'!#REF!,R5)))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containsText" priority="2385" operator="containsText" id="{C41BAF51-079C-4207-98A1-6E640C600CE0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84" operator="containsText" id="{D0BAE131-EF33-4DF1-8A8F-EB218344CFCB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83" operator="containsText" id="{AD03FEC4-5777-415F-8683-AE054A1F7A78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82" operator="containsText" id="{5AC83653-3324-4B34-8993-B697A74E5928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81" operator="containsText" id="{CE114A50-9577-4703-A2D1-CDC22A133EB8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80" operator="containsText" id="{65DFC1D6-0571-4420-BD81-449B58D34F29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79" operator="containsText" id="{53389804-DCFE-4B17-AF17-F558A5BF4198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78" operator="containsText" id="{D1060293-A1CF-4F91-836D-5CA72B8A078D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77" operator="containsText" id="{4ABE3BC0-0440-4BD5-8171-C419278B8621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74" operator="containsText" id="{28411C05-60F3-4770-9833-247425C3EE5B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375" operator="containsText" id="{EDF67F2C-11B6-4D20-BFBD-5AEBE939F234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376" operator="containsText" id="{FA0CF2D0-3CDB-419E-9FE6-A01CD4C3FA98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73" operator="containsText" id="{4B411EDE-77FC-4B3B-B9C8-18E9F789D502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72" operator="containsText" id="{CA16C1D7-250F-468A-9948-A28B76E2F04B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71" operator="containsText" id="{21118EC0-3E25-4DBF-8CBD-25E809C193DF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70" operator="containsText" id="{9D712548-572D-4FD4-B0F1-5D10A14849B8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69" operator="containsText" id="{99F3EE81-B026-499B-9072-DCBC36F7FF4F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68" operator="containsText" id="{C75446E2-7DDE-4953-A541-1ECE6A096761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67" operator="containsText" id="{610C66C5-60D1-46E3-A5BF-74E0142807B5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66" operator="containsText" id="{6D380BED-F4B5-498A-B955-1D11782EA6F8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65" operator="containsText" id="{32583CC9-DB93-4E31-AA98-1F922CBCC01E}">
            <xm:f>NOT(ISERROR(SEARCH('\\APOLO\oti\Users\User\Google Drive\Tetratech\DP\Riesgos\[Matriz de Riesgos_URT_1.0.xlsx]Data'!#REF!,R21)))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R21</xm:sqref>
        </x14:conditionalFormatting>
        <x14:conditionalFormatting xmlns:xm="http://schemas.microsoft.com/office/excel/2006/main">
          <x14:cfRule type="containsText" priority="2364" operator="containsText" id="{3061A04E-CC80-4AB7-9F4E-5A94822D5EF4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63" operator="containsText" id="{D2962B24-86E6-40DA-AF37-3F7C4317D467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62" operator="containsText" id="{D33FA66E-401D-4B93-BA1A-DCC770A9BB8E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61" operator="containsText" id="{3BF2DB98-E7AF-4CAC-A74C-930B5B42E45C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60" operator="containsText" id="{911CCC79-A9A3-4BFA-9440-1DE62625276C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59" operator="containsText" id="{B4BD9FF7-14FA-46F4-BF62-4163F8F461DE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58" operator="containsText" id="{EC9991F7-25AA-466C-ACA6-F48E62A6DDCC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57" operator="containsText" id="{F94FE1BD-EB87-4574-B37D-4E403375230B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56" operator="containsText" id="{D8A904E5-D531-4A21-83C8-07068616CA47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55" operator="containsText" id="{2059955C-4423-44A7-A8D8-F34713678F86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54" operator="containsText" id="{18830027-2F78-4428-8EEC-F2B44612CCE6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53" operator="containsText" id="{504E4CE5-9A94-4FE4-9004-5CBAC914F1E8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52" operator="containsText" id="{0B9464BC-8525-4C58-B025-4347992B4C05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51" operator="containsText" id="{27102483-236F-4C01-96C1-0D4137185DB8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50" operator="containsText" id="{A51D484B-4B96-4F10-BAF0-AD08BA8548BB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49" operator="containsText" id="{EA3F6F96-8723-4C26-BB6E-0F649A254711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2348" operator="containsText" id="{C29F9747-044A-4FB6-93E0-EF1CBA082819}">
            <xm:f>NOT(ISERROR(SEARCH('\\APOLO\oti\Users\User\Google Drive\Tetratech\DP\Riesgos\[Matriz de Riesgos_URT_1.0.xlsx]Data'!#REF!,R35)))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R35</xm:sqref>
        </x14:conditionalFormatting>
        <x14:conditionalFormatting xmlns:xm="http://schemas.microsoft.com/office/excel/2006/main">
          <x14:cfRule type="containsText" priority="1021" operator="containsText" id="{482B199B-D36C-448E-ACAE-B57B3C385D6C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ontainsText" priority="1015" operator="containsText" id="{8E72C36F-96BD-4F7B-A060-FDDC4C6C9082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Q26</xm:sqref>
        </x14:conditionalFormatting>
        <x14:conditionalFormatting xmlns:xm="http://schemas.microsoft.com/office/excel/2006/main">
          <x14:cfRule type="containsText" priority="1009" operator="containsText" id="{1F3939CF-6A86-4FC0-BFD5-94DF60E02DE1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Q26</xm:sqref>
        </x14:conditionalFormatting>
        <x14:conditionalFormatting xmlns:xm="http://schemas.microsoft.com/office/excel/2006/main">
          <x14:cfRule type="containsText" priority="1267" operator="containsText" id="{C725A2BF-234D-4EA3-8B46-911026BF5606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61" operator="containsText" id="{F2356B31-8130-4914-8F53-A1C5C39B9C94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57" operator="containsText" id="{0BA4F8B3-BC09-4358-BDFB-FD0820B44186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containsText" priority="1256" operator="containsText" id="{55A0A66A-30E1-488B-889F-45A1D3953CE6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containsText" priority="1255" operator="containsText" id="{127F6B5A-B424-4156-9D25-226ECE4161D4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containsText" priority="1254" operator="containsText" id="{FD7E97CA-B4A9-4DC1-900B-AD19CA9E44CF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containsText" priority="1253" operator="containsText" id="{870F5369-7B68-4918-83D6-2A1ACE324F44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containsText" priority="1252" operator="containsText" id="{77AE529D-5F4E-4202-973B-6E345F8E419E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containsText" priority="1251" operator="containsText" id="{E1A4A0EF-501A-486B-8F9E-667512E32825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containsText" priority="1250" operator="containsText" id="{36AD079E-41D1-44E0-8483-E28A3116A2E8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containsText" priority="1249" operator="containsText" id="{6FCA7968-D025-4A8D-92D8-02D2DADFDED1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containsText" priority="1246" operator="containsText" id="{8EC47C06-4955-4DE9-A18B-43ED4E513A9C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247" operator="containsText" id="{D2E24E0A-B926-47ED-B2EA-93A3B6662C03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248" operator="containsText" id="{BBF8EE90-DF42-4CFD-BEBD-65B8497A9079}">
            <xm:f>NOT(ISERROR(SEARCH('\\APOLO\oti\Users\User\Google Drive\Tetratech\DP\Riesgos\[Matriz de Riesgos_URT_1.0.xlsx]Data'!#REF!,N29)))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containsText" priority="1346" operator="containsText" id="{CA1F7926-AABF-4A53-AD48-03EA750780C6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45" operator="containsText" id="{7F0C461A-3899-49A6-A239-26091A5BDA05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44" operator="containsText" id="{5EA6C36C-6EC0-4C24-A85F-9702A770A52A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43" operator="containsText" id="{9744DB5C-4578-47B5-BE1F-BC6D052C01C6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42" operator="containsText" id="{B4641601-9F99-4693-AA23-6F8C5CFA3C9E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41" operator="containsText" id="{29C5CCE2-0998-4257-A9B0-62B4E5627FCF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40" operator="containsText" id="{4C2AAD36-179C-404D-AA11-FBF43D1A32F4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39" operator="containsText" id="{F80A85B3-32EC-428C-9456-F6DA55D39E8D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31" operator="containsText" id="{5C11A823-CE78-47E8-A9BC-36C877FAFD6B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27" operator="containsText" id="{FE2AB676-76B2-45A9-856C-234D9F7EC339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2193" operator="containsText" id="{6B319E55-7610-4534-9528-4BECEEE55E57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92" operator="containsText" id="{D997C353-A5AE-472A-84B7-D3222CD42AAC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91" operator="containsText" id="{BD38A567-C13A-478A-9651-69C2F5106176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90" operator="containsText" id="{8BB084D8-227C-48B7-8F16-B10B880E634E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89" operator="containsText" id="{708B76C3-1044-4F24-B733-DE81FE75121D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88" operator="containsText" id="{CF439CE5-E48F-4BA9-BF44-5AE5A95359E9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87" operator="containsText" id="{D7CC6A2D-2DBB-46BB-ADD4-68C46E1F877A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86" operator="containsText" id="{27969845-2967-4A62-A778-CDBF43E04FC9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85" operator="containsText" id="{656A43DF-7B5A-4CAE-8DAE-3DF576C2D58E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82" operator="containsText" id="{97179A06-E96F-4841-82F8-749C11AB1FA8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83" operator="containsText" id="{81EC3FC6-2BD7-41C5-B474-D29CF694941C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184" operator="containsText" id="{9F388F6F-48E5-47A9-B7AA-8D21C5B574CE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81" operator="containsText" id="{B9333ED7-03BD-4C73-A288-4C6935998563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80" operator="containsText" id="{E0296CA5-6C5B-4B51-8EF0-06D286E5DADB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79" operator="containsText" id="{AA67C4CC-5ACE-47AF-9CC0-20A7331CC88F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78" operator="containsText" id="{FE2D66E0-CF3E-4466-AFA6-1A2ECD33F6B5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77" operator="containsText" id="{BD09F873-0977-4339-9743-A3D1A96C41F4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76" operator="containsText" id="{9F1F6C60-55DB-4105-9019-3D05CF5CE164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75" operator="containsText" id="{505170CE-878E-4A7F-BD06-3E1D014BFB2A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74" operator="containsText" id="{5400F449-5292-45DC-B908-0F815EAB5A9E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73" operator="containsText" id="{5E23172A-2001-4F43-B3C9-7E87BC7D3EB2}">
            <xm:f>NOT(ISERROR(SEARCH('\\APOLO\oti\Users\User\Google Drive\Tetratech\DP\Riesgos\[Matriz de Riesgos_URT_1.0.xlsx]Data'!#REF!,R11)))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R11:S11</xm:sqref>
        </x14:conditionalFormatting>
        <x14:conditionalFormatting xmlns:xm="http://schemas.microsoft.com/office/excel/2006/main">
          <x14:cfRule type="containsText" priority="2160" operator="containsText" id="{7C017343-F2B9-40F7-9268-DDDE50850CDF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containsText" priority="2159" operator="containsText" id="{E4204721-3183-456E-80D2-BB0ECA3DDBCC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containsText" priority="2158" operator="containsText" id="{B0B8274F-0ACD-4833-B3CD-3553CE645978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containsText" priority="2157" operator="containsText" id="{1AC94E19-BE02-4102-A3BA-C5B20D502295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containsText" priority="2156" operator="containsText" id="{2BE11286-C64F-48BC-A1E3-70FB06B8869C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containsText" priority="2155" operator="containsText" id="{012FF408-1656-4A51-9428-7BC6EAA9701A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containsText" priority="2154" operator="containsText" id="{A6C77256-95AD-4EB4-B56B-AC690984E3B0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containsText" priority="2153" operator="containsText" id="{CB64ADE2-28D1-4F81-837A-EF4614815DD1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containsText" priority="2152" operator="containsText" id="{62C3C425-05F7-4F8A-A342-3F08FD05B720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containsText" priority="2149" operator="containsText" id="{66152914-76A4-4BF4-8D62-25ED2C1AAE15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50" operator="containsText" id="{81393A02-2A49-4E07-BA53-B436C34E8077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151" operator="containsText" id="{40FC3FA7-6DC0-42C6-BFB6-2ED8355453D9}">
            <xm:f>NOT(ISERROR(SEARCH('\\APOLO\oti\Users\User\Google Drive\Tetratech\DP\Riesgos\[Matriz de Riesgos_URT_1.0.xlsx]Data'!#REF!,Q11)))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containsText" priority="2172" operator="containsText" id="{C2EF34F1-E484-4B93-B40E-B7CF9BFECF9A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ontainsText" priority="2171" operator="containsText" id="{D09E8079-5C74-4463-AB2C-5285805048D2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ontainsText" priority="2170" operator="containsText" id="{9F570533-9C4A-4145-A407-2752B8D835B8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ontainsText" priority="2169" operator="containsText" id="{D3F71177-1E99-47AA-8384-FE2ACAAB06D5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ontainsText" priority="2168" operator="containsText" id="{E9D9AA69-073C-4D17-A143-60A27AE78641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ontainsText" priority="2167" operator="containsText" id="{9B8FEC95-ABBB-4D2F-8FB9-744C992C4827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ontainsText" priority="2166" operator="containsText" id="{DCA46B4C-1E1A-475E-A35C-97645FE74B7F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ontainsText" priority="2165" operator="containsText" id="{1F754D1F-11B2-4CE3-BC11-35A25C519A1B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ontainsText" priority="2164" operator="containsText" id="{9BB5B16F-38D3-4347-B4E6-8AB36BE811F1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ontainsText" priority="2161" operator="containsText" id="{84F72188-D16F-4A30-9F3C-6ED7D8377AE2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62" operator="containsText" id="{2ADE355B-0441-4441-A112-46A3FDA56C5C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163" operator="containsText" id="{D9BFD3D7-8473-4D18-A3DA-BC0111201D8A}">
            <xm:f>NOT(ISERROR(SEARCH('\\APOLO\oti\Users\User\Google Drive\Tetratech\DP\Riesgos\[Matriz de Riesgos_URT_1.0.xlsx]Data'!#REF!,N11)))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ontainsText" priority="2148" operator="containsText" id="{CF06280B-EDC0-472F-A558-0E0AF7B7D4C0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O11:P11</xm:sqref>
        </x14:conditionalFormatting>
        <x14:conditionalFormatting xmlns:xm="http://schemas.microsoft.com/office/excel/2006/main">
          <x14:cfRule type="containsText" priority="2147" operator="containsText" id="{56F397CF-1E42-4091-B279-503E1154DAC7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O11:P11</xm:sqref>
        </x14:conditionalFormatting>
        <x14:conditionalFormatting xmlns:xm="http://schemas.microsoft.com/office/excel/2006/main">
          <x14:cfRule type="containsText" priority="2146" operator="containsText" id="{23A87989-168D-436D-BF24-3AB2BD50C956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O11:P11</xm:sqref>
        </x14:conditionalFormatting>
        <x14:conditionalFormatting xmlns:xm="http://schemas.microsoft.com/office/excel/2006/main">
          <x14:cfRule type="containsText" priority="2145" operator="containsText" id="{7F28F7D8-4222-439B-A054-D4E552B31F7A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O11:P11</xm:sqref>
        </x14:conditionalFormatting>
        <x14:conditionalFormatting xmlns:xm="http://schemas.microsoft.com/office/excel/2006/main">
          <x14:cfRule type="containsText" priority="2144" operator="containsText" id="{06408820-E251-4BDD-B9B0-81C08084DCCD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O11:P11</xm:sqref>
        </x14:conditionalFormatting>
        <x14:conditionalFormatting xmlns:xm="http://schemas.microsoft.com/office/excel/2006/main">
          <x14:cfRule type="containsText" priority="2143" operator="containsText" id="{CF7B7C9E-6103-4D29-8384-A42E94B17F40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O11:P11</xm:sqref>
        </x14:conditionalFormatting>
        <x14:conditionalFormatting xmlns:xm="http://schemas.microsoft.com/office/excel/2006/main">
          <x14:cfRule type="containsText" priority="2142" operator="containsText" id="{DD322484-18C7-4085-B2F6-57F46B103B13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O11:P11</xm:sqref>
        </x14:conditionalFormatting>
        <x14:conditionalFormatting xmlns:xm="http://schemas.microsoft.com/office/excel/2006/main">
          <x14:cfRule type="containsText" priority="2141" operator="containsText" id="{1B351170-5278-405F-AD37-5044FB57E372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O11:P11</xm:sqref>
        </x14:conditionalFormatting>
        <x14:conditionalFormatting xmlns:xm="http://schemas.microsoft.com/office/excel/2006/main">
          <x14:cfRule type="containsText" priority="2140" operator="containsText" id="{0C6B4EA3-DB3A-41D7-94D3-034AB890C5C7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O11:P11</xm:sqref>
        </x14:conditionalFormatting>
        <x14:conditionalFormatting xmlns:xm="http://schemas.microsoft.com/office/excel/2006/main">
          <x14:cfRule type="containsText" priority="2137" operator="containsText" id="{ECF34B04-E1DE-4E88-B460-6490216B6874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38" operator="containsText" id="{C8A36A22-DE86-4D9E-AA06-C00C0B97D547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139" operator="containsText" id="{4C380985-CF48-4EE9-B833-34071E6CE1BF}">
            <xm:f>NOT(ISERROR(SEARCH('\\APOLO\oti\Users\User\Google Drive\Tetratech\DP\Riesgos\[Matriz de Riesgos_URT_1.0.xlsx]Data'!#REF!,O11)))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O11:P11</xm:sqref>
        </x14:conditionalFormatting>
        <x14:conditionalFormatting xmlns:xm="http://schemas.microsoft.com/office/excel/2006/main">
          <x14:cfRule type="containsText" priority="2136" operator="containsText" id="{E1BF28C0-F9D9-4C41-9AF8-38955492BEF1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35" operator="containsText" id="{FC9FF91B-4AB4-4DEC-AB12-6E7DA2F451F1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34" operator="containsText" id="{A44C1F2C-B358-4A73-AE26-0A22BAFA2C3E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33" operator="containsText" id="{7B2E638A-B294-4F1A-B373-02CB7863E962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32" operator="containsText" id="{F0D62FC9-8C58-4CE8-BB8E-3834C48F99B9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31" operator="containsText" id="{81D12470-14C0-445E-BFB0-C5BC5E54576A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30" operator="containsText" id="{37C7336A-2D40-4C5E-B40D-1414B9C77CD9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29" operator="containsText" id="{5A11D143-A3D5-4C34-9EB7-DCCC6E40A033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28" operator="containsText" id="{4357889B-F49B-4275-A68B-F097FD362FD6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25" operator="containsText" id="{896B22AD-9815-4866-83A5-2852FE7308EC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26" operator="containsText" id="{2D65096F-9CAD-4190-9719-6AB7BA8966BA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127" operator="containsText" id="{CDC6C10B-5F00-48EA-AD2A-BAA328229918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24" operator="containsText" id="{A506242B-0501-44F0-856D-DE385DB8A6B5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23" operator="containsText" id="{6533E9F5-A9D5-468A-9347-5DBF133BF15C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22" operator="containsText" id="{AAA01741-4297-450E-8CE9-0E4124EE5DF1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21" operator="containsText" id="{0AD13010-E189-4B90-921A-9026C4913E82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20" operator="containsText" id="{E4589935-8D9A-4805-A45C-8A4B8F4FBC3E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19" operator="containsText" id="{4BBC4A8B-8B26-4B7E-A784-98D3D5CB5A7C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18" operator="containsText" id="{0B6A0D4B-F8CB-4EEE-9B3A-41E624451D88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17" operator="containsText" id="{26448F7B-9F64-4EBC-AF42-80ADB13A9029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16" operator="containsText" id="{91A946B9-5A17-4268-B9DB-D77B8724EFB5}">
            <xm:f>NOT(ISERROR(SEARCH('\\APOLO\oti\Users\User\Google Drive\Tetratech\DP\Riesgos\[Matriz de Riesgos_URT_1.0.xlsx]Data'!#REF!,R13)))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R13:S13</xm:sqref>
        </x14:conditionalFormatting>
        <x14:conditionalFormatting xmlns:xm="http://schemas.microsoft.com/office/excel/2006/main">
          <x14:cfRule type="containsText" priority="2103" operator="containsText" id="{5ED9CDBA-6276-4456-AD59-2ED553156E7D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containsText" priority="2102" operator="containsText" id="{FDBD71D7-2599-4571-9043-C6C134A86864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containsText" priority="2101" operator="containsText" id="{B5018FF9-55C0-4531-BC55-0A29BCF9D3CE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containsText" priority="2100" operator="containsText" id="{6D4DEFF1-7FEC-433C-B744-6219E4766960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containsText" priority="2099" operator="containsText" id="{E156B230-63A2-445D-A55C-67F2A67BBC09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containsText" priority="2098" operator="containsText" id="{2BBD2E9C-C80A-4C4C-B6AE-3B408E3ADBF3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containsText" priority="2097" operator="containsText" id="{4D9475CA-787F-4A8E-A15D-9516E64F4F36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containsText" priority="2096" operator="containsText" id="{758380F8-448B-4DA4-ABD5-99E25B5E6571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containsText" priority="2095" operator="containsText" id="{1BDC7035-F590-4AC9-A450-87793C611B3A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containsText" priority="2092" operator="containsText" id="{E6B05419-A44F-486A-95C1-FFB486A339B0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093" operator="containsText" id="{738A191F-0330-450D-8F50-DC8A48DB8DD7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094" operator="containsText" id="{799424FA-87BB-447C-9857-11CC40EE27AF}">
            <xm:f>NOT(ISERROR(SEARCH('\\APOLO\oti\Users\User\Google Drive\Tetratech\DP\Riesgos\[Matriz de Riesgos_URT_1.0.xlsx]Data'!#REF!,Q13)))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Q13</xm:sqref>
        </x14:conditionalFormatting>
        <x14:conditionalFormatting xmlns:xm="http://schemas.microsoft.com/office/excel/2006/main">
          <x14:cfRule type="containsText" priority="2115" operator="containsText" id="{7F9657A1-3811-4852-A402-F9FFDECAE38A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2114" operator="containsText" id="{7E356251-3C66-4A09-8DE9-1C099C31312E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2113" operator="containsText" id="{6AAD7991-649B-43E3-BB97-0207813DD6FC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2112" operator="containsText" id="{9A9EE725-61EE-4066-A351-60EA8DAC4119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2111" operator="containsText" id="{4B48FA78-DF46-4FD5-9114-8E03818A44AD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2110" operator="containsText" id="{263F3C65-FBB3-412C-9D43-185D6F8B0EBE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2109" operator="containsText" id="{67EF607F-7CD2-4D9C-94ED-B6316DCCC9F1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2108" operator="containsText" id="{B04450CC-7F9E-4422-9099-BE1F8C88C5A8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2107" operator="containsText" id="{6D83E799-FE1A-46C5-92D9-B9505F11A5BC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2104" operator="containsText" id="{932A9985-826D-4D5C-99C7-CA04AF14FC46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05" operator="containsText" id="{BCBA4115-78F1-4595-8A80-A5EA4BA5E684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106" operator="containsText" id="{C3F91CE9-8F24-449A-BEA3-F5593AD1EC5F}">
            <xm:f>NOT(ISERROR(SEARCH('\\APOLO\oti\Users\User\Google Drive\Tetratech\DP\Riesgos\[Matriz de Riesgos_URT_1.0.xlsx]Data'!#REF!,N13)))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containsText" priority="2091" operator="containsText" id="{791377AF-26D0-4208-A7CC-32CE8BAABAFF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O13:P13</xm:sqref>
        </x14:conditionalFormatting>
        <x14:conditionalFormatting xmlns:xm="http://schemas.microsoft.com/office/excel/2006/main">
          <x14:cfRule type="containsText" priority="2090" operator="containsText" id="{875207FC-D1D5-44AF-9414-7046F2C8421C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O13:P13</xm:sqref>
        </x14:conditionalFormatting>
        <x14:conditionalFormatting xmlns:xm="http://schemas.microsoft.com/office/excel/2006/main">
          <x14:cfRule type="containsText" priority="2089" operator="containsText" id="{EF0B3668-F93A-4742-B959-D2FFE2B4B9F4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O13:P13</xm:sqref>
        </x14:conditionalFormatting>
        <x14:conditionalFormatting xmlns:xm="http://schemas.microsoft.com/office/excel/2006/main">
          <x14:cfRule type="containsText" priority="2088" operator="containsText" id="{0D522F98-6C4C-407E-B503-407C7F433CAF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O13:P13</xm:sqref>
        </x14:conditionalFormatting>
        <x14:conditionalFormatting xmlns:xm="http://schemas.microsoft.com/office/excel/2006/main">
          <x14:cfRule type="containsText" priority="2087" operator="containsText" id="{6831BDE3-9B2F-4513-9E07-6B7ACCE61F80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O13:P13</xm:sqref>
        </x14:conditionalFormatting>
        <x14:conditionalFormatting xmlns:xm="http://schemas.microsoft.com/office/excel/2006/main">
          <x14:cfRule type="containsText" priority="2086" operator="containsText" id="{E6049B2C-35B3-42FC-ADED-890541C4DBC6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O13:P13</xm:sqref>
        </x14:conditionalFormatting>
        <x14:conditionalFormatting xmlns:xm="http://schemas.microsoft.com/office/excel/2006/main">
          <x14:cfRule type="containsText" priority="2085" operator="containsText" id="{E7DEF733-68B0-4FBB-B249-4175B813799B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O13:P13</xm:sqref>
        </x14:conditionalFormatting>
        <x14:conditionalFormatting xmlns:xm="http://schemas.microsoft.com/office/excel/2006/main">
          <x14:cfRule type="containsText" priority="2084" operator="containsText" id="{09474E91-40F3-4D97-9118-6C316A8E0801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O13:P13</xm:sqref>
        </x14:conditionalFormatting>
        <x14:conditionalFormatting xmlns:xm="http://schemas.microsoft.com/office/excel/2006/main">
          <x14:cfRule type="containsText" priority="2083" operator="containsText" id="{A54BD6F5-415D-4F4E-8D3B-D637865D93FC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O13:P13</xm:sqref>
        </x14:conditionalFormatting>
        <x14:conditionalFormatting xmlns:xm="http://schemas.microsoft.com/office/excel/2006/main">
          <x14:cfRule type="containsText" priority="2080" operator="containsText" id="{9DC55240-3B3F-42B1-8D28-9FA2D29CF3E8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081" operator="containsText" id="{4DEBCBA3-BA21-4840-ADE8-354AC277F9BB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082" operator="containsText" id="{9AD383EA-103A-477C-A6B3-392598F1649F}">
            <xm:f>NOT(ISERROR(SEARCH('\\APOLO\oti\Users\User\Google Drive\Tetratech\DP\Riesgos\[Matriz de Riesgos_URT_1.0.xlsx]Data'!#REF!,O13)))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O13:P13</xm:sqref>
        </x14:conditionalFormatting>
        <x14:conditionalFormatting xmlns:xm="http://schemas.microsoft.com/office/excel/2006/main">
          <x14:cfRule type="containsText" priority="2079" operator="containsText" id="{445E56E7-B746-4ED3-BCFC-BDCB45961577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78" operator="containsText" id="{49E63ACD-EAC7-4C8C-A3BE-DD39D33982E9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77" operator="containsText" id="{3AB70083-0C62-46DB-A070-80850952E055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76" operator="containsText" id="{E6B43E45-47A3-4CE6-AA71-1A8A750B286E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75" operator="containsText" id="{0477AB40-88E8-4FDA-9A50-3E3EDD439036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74" operator="containsText" id="{BB432438-6C9D-46D7-B937-1F44BF7FC516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73" operator="containsText" id="{C74E2988-A3DC-4BB2-B4FC-6E6BDF4AF34D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72" operator="containsText" id="{FD92F83F-CE18-484A-B40E-4E9A866EA438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71" operator="containsText" id="{675661F0-9398-48C6-8921-EAAA93323751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68" operator="containsText" id="{0A284462-4345-42F0-B24D-613A8CFBDC26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069" operator="containsText" id="{61FA6668-C7FC-46F1-BC88-F1344576248F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070" operator="containsText" id="{9B5120F2-5557-468A-A9C2-3ABC9D0E41C8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67" operator="containsText" id="{F42ED261-230C-4A06-88BF-5A23EC621751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66" operator="containsText" id="{3F5B47D5-CACD-4E5E-9E66-BD48B760F770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65" operator="containsText" id="{73984574-4FEB-47AB-8804-7AFFF6EB8D09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64" operator="containsText" id="{8ED902A8-A097-40B9-91C7-D401BC660725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63" operator="containsText" id="{98A1D492-61F5-47A8-BBD3-B477740B73A4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62" operator="containsText" id="{432BC3A3-4DAF-4F82-A335-DDA53CEEDB9E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61" operator="containsText" id="{CB178AC4-7DB5-4024-B173-8C6F80CAFA1A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60" operator="containsText" id="{94DDBB6D-36EE-4089-9E92-E3F627B34CB7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59" operator="containsText" id="{72FF4FEB-47A4-4DD2-ACF6-D1957A8E15FF}">
            <xm:f>NOT(ISERROR(SEARCH('\\APOLO\oti\Users\User\Google Drive\Tetratech\DP\Riesgos\[Matriz de Riesgos_URT_1.0.xlsx]Data'!#REF!,R15)))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R15:S15</xm:sqref>
        </x14:conditionalFormatting>
        <x14:conditionalFormatting xmlns:xm="http://schemas.microsoft.com/office/excel/2006/main">
          <x14:cfRule type="containsText" priority="2046" operator="containsText" id="{FFC2BF77-50AC-49F7-A7C6-567D3701BC56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containsText" priority="2045" operator="containsText" id="{ECFA7C0B-451F-442B-BEDF-0C76E3CDE6B1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containsText" priority="2044" operator="containsText" id="{8AC1D597-FE4E-4BBD-AF9E-18E170F14496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containsText" priority="2043" operator="containsText" id="{E699AAB2-851A-489C-B74D-B87D8AD278FF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containsText" priority="2042" operator="containsText" id="{0DC10ADD-24EE-4155-85C8-CEDEAE881786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containsText" priority="2041" operator="containsText" id="{71D3316E-3454-48D4-8D5B-73EB8E7FCEAC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containsText" priority="2040" operator="containsText" id="{0AE8BF5B-137F-473E-8911-49D1A5B77413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containsText" priority="2039" operator="containsText" id="{89E1AC80-2164-4A26-811E-8B17C56AEBEB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containsText" priority="2038" operator="containsText" id="{314E04CA-08C6-42E9-BB0F-FC9A8FACDA3E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containsText" priority="2035" operator="containsText" id="{7AB3F5C5-815C-4A82-A877-9E97C06BB222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036" operator="containsText" id="{F9BB4D83-0BE4-4379-92B8-7A6ECFE3BD37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037" operator="containsText" id="{384AB0A7-858C-464A-8D78-BD5FA4C52253}">
            <xm:f>NOT(ISERROR(SEARCH('\\APOLO\oti\Users\User\Google Drive\Tetratech\DP\Riesgos\[Matriz de Riesgos_URT_1.0.xlsx]Data'!#REF!,Q15)))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containsText" priority="2058" operator="containsText" id="{E5FC5ED6-DDAE-4C55-A82A-D56D1AD86CF7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ontainsText" priority="2057" operator="containsText" id="{9ED59AFD-3ABC-45E3-AFA0-E5352BAEE0BE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ontainsText" priority="2056" operator="containsText" id="{5D44E325-97FE-4150-8EA1-A4BEB37038F4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ontainsText" priority="2055" operator="containsText" id="{17503BDD-370B-407C-8655-3820A02B3972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ontainsText" priority="2054" operator="containsText" id="{1A2F8801-1334-41E5-9D01-94C798724B06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ontainsText" priority="2053" operator="containsText" id="{E61F35FD-97CA-4C68-B3E9-D068D6BB8B06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ontainsText" priority="2052" operator="containsText" id="{0D564E3F-2C1F-4C85-AEB8-C5F816B8A9FC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ontainsText" priority="2051" operator="containsText" id="{6D9FD5B7-5A04-419F-89FF-03FA49C526A0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ontainsText" priority="2050" operator="containsText" id="{56EF7980-7E33-4071-BC7E-9D8181C40657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ontainsText" priority="2047" operator="containsText" id="{B54EDADD-8814-4E4C-A477-84A53DE614BD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048" operator="containsText" id="{B96342F6-32D6-4002-86EF-8BDA8BC1ED36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049" operator="containsText" id="{4B2B88BC-C0DD-4E80-A711-6D62BF740388}">
            <xm:f>NOT(ISERROR(SEARCH('\\APOLO\oti\Users\User\Google Drive\Tetratech\DP\Riesgos\[Matriz de Riesgos_URT_1.0.xlsx]Data'!#REF!,N15)))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containsText" priority="2034" operator="containsText" id="{287076C1-A1D3-463F-AD72-82DB113C0BEB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O15:P15</xm:sqref>
        </x14:conditionalFormatting>
        <x14:conditionalFormatting xmlns:xm="http://schemas.microsoft.com/office/excel/2006/main">
          <x14:cfRule type="containsText" priority="2033" operator="containsText" id="{6F818C6C-04A5-4E4A-B892-0A5C8853C2E3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O15:P15</xm:sqref>
        </x14:conditionalFormatting>
        <x14:conditionalFormatting xmlns:xm="http://schemas.microsoft.com/office/excel/2006/main">
          <x14:cfRule type="containsText" priority="2032" operator="containsText" id="{24285510-D8FC-4E75-9185-2DFF1D689E93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O15:P15</xm:sqref>
        </x14:conditionalFormatting>
        <x14:conditionalFormatting xmlns:xm="http://schemas.microsoft.com/office/excel/2006/main">
          <x14:cfRule type="containsText" priority="2031" operator="containsText" id="{F35EEF03-23F0-4C86-9B6F-7AB9B06CDC3D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O15:P15</xm:sqref>
        </x14:conditionalFormatting>
        <x14:conditionalFormatting xmlns:xm="http://schemas.microsoft.com/office/excel/2006/main">
          <x14:cfRule type="containsText" priority="2030" operator="containsText" id="{FA2FA577-438E-437C-9D28-3520F13B44D8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O15:P15</xm:sqref>
        </x14:conditionalFormatting>
        <x14:conditionalFormatting xmlns:xm="http://schemas.microsoft.com/office/excel/2006/main">
          <x14:cfRule type="containsText" priority="2029" operator="containsText" id="{E89CB621-F428-4E23-85CC-9063DA078879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O15:P15</xm:sqref>
        </x14:conditionalFormatting>
        <x14:conditionalFormatting xmlns:xm="http://schemas.microsoft.com/office/excel/2006/main">
          <x14:cfRule type="containsText" priority="2028" operator="containsText" id="{62F64342-FC57-459F-ABBD-24079C5B564F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O15:P15</xm:sqref>
        </x14:conditionalFormatting>
        <x14:conditionalFormatting xmlns:xm="http://schemas.microsoft.com/office/excel/2006/main">
          <x14:cfRule type="containsText" priority="2027" operator="containsText" id="{22401E94-E2C0-4F6A-82CB-2CB13A715E05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O15:P15</xm:sqref>
        </x14:conditionalFormatting>
        <x14:conditionalFormatting xmlns:xm="http://schemas.microsoft.com/office/excel/2006/main">
          <x14:cfRule type="containsText" priority="2026" operator="containsText" id="{8CCF5419-2781-4D1A-85B2-80A5BB9AC66C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O15:P15</xm:sqref>
        </x14:conditionalFormatting>
        <x14:conditionalFormatting xmlns:xm="http://schemas.microsoft.com/office/excel/2006/main">
          <x14:cfRule type="containsText" priority="2023" operator="containsText" id="{47982AE8-7259-4C61-9824-B7A507A2C18F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024" operator="containsText" id="{BE26F5C5-A758-4B48-99D4-65BB1F212458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025" operator="containsText" id="{F0D28CCD-73F9-43A0-BB2A-2F615F8FEDFE}">
            <xm:f>NOT(ISERROR(SEARCH('\\APOLO\oti\Users\User\Google Drive\Tetratech\DP\Riesgos\[Matriz de Riesgos_URT_1.0.xlsx]Data'!#REF!,O15)))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O15:P15</xm:sqref>
        </x14:conditionalFormatting>
        <x14:conditionalFormatting xmlns:xm="http://schemas.microsoft.com/office/excel/2006/main">
          <x14:cfRule type="containsText" priority="2022" operator="containsText" id="{D525F7B3-9FDD-47EB-A03D-EE746730DC8D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21" operator="containsText" id="{3985DD81-DA2F-479B-A820-7C6DA536F7F8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20" operator="containsText" id="{B682A4F3-24C2-473F-91F7-8A9F2F884645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19" operator="containsText" id="{6DD0258F-82B6-4AD7-917F-25A8744A648F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18" operator="containsText" id="{3AF1BBCB-F663-4E72-AFC5-E2EC6349D781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17" operator="containsText" id="{CDFC6E60-BE91-4E6C-AAE9-102400C4BC56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16" operator="containsText" id="{AEEF5324-EA9B-4B69-BACE-B113FAA9C492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15" operator="containsText" id="{136B9156-A129-4B06-BAF9-81BB5C94F53A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14" operator="containsText" id="{762DB575-2A82-4A88-A2C7-2102D641C0DC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11" operator="containsText" id="{DE6DFB2E-6E9C-4274-A349-3CCCA1214753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012" operator="containsText" id="{0CBD501B-0B30-4A64-AC71-B61C4F324AC5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013" operator="containsText" id="{074C5B5A-F14A-4AEB-B9EC-B0AEFC4BEFD8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10" operator="containsText" id="{899B962C-FFCE-4CF6-BCA2-19DF12E0EAED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09" operator="containsText" id="{008B52CA-1C52-428B-80C1-4476CB72350A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08" operator="containsText" id="{1461D23C-EEB4-40F7-AC1C-BE9C09A6D6BB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07" operator="containsText" id="{A1655F3D-C8A6-4DB2-8CC8-0867267F6168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06" operator="containsText" id="{04A0027E-00A6-43BB-A974-2CDBDBD2A9AF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05" operator="containsText" id="{D517D7C0-B112-449B-91C5-7B88F943BA63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04" operator="containsText" id="{4385BF76-F391-40D4-AF02-6F508122EC7F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03" operator="containsText" id="{F6FE8D19-4DD3-4125-8954-A1C17B151F22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2002" operator="containsText" id="{7BEB2D3F-77EF-49D6-AEAA-7BB4A943A7C6}">
            <xm:f>NOT(ISERROR(SEARCH('\\APOLO\oti\Users\User\Google Drive\Tetratech\DP\Riesgos\[Matriz de Riesgos_URT_1.0.xlsx]Data'!#REF!,R36)))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R36:S36</xm:sqref>
        </x14:conditionalFormatting>
        <x14:conditionalFormatting xmlns:xm="http://schemas.microsoft.com/office/excel/2006/main">
          <x14:cfRule type="containsText" priority="1989" operator="containsText" id="{E5FFB634-4381-45CF-8827-83CD7107F836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Q36</xm:sqref>
        </x14:conditionalFormatting>
        <x14:conditionalFormatting xmlns:xm="http://schemas.microsoft.com/office/excel/2006/main">
          <x14:cfRule type="containsText" priority="1988" operator="containsText" id="{1AECC060-A200-420A-8193-DA31F4565765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Q36</xm:sqref>
        </x14:conditionalFormatting>
        <x14:conditionalFormatting xmlns:xm="http://schemas.microsoft.com/office/excel/2006/main">
          <x14:cfRule type="containsText" priority="1987" operator="containsText" id="{57829917-5D6B-4945-B65F-75D451EEAEE2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Q36</xm:sqref>
        </x14:conditionalFormatting>
        <x14:conditionalFormatting xmlns:xm="http://schemas.microsoft.com/office/excel/2006/main">
          <x14:cfRule type="containsText" priority="1986" operator="containsText" id="{680DF1C8-D98A-4B93-815D-AD2683DD9F0B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Q36</xm:sqref>
        </x14:conditionalFormatting>
        <x14:conditionalFormatting xmlns:xm="http://schemas.microsoft.com/office/excel/2006/main">
          <x14:cfRule type="containsText" priority="1985" operator="containsText" id="{5B349983-958B-4410-B5A3-E9089BF3E1CD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Q36</xm:sqref>
        </x14:conditionalFormatting>
        <x14:conditionalFormatting xmlns:xm="http://schemas.microsoft.com/office/excel/2006/main">
          <x14:cfRule type="containsText" priority="1984" operator="containsText" id="{7059F3FE-4A4B-4176-B1C4-ACDF399E9B28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Q36</xm:sqref>
        </x14:conditionalFormatting>
        <x14:conditionalFormatting xmlns:xm="http://schemas.microsoft.com/office/excel/2006/main">
          <x14:cfRule type="containsText" priority="1983" operator="containsText" id="{C7F83031-53D3-4E94-A9A1-554642D56FC1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Q36</xm:sqref>
        </x14:conditionalFormatting>
        <x14:conditionalFormatting xmlns:xm="http://schemas.microsoft.com/office/excel/2006/main">
          <x14:cfRule type="containsText" priority="1982" operator="containsText" id="{DE55E708-8484-4BE0-8BFF-FA7C1247E104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Q36</xm:sqref>
        </x14:conditionalFormatting>
        <x14:conditionalFormatting xmlns:xm="http://schemas.microsoft.com/office/excel/2006/main">
          <x14:cfRule type="containsText" priority="1981" operator="containsText" id="{D4604770-B085-42EF-823E-5FA0BC60AF32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Q36</xm:sqref>
        </x14:conditionalFormatting>
        <x14:conditionalFormatting xmlns:xm="http://schemas.microsoft.com/office/excel/2006/main">
          <x14:cfRule type="containsText" priority="1978" operator="containsText" id="{FE6667A7-FE25-40E1-B98F-24DC0B8BC9A1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979" operator="containsText" id="{FB0B5488-5357-41DB-ABBD-8FDA242C3E82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980" operator="containsText" id="{E4642E87-2CFD-4EC3-86C9-63EDAD3E68A3}">
            <xm:f>NOT(ISERROR(SEARCH('\\APOLO\oti\Users\User\Google Drive\Tetratech\DP\Riesgos\[Matriz de Riesgos_URT_1.0.xlsx]Data'!#REF!,Q36)))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Q36</xm:sqref>
        </x14:conditionalFormatting>
        <x14:conditionalFormatting xmlns:xm="http://schemas.microsoft.com/office/excel/2006/main">
          <x14:cfRule type="containsText" priority="2001" operator="containsText" id="{7EFDE475-B99B-444B-A4FB-585AF1E7FF42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N36</xm:sqref>
        </x14:conditionalFormatting>
        <x14:conditionalFormatting xmlns:xm="http://schemas.microsoft.com/office/excel/2006/main">
          <x14:cfRule type="containsText" priority="2000" operator="containsText" id="{5BF6E90B-4EBA-4E6A-BD9C-0AC0B7EFE45A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N36</xm:sqref>
        </x14:conditionalFormatting>
        <x14:conditionalFormatting xmlns:xm="http://schemas.microsoft.com/office/excel/2006/main">
          <x14:cfRule type="containsText" priority="1999" operator="containsText" id="{E5D45E34-2D90-476E-AAD3-200D91D6D12E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N36</xm:sqref>
        </x14:conditionalFormatting>
        <x14:conditionalFormatting xmlns:xm="http://schemas.microsoft.com/office/excel/2006/main">
          <x14:cfRule type="containsText" priority="1998" operator="containsText" id="{0123CA3B-59AC-4C27-BAB9-16F941EC43C3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N36</xm:sqref>
        </x14:conditionalFormatting>
        <x14:conditionalFormatting xmlns:xm="http://schemas.microsoft.com/office/excel/2006/main">
          <x14:cfRule type="containsText" priority="1997" operator="containsText" id="{38967968-90C1-42B8-BDCD-C120EADA83D6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N36</xm:sqref>
        </x14:conditionalFormatting>
        <x14:conditionalFormatting xmlns:xm="http://schemas.microsoft.com/office/excel/2006/main">
          <x14:cfRule type="containsText" priority="1996" operator="containsText" id="{D9A98ED6-EA66-48C1-A5B2-7C2A04FF890A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N36</xm:sqref>
        </x14:conditionalFormatting>
        <x14:conditionalFormatting xmlns:xm="http://schemas.microsoft.com/office/excel/2006/main">
          <x14:cfRule type="containsText" priority="1995" operator="containsText" id="{C4973855-7ED8-48F6-A729-B94CA9FC44AF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N36</xm:sqref>
        </x14:conditionalFormatting>
        <x14:conditionalFormatting xmlns:xm="http://schemas.microsoft.com/office/excel/2006/main">
          <x14:cfRule type="containsText" priority="1994" operator="containsText" id="{871D4EA9-833C-42BF-9CA7-42067FD96322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N36</xm:sqref>
        </x14:conditionalFormatting>
        <x14:conditionalFormatting xmlns:xm="http://schemas.microsoft.com/office/excel/2006/main">
          <x14:cfRule type="containsText" priority="1993" operator="containsText" id="{A18CA1C2-CD4B-403D-83EC-743FC48D9B65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N36</xm:sqref>
        </x14:conditionalFormatting>
        <x14:conditionalFormatting xmlns:xm="http://schemas.microsoft.com/office/excel/2006/main">
          <x14:cfRule type="containsText" priority="1990" operator="containsText" id="{6E9FC6E8-4AC2-41AE-8BD7-D896A0A19F7E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991" operator="containsText" id="{AF6C26F9-B5B6-460F-B9EE-C8BA3358EBF5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992" operator="containsText" id="{02334E20-7C0E-42A9-9BB3-0F2DEA1FFB6D}">
            <xm:f>NOT(ISERROR(SEARCH('\\APOLO\oti\Users\User\Google Drive\Tetratech\DP\Riesgos\[Matriz de Riesgos_URT_1.0.xlsx]Data'!#REF!,N36)))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N36</xm:sqref>
        </x14:conditionalFormatting>
        <x14:conditionalFormatting xmlns:xm="http://schemas.microsoft.com/office/excel/2006/main">
          <x14:cfRule type="containsText" priority="1977" operator="containsText" id="{D4739F2E-4986-4A7D-8E7D-FC84414B660E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O36:P36</xm:sqref>
        </x14:conditionalFormatting>
        <x14:conditionalFormatting xmlns:xm="http://schemas.microsoft.com/office/excel/2006/main">
          <x14:cfRule type="containsText" priority="1976" operator="containsText" id="{2775FC1F-8036-446B-A490-951FE1672A55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O36:P36</xm:sqref>
        </x14:conditionalFormatting>
        <x14:conditionalFormatting xmlns:xm="http://schemas.microsoft.com/office/excel/2006/main">
          <x14:cfRule type="containsText" priority="1975" operator="containsText" id="{1B99D493-D08C-4E6E-A59B-5738B7F24E52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O36:P36</xm:sqref>
        </x14:conditionalFormatting>
        <x14:conditionalFormatting xmlns:xm="http://schemas.microsoft.com/office/excel/2006/main">
          <x14:cfRule type="containsText" priority="1974" operator="containsText" id="{268551EF-372F-4FDF-94AC-68A9AA40570D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O36:P36</xm:sqref>
        </x14:conditionalFormatting>
        <x14:conditionalFormatting xmlns:xm="http://schemas.microsoft.com/office/excel/2006/main">
          <x14:cfRule type="containsText" priority="1973" operator="containsText" id="{3C61A218-106A-4ED4-9B52-7B3319D72F02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O36:P36</xm:sqref>
        </x14:conditionalFormatting>
        <x14:conditionalFormatting xmlns:xm="http://schemas.microsoft.com/office/excel/2006/main">
          <x14:cfRule type="containsText" priority="1972" operator="containsText" id="{4CED83EB-0D28-4E8D-A2D3-E3EE122D38AA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O36:P36</xm:sqref>
        </x14:conditionalFormatting>
        <x14:conditionalFormatting xmlns:xm="http://schemas.microsoft.com/office/excel/2006/main">
          <x14:cfRule type="containsText" priority="1971" operator="containsText" id="{71BFBDA0-760E-4962-92ED-EC06E7C016E0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O36:P36</xm:sqref>
        </x14:conditionalFormatting>
        <x14:conditionalFormatting xmlns:xm="http://schemas.microsoft.com/office/excel/2006/main">
          <x14:cfRule type="containsText" priority="1970" operator="containsText" id="{2D5B093C-7424-477B-A4D0-5E24C38A42CD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O36:P36</xm:sqref>
        </x14:conditionalFormatting>
        <x14:conditionalFormatting xmlns:xm="http://schemas.microsoft.com/office/excel/2006/main">
          <x14:cfRule type="containsText" priority="1969" operator="containsText" id="{7C8635D7-6EC2-4DB1-AC5E-B977F437564E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O36:P36</xm:sqref>
        </x14:conditionalFormatting>
        <x14:conditionalFormatting xmlns:xm="http://schemas.microsoft.com/office/excel/2006/main">
          <x14:cfRule type="containsText" priority="1966" operator="containsText" id="{BA03104D-25ED-4BE1-8EC9-94FA99076CC3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967" operator="containsText" id="{7A242E4B-04A4-4613-9734-96E3CC1BC4E4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968" operator="containsText" id="{EF8C4ADF-6303-4525-8826-4CF9563FF56E}">
            <xm:f>NOT(ISERROR(SEARCH('\\APOLO\oti\Users\User\Google Drive\Tetratech\DP\Riesgos\[Matriz de Riesgos_URT_1.0.xlsx]Data'!#REF!,O36)))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O36:P36</xm:sqref>
        </x14:conditionalFormatting>
        <x14:conditionalFormatting xmlns:xm="http://schemas.microsoft.com/office/excel/2006/main">
          <x14:cfRule type="containsText" priority="1965" operator="containsText" id="{214B9FFF-D3B6-43CF-B536-3D09DDDFC0F3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64" operator="containsText" id="{F4BF81D9-DA7E-4BCD-A887-3051BEB8EF14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63" operator="containsText" id="{829B2468-9910-4FDC-B267-91FD8617D907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62" operator="containsText" id="{6BC5B7AA-12A6-4BA4-BAB7-03BD95D73E01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61" operator="containsText" id="{6747585B-C233-418F-A5E7-A40153123AF3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60" operator="containsText" id="{A2CADD06-B8AA-4582-9C15-8E6ED368F2A1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59" operator="containsText" id="{5D0421AA-4B64-4478-83CF-E92A6098E6DF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58" operator="containsText" id="{D6279860-E713-4D8E-855C-BEFA2B6AA6E9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57" operator="containsText" id="{E56C5031-C736-446C-BE48-35D13242A392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54" operator="containsText" id="{D3685378-A23F-4806-9160-E22A691508EE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955" operator="containsText" id="{F6C36C37-CBDA-41F0-A18F-DE4CBA67DB67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956" operator="containsText" id="{AE8F2F8E-EE3E-4CCE-8234-0E70BDED0DD8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53" operator="containsText" id="{8B1A0BF0-A63C-4F4A-A3C0-115A1AA65AA7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52" operator="containsText" id="{C0D96E5C-8589-471F-BF41-2C5244A3DB49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51" operator="containsText" id="{132FD524-A91A-4CF3-9EFE-1D55D27001C7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50" operator="containsText" id="{09BB33E0-9F08-445D-81DA-0FD2990190CF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49" operator="containsText" id="{75CCC011-E904-4F40-9397-394CF41C2DA5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48" operator="containsText" id="{EC0F58B2-3C55-42E9-8679-5F6F6740BA09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47" operator="containsText" id="{66D72C77-96F5-451B-B8A2-119FEE517789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46" operator="containsText" id="{8985A077-F5F6-410C-933A-56D18791EC1E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45" operator="containsText" id="{0F28D1EB-189C-4D62-9703-509C319D5FAB}">
            <xm:f>NOT(ISERROR(SEARCH('\\APOLO\oti\Users\User\Google Drive\Tetratech\DP\Riesgos\[Matriz de Riesgos_URT_1.0.xlsx]Data'!#REF!,R8)))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R8:S8</xm:sqref>
        </x14:conditionalFormatting>
        <x14:conditionalFormatting xmlns:xm="http://schemas.microsoft.com/office/excel/2006/main">
          <x14:cfRule type="containsText" priority="1932" operator="containsText" id="{9F0AAA60-7BE1-4505-843A-393D5A9F130E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1931" operator="containsText" id="{4522916F-A303-4E8F-8DA5-D1CDC01A5825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1929" operator="containsText" id="{EAC0EB47-B36A-4DAE-B1D0-F2C13CD4C4C6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1928" operator="containsText" id="{8A3EEC17-98FB-4D0D-9141-7E504CA509A6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1927" operator="containsText" id="{E9AC9144-7236-4E6A-9CAD-CC58DB4EC72E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1926" operator="containsText" id="{D05CA0D9-C561-4CA7-9100-45DB1ED24E54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1925" operator="containsText" id="{1DB36879-1BCB-479F-9F71-494F755957C6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1924" operator="containsText" id="{1CD0565D-02D3-44DF-AC04-F3AF1BC693C2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1921" operator="containsText" id="{6BEBF0A5-D285-49D7-BE43-47B281126ABD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922" operator="containsText" id="{902B578A-0097-41B3-B34B-4FF6829BDA25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923" operator="containsText" id="{C2F3C512-E36D-41EB-8168-D63BC4D13668}">
            <xm:f>NOT(ISERROR(SEARCH('\\APOLO\oti\Users\User\Google Drive\Tetratech\DP\Riesgos\[Matriz de Riesgos_URT_1.0.xlsx]Data'!#REF!,Q8)))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1944" operator="containsText" id="{9FAF1353-1646-4E80-A7D5-41B83D056123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containsText" priority="1943" operator="containsText" id="{F7C22B7C-E4AB-4B04-B42F-D1294277A4F2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containsText" priority="1941" operator="containsText" id="{CB2AAE19-AD98-46CF-84F9-35A56C23E98D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containsText" priority="1940" operator="containsText" id="{504EDF8D-CA6B-4F1D-B98C-6FA432E2AA7E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containsText" priority="1939" operator="containsText" id="{E3B2EE05-2EF9-4092-92F7-2502974639CC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containsText" priority="1938" operator="containsText" id="{BB1E63CA-0633-4C97-B890-395707401A50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containsText" priority="1937" operator="containsText" id="{1ED62B56-19C6-46CB-9FDB-32FCC7C93067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containsText" priority="1933" operator="containsText" id="{B21A282E-F0D4-42CC-BA33-4EEAB6400361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934" operator="containsText" id="{568DAF05-9C21-4E95-B4E2-B7E5C03C5E09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935" operator="containsText" id="{C25C872B-E414-4CD2-89EC-EE9A69521098}">
            <xm:f>NOT(ISERROR(SEARCH('\\APOLO\oti\Users\User\Google Drive\Tetratech\DP\Riesgos\[Matriz de Riesgos_URT_1.0.xlsx]Data'!#REF!,N8)))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containsText" priority="1920" operator="containsText" id="{F8859089-A32B-4207-AB52-650C843A051A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O8:P8</xm:sqref>
        </x14:conditionalFormatting>
        <x14:conditionalFormatting xmlns:xm="http://schemas.microsoft.com/office/excel/2006/main">
          <x14:cfRule type="containsText" priority="1919" operator="containsText" id="{7276EA66-A887-4B7F-AF82-6CB286E4BB5A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O8:P8</xm:sqref>
        </x14:conditionalFormatting>
        <x14:conditionalFormatting xmlns:xm="http://schemas.microsoft.com/office/excel/2006/main">
          <x14:cfRule type="containsText" priority="1918" operator="containsText" id="{E522A684-F118-4628-88A9-01D2B58ADEDF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O8:P8</xm:sqref>
        </x14:conditionalFormatting>
        <x14:conditionalFormatting xmlns:xm="http://schemas.microsoft.com/office/excel/2006/main">
          <x14:cfRule type="containsText" priority="1917" operator="containsText" id="{254E7976-C24E-4F2D-A286-4548A77F4EC2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O8:P8</xm:sqref>
        </x14:conditionalFormatting>
        <x14:conditionalFormatting xmlns:xm="http://schemas.microsoft.com/office/excel/2006/main">
          <x14:cfRule type="containsText" priority="1916" operator="containsText" id="{35504381-122A-4857-95D1-4BAA1B28A79E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O8:P8</xm:sqref>
        </x14:conditionalFormatting>
        <x14:conditionalFormatting xmlns:xm="http://schemas.microsoft.com/office/excel/2006/main">
          <x14:cfRule type="containsText" priority="1915" operator="containsText" id="{BF7139BB-EACE-45CD-9C89-595542B5A10A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O8:P8</xm:sqref>
        </x14:conditionalFormatting>
        <x14:conditionalFormatting xmlns:xm="http://schemas.microsoft.com/office/excel/2006/main">
          <x14:cfRule type="containsText" priority="1914" operator="containsText" id="{54AF9AE2-306F-4E4F-8412-58559840CA41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O8:P8</xm:sqref>
        </x14:conditionalFormatting>
        <x14:conditionalFormatting xmlns:xm="http://schemas.microsoft.com/office/excel/2006/main">
          <x14:cfRule type="containsText" priority="1913" operator="containsText" id="{4E653560-0BA4-425C-A6B5-219F57676960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O8:P8</xm:sqref>
        </x14:conditionalFormatting>
        <x14:conditionalFormatting xmlns:xm="http://schemas.microsoft.com/office/excel/2006/main">
          <x14:cfRule type="containsText" priority="1912" operator="containsText" id="{775918A7-70AA-4E33-95A8-8105536F7194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O8:P8</xm:sqref>
        </x14:conditionalFormatting>
        <x14:conditionalFormatting xmlns:xm="http://schemas.microsoft.com/office/excel/2006/main">
          <x14:cfRule type="containsText" priority="1909" operator="containsText" id="{0FCDF7D2-98CF-480C-85D9-A2CB177B04C5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910" operator="containsText" id="{17F11C83-494E-4768-98F9-F680AB1D9243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911" operator="containsText" id="{39828BF7-42A8-464E-8173-233381350E9C}">
            <xm:f>NOT(ISERROR(SEARCH('\\APOLO\oti\Users\User\Google Drive\Tetratech\DP\Riesgos\[Matriz de Riesgos_URT_1.0.xlsx]Data'!#REF!,O8)))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O8:P8</xm:sqref>
        </x14:conditionalFormatting>
        <x14:conditionalFormatting xmlns:xm="http://schemas.microsoft.com/office/excel/2006/main">
          <x14:cfRule type="containsText" priority="1908" operator="containsText" id="{C4232F94-F726-4F21-8D99-6E6FE72C1401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907" operator="containsText" id="{88EB7F77-B558-4E52-9778-E917A9E5E9B5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906" operator="containsText" id="{4CEC7424-DC43-4907-B8D5-E0AFBEAFE33E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905" operator="containsText" id="{19E074DE-2F20-4F8C-A202-B20B1823DA1D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904" operator="containsText" id="{FE06179D-5A27-491B-807F-B4AE4DA242FB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903" operator="containsText" id="{9FAE9C12-357D-42AA-8DC6-6763378B3C6B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902" operator="containsText" id="{1F7F1E10-DBD3-4635-91F9-D2952A153949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901" operator="containsText" id="{7F8CF390-A5E1-40D5-B85F-71FBD4521A35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900" operator="containsText" id="{BE03AAC8-9B1F-4FA3-8DE7-A6C7676F1078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897" operator="containsText" id="{7494DAB0-9619-4039-B06B-A16A054C65D0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898" operator="containsText" id="{19863F7B-5AF0-47AE-8A4F-975F49DFB4C5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899" operator="containsText" id="{E0FA9338-998A-4A43-BDD9-9DD27EFC2E06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896" operator="containsText" id="{60634DDE-2372-4238-863A-403D45390B4B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895" operator="containsText" id="{5558B1DF-4A4A-4836-A833-EC8FCFB0A560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894" operator="containsText" id="{C4EC6B3D-B1EA-42BB-BFFA-E4A62AAFD4BD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893" operator="containsText" id="{8295F5B8-C323-4405-9748-8230B5DAEA2B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892" operator="containsText" id="{63E4E162-8686-465B-9346-BA0133114AB9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891" operator="containsText" id="{21ACB3AE-AF91-4E6E-B271-5114ABF19AFD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890" operator="containsText" id="{BFFF8BA9-2852-4BF8-9203-47AF8A06304D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889" operator="containsText" id="{06A026E0-686C-4450-8C2C-3A936F093FDC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888" operator="containsText" id="{62A76611-366E-4384-B3BB-C77370E2362D}">
            <xm:f>NOT(ISERROR(SEARCH('\\APOLO\oti\Users\User\Google Drive\Tetratech\DP\Riesgos\[Matriz de Riesgos_URT_1.0.xlsx]Data'!#REF!,R32)))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R32:S32</xm:sqref>
        </x14:conditionalFormatting>
        <x14:conditionalFormatting xmlns:xm="http://schemas.microsoft.com/office/excel/2006/main">
          <x14:cfRule type="containsText" priority="1851" operator="containsText" id="{0F99989D-268A-4224-A45B-8EDCC07B4609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50" operator="containsText" id="{43C3FF10-CB27-42EE-BBA5-648EC70C0395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49" operator="containsText" id="{FF14BDC8-EF69-4D1C-B644-BC03A981EE7E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48" operator="containsText" id="{E4868FEF-5C01-42B0-94A5-EF13161D730C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47" operator="containsText" id="{2BEB9371-C157-480F-81B2-1E550D731CAE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46" operator="containsText" id="{9C859C96-0E0C-4447-86D9-878F3B3134FB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45" operator="containsText" id="{DDFA00D6-E01B-4308-A73E-9DEB269FD493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44" operator="containsText" id="{69DF05DC-5E58-4F49-9027-7B8D6D934468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43" operator="containsText" id="{E075DBDE-6214-4AF7-AA8B-089C73DD24B1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40" operator="containsText" id="{FD930FAF-7EB3-4FDE-905E-376D261B9131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841" operator="containsText" id="{56CF591D-C739-40BB-A55F-4375D1E5F78F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842" operator="containsText" id="{4E8FED43-4FB9-4EA2-967B-638A0761359E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39" operator="containsText" id="{1F3B69B7-CC14-49F8-BFF0-DAA10B1CE2A1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38" operator="containsText" id="{A0E11DE4-CCB2-4849-BF21-B76043228A1D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37" operator="containsText" id="{4CC731EB-A56C-4F00-9FDB-B6A878C80AFA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36" operator="containsText" id="{4D14000A-7850-4265-83D9-16476B8FC5E7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35" operator="containsText" id="{63D9A637-E0CF-453C-B447-B236BD8E228B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34" operator="containsText" id="{EE49B8CE-CBD3-4B4B-98AE-601B67ACC01A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33" operator="containsText" id="{B1C080DE-A8E9-4957-AB96-1A5218D54229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32" operator="containsText" id="{6DD982AB-A03D-4234-823C-26338D12637D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31" operator="containsText" id="{A6E7831F-8F7E-4586-A39E-751877FFC412}">
            <xm:f>NOT(ISERROR(SEARCH('\\APOLO\oti\Users\User\Google Drive\Tetratech\DP\Riesgos\[Matriz de Riesgos_URT_1.0.xlsx]Data'!#REF!,S9)))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S9</xm:sqref>
        </x14:conditionalFormatting>
        <x14:conditionalFormatting xmlns:xm="http://schemas.microsoft.com/office/excel/2006/main">
          <x14:cfRule type="containsText" priority="1818" operator="containsText" id="{FC8336DC-5F48-4541-8C69-E8EAE68540A5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containsText" priority="1817" operator="containsText" id="{825F819C-CE0D-4E77-A7F5-7945B19A4EC6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containsText" priority="1816" operator="containsText" id="{5617403A-595F-41F8-8058-56F7B6233078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containsText" priority="1815" operator="containsText" id="{D75C36CE-155E-4BC7-9A6F-F8CE83D7BBF9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containsText" priority="1814" operator="containsText" id="{444580C3-5501-40C3-B910-21434DD03EFE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containsText" priority="1813" operator="containsText" id="{25A87281-3C2E-461A-9D35-EF48F953E070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containsText" priority="1812" operator="containsText" id="{FB288B65-6235-4A76-9256-DDDE4E212D58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containsText" priority="1811" operator="containsText" id="{0E2907A7-6B71-4C78-8B40-5742C5E94817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containsText" priority="1810" operator="containsText" id="{478FC78B-C0C6-437C-BFA4-0AC24C58BDAD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containsText" priority="1807" operator="containsText" id="{10BA2320-4D00-42FE-B6D7-30813A65B2F8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808" operator="containsText" id="{6EDCFBEE-DB94-46FD-AF32-7CD178AD1CE9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809" operator="containsText" id="{ECB51CE3-9261-46C8-AF6F-D78EEEFE5365}">
            <xm:f>NOT(ISERROR(SEARCH('\\APOLO\oti\Users\User\Google Drive\Tetratech\DP\Riesgos\[Matriz de Riesgos_URT_1.0.xlsx]Data'!#REF!,Q9)))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Q9</xm:sqref>
        </x14:conditionalFormatting>
        <x14:conditionalFormatting xmlns:xm="http://schemas.microsoft.com/office/excel/2006/main">
          <x14:cfRule type="containsText" priority="1830" operator="containsText" id="{AF74D9AC-8048-4368-9F12-FC4A459473D8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829" operator="containsText" id="{C97097A4-06E8-4322-9EF6-B5DAC73348C8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828" operator="containsText" id="{637559AA-8FD6-4EB0-9D17-DEB014F66134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827" operator="containsText" id="{CC6FD412-6294-49F2-A585-458BCB243ACB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826" operator="containsText" id="{944110FE-E26D-4925-8D23-1F7816138457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825" operator="containsText" id="{CF4687E3-C300-4A53-BACE-55AFA4345062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824" operator="containsText" id="{19B9A5F9-9627-44CB-8C1B-334F8F404779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823" operator="containsText" id="{61340856-57CC-467E-A7F6-2273CD9C0F3D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822" operator="containsText" id="{57FC23E6-0B89-469C-B587-1FA3EE4B318F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819" operator="containsText" id="{133EBCA0-1DA6-4BC9-BB9F-44A8884A48FF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820" operator="containsText" id="{C61D17F6-6E3A-42B9-A55E-1CE762F879AD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821" operator="containsText" id="{1DA3A033-E75A-4C4B-B40A-8596C982DFCD}">
            <xm:f>NOT(ISERROR(SEARCH('\\APOLO\oti\Users\User\Google Drive\Tetratech\DP\Riesgos\[Matriz de Riesgos_URT_1.0.xlsx]Data'!#REF!,N9)))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794" operator="containsText" id="{3241ACE0-056B-4A8F-A716-C33DC9C23594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93" operator="containsText" id="{7AD09D94-EA94-44AF-B4B6-37B25CD24D26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92" operator="containsText" id="{DF91447F-6A86-4DEC-ADF6-EA9E106CD930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91" operator="containsText" id="{5C523BA5-A692-4528-9E97-306C7EBB91F3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90" operator="containsText" id="{1C9EA2DF-7452-444A-8020-2A2845FD528E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89" operator="containsText" id="{0F8E1751-DE4E-4DA7-8A37-D3CBB6F9338C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88" operator="containsText" id="{3727ED38-89D7-440A-8BD7-3A6FA29976BE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87" operator="containsText" id="{C54813DC-875D-4822-B15F-D5FC0414D4A5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86" operator="containsText" id="{78FA6E78-BE87-4481-990F-D446BDE18613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85" operator="containsText" id="{17A99D21-871A-4867-832E-FFB0B5816881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84" operator="containsText" id="{E4600C2C-9691-45B7-8D9D-47C4155FA549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83" operator="containsText" id="{80B688CB-47AD-42FA-A328-505857073D36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780" operator="containsText" id="{E249BD65-6882-47AD-91AF-5CA1F17C7FC4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781" operator="containsText" id="{AD388EB9-367A-4FFE-958D-E151A1D45100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782" operator="containsText" id="{3373EF12-FF6A-4AF7-878F-CC2B7682ABD0}">
            <xm:f>NOT(ISERROR(SEARCH('\\APOLO\oti\Users\User\Google Drive\Tetratech\DP\Riesgos\[Matriz de Riesgos_URT_1.0.xlsx]Data'!#REF!,R14)))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R14:S14</xm:sqref>
        </x14:conditionalFormatting>
        <x14:conditionalFormatting xmlns:xm="http://schemas.microsoft.com/office/excel/2006/main">
          <x14:cfRule type="containsText" priority="1537" operator="containsText" id="{7F477327-48B5-44EA-B421-504A2702CFE9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35" operator="containsText" id="{8E9FA40C-63C9-4954-AE19-F9B96FADE1AD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31" operator="containsText" id="{26366F5D-5216-491D-A38F-45118BC7521B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ontainsText" priority="1543" operator="containsText" id="{9AF14FD5-CF37-4353-A2C0-0437CE0E27B1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40" operator="containsText" id="{FE298464-ADF6-43A2-88A0-B3DC3B542561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541" operator="containsText" id="{B79E9363-EEE1-40ED-9D07-1589896072F6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542" operator="containsText" id="{2FA760FD-37A9-4C38-BB11-108710FE4D07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25" operator="containsText" id="{D073012B-D10E-49B5-91DA-DE4423C53EF1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ontainsText" priority="1519" operator="containsText" id="{0FC013F9-902B-41D8-820E-965B91EF98ED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containsText" priority="1692" operator="containsText" id="{B2336A98-9F76-40A5-B279-B50C97853C20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91" operator="containsText" id="{F6311DBC-BA2F-42C2-A374-F9E3ECB0285B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90" operator="containsText" id="{1486C34D-8183-4F2A-8A1E-DB55493035E5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89" operator="containsText" id="{8491BCB7-78EF-4399-977B-338DDD73EADE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88" operator="containsText" id="{52A9C0EB-F04B-4DEA-97E6-70CFAAE180A0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87" operator="containsText" id="{D0A1FB99-CDE5-47B1-BAC7-300996F8AADF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86" operator="containsText" id="{213B17BE-9AF2-49A7-B1F3-0D2CDF583C6E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85" operator="containsText" id="{C77F403B-105B-4C7A-A32C-C275BBA3687A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84" operator="containsText" id="{88A0D1A1-F74C-4DF6-9EB8-0CC140CAC783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83" operator="containsText" id="{CD711222-BDEF-4E22-8418-B4714CEC08AB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82" operator="containsText" id="{6D21A369-001E-4DF2-A7B7-F67C7D9D84D0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81" operator="containsText" id="{C61AAD48-8811-491B-836F-84DAD4383CB2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78" operator="containsText" id="{ECDEC6E5-3F53-4240-9F53-12666CDEB4B4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679" operator="containsText" id="{98ECFBE8-5CD0-4141-9DCF-0C30FBD2FB38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680" operator="containsText" id="{A3A11758-0AC3-4D7D-9FFB-2746E2269FB0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77" operator="containsText" id="{361CBD3C-B38A-4268-94AB-D219F28E4810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76" operator="containsText" id="{73B825BA-E27D-4CA5-ABC8-A02D4F72CDFF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75" operator="containsText" id="{E1736ECE-355D-4871-A36B-D3D531438CFD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74" operator="containsText" id="{D26D7FF5-0B01-454B-BFB6-E68DD4158321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73" operator="containsText" id="{B5774580-B923-408B-A8D5-187F6BADADDD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72" operator="containsText" id="{1ED39830-E607-4F88-A0C3-07F378BB94B2}">
            <xm:f>NOT(ISERROR(SEARCH('\\APOLO\oti\Users\User\Google Drive\Tetratech\DP\Riesgos\[Matriz de Riesgos_URT_1.0.xlsx]Data'!#REF!,S19)))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S19</xm:sqref>
        </x14:conditionalFormatting>
        <x14:conditionalFormatting xmlns:xm="http://schemas.microsoft.com/office/excel/2006/main">
          <x14:cfRule type="containsText" priority="1659" operator="containsText" id="{ED918D36-C906-4D5D-BEF2-B037DB089182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containsText" priority="1658" operator="containsText" id="{7FC45CD2-E8F1-49A9-93F2-E219D5AB6CC1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containsText" priority="1657" operator="containsText" id="{09F6BE33-D9E3-42BF-BA8A-DDE2D488EABC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containsText" priority="1656" operator="containsText" id="{39A18B45-2F78-4572-819E-538D876DF423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containsText" priority="1655" operator="containsText" id="{CA8640F7-30AE-4622-A0BC-92287AF0E3B2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containsText" priority="1654" operator="containsText" id="{59C158DD-B57F-4568-BA54-6EDFCAE9B2C0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containsText" priority="1653" operator="containsText" id="{EACEFFD0-1461-4F0A-9952-FBEC0CCA5E2A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containsText" priority="1652" operator="containsText" id="{C059E77F-5628-4ECE-A55F-CD9D6364766B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containsText" priority="1651" operator="containsText" id="{60B1C984-0B85-46BF-98AA-127AC651B7FC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containsText" priority="1648" operator="containsText" id="{6C5D7724-8FCC-4107-A805-1735614288AF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649" operator="containsText" id="{B19FDD51-3F12-4A01-B473-A2B97151E8FC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650" operator="containsText" id="{B3BF3BB9-8732-4E69-A30A-ED87F59926D6}">
            <xm:f>NOT(ISERROR(SEARCH('\\APOLO\oti\Users\User\Google Drive\Tetratech\DP\Riesgos\[Matriz de Riesgos_URT_1.0.xlsx]Data'!#REF!,Q19)))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Q19</xm:sqref>
        </x14:conditionalFormatting>
        <x14:conditionalFormatting xmlns:xm="http://schemas.microsoft.com/office/excel/2006/main">
          <x14:cfRule type="containsText" priority="1671" operator="containsText" id="{E1B6B3B1-0BE2-4A71-AA98-54D2CDCE48CF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ontainsText" priority="1670" operator="containsText" id="{97D3D050-A512-4B19-833F-D30BB52980EA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ontainsText" priority="1669" operator="containsText" id="{BFE7A47B-DC3B-4BE1-BAC6-AD9CE096EE60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ontainsText" priority="1668" operator="containsText" id="{AB8DC463-49F6-44E5-9700-2FADF998094C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ontainsText" priority="1667" operator="containsText" id="{72D46EBA-E952-4465-BDC5-593CA104C3DF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ontainsText" priority="1666" operator="containsText" id="{1E2B018D-5964-403E-9762-70F40C84D181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ontainsText" priority="1665" operator="containsText" id="{4843DDA4-F2A1-4E80-80B0-8BE83E5D7970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ontainsText" priority="1664" operator="containsText" id="{EE171677-9D65-4E49-A6B8-FCA65643ED0B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ontainsText" priority="1663" operator="containsText" id="{9CE7582B-0054-4FD1-932A-81D6A9AF56CF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ontainsText" priority="1660" operator="containsText" id="{7171C577-FAC7-4A9A-B83E-2D61B3194039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661" operator="containsText" id="{A0044C04-6F88-47E2-999B-31A25B7FD26A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662" operator="containsText" id="{5FAF9692-6765-4758-9721-959A395FCD35}">
            <xm:f>NOT(ISERROR(SEARCH('\\APOLO\oti\Users\User\Google Drive\Tetratech\DP\Riesgos\[Matriz de Riesgos_URT_1.0.xlsx]Data'!#REF!,N19)))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ontainsText" priority="1623" operator="containsText" id="{A744408C-452D-49AC-88FF-E82428044CAF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22" operator="containsText" id="{0335A46C-8ADF-4AFA-96A7-8C11B2163932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21" operator="containsText" id="{916FE4BF-75F5-4E24-9377-AB93C51A7B53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20" operator="containsText" id="{8CDC6C19-D709-4115-9816-253ADA11EA84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19" operator="containsText" id="{F748135B-3417-4B9C-894D-21DE97165AFD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18" operator="containsText" id="{025BB0F4-61B3-4B66-B062-0230BCECA40E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17" operator="containsText" id="{95D445F6-A555-490F-9405-99170F06406A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16" operator="containsText" id="{9A01A043-F30B-45F6-8D91-F2F0BA13EFB4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15" operator="containsText" id="{F2BD8336-369D-4ECB-99EE-0BA0D4533303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14" operator="containsText" id="{403C0201-BB67-44CF-9167-C57A8A19A74B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13" operator="containsText" id="{AD9A641A-BD7E-4986-8DE0-F524A43234B8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08" operator="containsText" id="{A848B1FF-73B1-46C1-85A2-437E04A60B83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07" operator="containsText" id="{CDC7FA35-79FA-440D-8BE3-35DB7565FFAB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06" operator="containsText" id="{3155E556-6389-4EB6-AD91-E0A4B09EF825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05" operator="containsText" id="{5B0DBE3D-1495-4C9E-A0FD-A55D273AB4D6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04" operator="containsText" id="{BD69C6EC-16A0-40BD-8EA8-55A7A0DC6325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603" operator="containsText" id="{D2E94C81-2E21-42FE-A461-26A347B5DC9F}">
            <xm:f>NOT(ISERROR(SEARCH('\\APOLO\oti\Users\User\Google Drive\Tetratech\DP\Riesgos\[Matriz de Riesgos_URT_1.0.xlsx]Data'!#REF!,S22)))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S22</xm:sqref>
        </x14:conditionalFormatting>
        <x14:conditionalFormatting xmlns:xm="http://schemas.microsoft.com/office/excel/2006/main">
          <x14:cfRule type="containsText" priority="1590" operator="containsText" id="{40933C1D-2FD9-40A8-B2EE-57B209A858BB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1589" operator="containsText" id="{1F9CD65B-F37B-4E66-9F41-FAFAB9B3063C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1588" operator="containsText" id="{83D35C96-6CCD-4D2F-83A5-9FB9B9FE9AC9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1587" operator="containsText" id="{967C81A2-B099-4C68-B1EB-E90ADFF5DDD8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1586" operator="containsText" id="{092F5024-D98A-4C00-8C3F-37464D447739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1585" operator="containsText" id="{3D505321-D1BF-4B3B-92D0-17B86BB030BA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1584" operator="containsText" id="{511B4B4C-89CF-4A09-BFAF-FA9FD04E3B15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1583" operator="containsText" id="{6DB98EFB-86C2-4676-8ED6-36661CA6754D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1582" operator="containsText" id="{86092256-FED8-4C34-BC41-C2180CEBA628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1579" operator="containsText" id="{7200FB68-E5B2-4DB6-8925-CBFC77EF7B99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580" operator="containsText" id="{9D3995D0-B747-406C-82F3-1C6C07CA3E4E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581" operator="containsText" id="{6D23330D-4ABF-4348-9864-D08487197D09}">
            <xm:f>NOT(ISERROR(SEARCH('\\APOLO\oti\Users\User\Google Drive\Tetratech\DP\Riesgos\[Matriz de Riesgos_URT_1.0.xlsx]Data'!#REF!,Q22)))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1602" operator="containsText" id="{BB8942F5-11C1-4539-ADFD-64D2767E95EF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ontainsText" priority="1601" operator="containsText" id="{12D4C409-1B17-4224-9B11-D4D6E911667E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ontainsText" priority="1600" operator="containsText" id="{413D0AF6-7FB6-49C0-91FA-37D70A9F6671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ontainsText" priority="1599" operator="containsText" id="{68645281-D12A-47BE-8ABB-498B3D92AD75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ontainsText" priority="1598" operator="containsText" id="{069B7564-2B32-4CCF-9457-66B191660880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ontainsText" priority="1597" operator="containsText" id="{1903488B-9337-429B-A9BC-9F2153DE70E5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ontainsText" priority="1596" operator="containsText" id="{B9A4F799-386E-4881-891D-200193C06E58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ontainsText" priority="1595" operator="containsText" id="{588F1024-1A0C-410B-BD2E-F8700E1E09DE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ontainsText" priority="1594" operator="containsText" id="{3F7045D9-6BA5-467D-B198-5185C0C7BAB3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ontainsText" priority="1591" operator="containsText" id="{A4492EB5-1817-4FB7-BD94-FC1C68DA8B7E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592" operator="containsText" id="{197CAD82-ABB7-4606-A64D-5D797DD0959B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593" operator="containsText" id="{2048DF34-135C-4883-8200-0F1B5B69ECF8}">
            <xm:f>NOT(ISERROR(SEARCH('\\APOLO\oti\Users\User\Google Drive\Tetratech\DP\Riesgos\[Matriz de Riesgos_URT_1.0.xlsx]Data'!#REF!,N22)))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ontainsText" priority="1554" operator="containsText" id="{9323F3EF-AF30-4F82-B166-577B6A18B9AA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53" operator="containsText" id="{2B91CB0F-768A-4283-A6F7-2132BDA5106F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52" operator="containsText" id="{79562B80-5FF7-4F1D-ACF9-3A28D4778DD1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51" operator="containsText" id="{85372A35-46FA-4B92-8B96-938ED04A917E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50" operator="containsText" id="{221FB44F-193C-4DA1-BA6C-1A0F90E2EBFC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49" operator="containsText" id="{3586CBB7-D97B-4A5A-A995-A18D6D254E86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48" operator="containsText" id="{FA8576BD-D260-460D-B033-DB2874376C7A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47" operator="containsText" id="{E688F9F2-9F8C-4177-A8F8-D0AE4E9A67CA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46" operator="containsText" id="{89DEC43E-721D-44F3-9126-A09039EBD10B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45" operator="containsText" id="{77E8A8F9-4CB8-4770-85F5-A2B7097E8D77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44" operator="containsText" id="{760743CA-CD20-4864-B39D-BD0BFC35C318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39" operator="containsText" id="{57DD6F21-A08E-4EA7-B8C2-7F1F1EDDB85C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38" operator="containsText" id="{E30E3904-51E7-4BF3-A806-FF9785FF1B33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36" operator="containsText" id="{5974E1F5-BB09-4F3F-A761-DC2DC912D10F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34" operator="containsText" id="{806EC615-7579-448C-9473-C86C68648B35}">
            <xm:f>NOT(ISERROR(SEARCH('\\APOLO\oti\Users\User\Google Drive\Tetratech\DP\Riesgos\[Matriz de Riesgos_URT_1.0.xlsx]Data'!#REF!,S23)))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521" operator="containsText" id="{D07AADB4-C496-4B2C-9F78-95C84D4E21B6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containsText" priority="1520" operator="containsText" id="{0A648465-CE57-4C91-B948-AF42FEECF18A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containsText" priority="1518" operator="containsText" id="{B691A4E6-1BB6-416F-BA96-D08073625496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containsText" priority="1517" operator="containsText" id="{A2350A53-4078-461C-A773-26EC0A16B634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containsText" priority="1516" operator="containsText" id="{DD3A737F-9E1A-4896-A18C-A084F0471AEA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containsText" priority="1515" operator="containsText" id="{2D5AB59E-CF1F-4FDB-90AC-747953A1F207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containsText" priority="1514" operator="containsText" id="{1038C9EB-5D72-4517-AD85-86F9BFD5FAD6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containsText" priority="1513" operator="containsText" id="{42016FBB-D5DA-4B3D-9A5C-565697F1149B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containsText" priority="1510" operator="containsText" id="{C6ACAA50-1F4E-4382-AFCC-C14E8975EFE7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511" operator="containsText" id="{C25029F8-8F53-4398-A706-81C547F84D86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512" operator="containsText" id="{6EF43FFF-EE2D-4970-83E7-18B8FCB9751C}">
            <xm:f>NOT(ISERROR(SEARCH('\\APOLO\oti\Users\User\Google Drive\Tetratech\DP\Riesgos\[Matriz de Riesgos_URT_1.0.xlsx]Data'!#REF!,Q23)))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containsText" priority="1533" operator="containsText" id="{13360F3A-55F1-4FE3-B686-D0ED7FBACEC3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ontainsText" priority="1532" operator="containsText" id="{F508F941-0845-4EFC-A1DA-D11799EC949F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ontainsText" priority="1530" operator="containsText" id="{A81E29C9-2EC2-4F58-87F7-399AED3A6086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ontainsText" priority="1529" operator="containsText" id="{D8F91606-427C-4D73-8D33-B0DB4018E97B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ontainsText" priority="1528" operator="containsText" id="{2377253D-74DA-49A8-8B93-2BE9767451BE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ontainsText" priority="1527" operator="containsText" id="{AAF2D53B-C7F8-405C-BD43-F6914F077E46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ontainsText" priority="1526" operator="containsText" id="{31C601B9-00C9-4C83-A765-86FAE7BBCC03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ontainsText" priority="1522" operator="containsText" id="{E93F922C-FF94-4CC3-A536-7B334BCBC7AD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523" operator="containsText" id="{8581F68B-6A50-4141-9355-8C53A3860E36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524" operator="containsText" id="{7C2F4D59-6A92-4F96-87D9-201DF933A301}">
            <xm:f>NOT(ISERROR(SEARCH('\\APOLO\oti\Users\User\Google Drive\Tetratech\DP\Riesgos\[Matriz de Riesgos_URT_1.0.xlsx]Data'!#REF!,N23)))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ontainsText" priority="1485" operator="containsText" id="{566E1793-8DBC-47C6-A630-189712AA71AB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84" operator="containsText" id="{96E88799-3726-43B2-AB46-10A682D70B2E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83" operator="containsText" id="{00219F27-9C13-4BDE-9BC6-BE26DFB93D40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82" operator="containsText" id="{AC6C03EE-F1E7-4CDE-AFBE-6C5159E63837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81" operator="containsText" id="{48BADB10-B20E-47FD-8FA5-7C20E24A5E39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80" operator="containsText" id="{7386A749-76A8-4262-BC4E-3AF3E1DC29D2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79" operator="containsText" id="{CA9B7EA6-5455-4893-A793-02836EB19E6D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78" operator="containsText" id="{3B901707-6CFC-4745-8C3F-6F41F31B305C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77" operator="containsText" id="{78E7C345-A161-42EF-ACFC-3506F01683E4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76" operator="containsText" id="{B137D812-DE90-4F73-BE9C-74FD93770970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75" operator="containsText" id="{CD9E28E7-BE01-4F51-85EC-3D16ABD99579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74" operator="containsText" id="{750D767C-9BA2-4998-8A08-2789D194A64A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71" operator="containsText" id="{D4AB4FD2-54C8-4111-A629-0E0E8D29DB72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472" operator="containsText" id="{0E88D499-DC22-4F24-8678-685BD29FCDE1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473" operator="containsText" id="{F8F32A93-9BC5-47E0-83F8-B36432C2A9A3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70" operator="containsText" id="{7A8EBFD4-48B8-4BC7-AA6F-56969626E5A9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69" operator="containsText" id="{C293D147-94E6-44A1-BB2A-AC9862DE91E8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68" operator="containsText" id="{08E5BC93-35B7-4098-996D-70767D6D9D1D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67" operator="containsText" id="{C31CC859-E3D7-4679-8853-5BAACD859795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66" operator="containsText" id="{FF853C2E-202D-41D0-AAAA-82D59A86A962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65" operator="containsText" id="{7183E569-1958-40CD-B019-90B372352ECA}">
            <xm:f>NOT(ISERROR(SEARCH('\\APOLO\oti\Users\User\Google Drive\Tetratech\DP\Riesgos\[Matriz de Riesgos_URT_1.0.xlsx]Data'!#REF!,S25)))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containsText" priority="1452" operator="containsText" id="{2E0FCAAB-59A6-4A51-8C62-FE879EDBEAEA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1451" operator="containsText" id="{0ED623FF-6C7E-4A16-958D-92AD67D2846B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1450" operator="containsText" id="{2AAC41C3-AF42-4DF2-B62A-414D54B4467A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1449" operator="containsText" id="{F7518562-D719-4518-BBB0-E164F80E73EE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1448" operator="containsText" id="{6CFFDAE4-6DE6-4CE4-9C93-55EF3ADEA471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1447" operator="containsText" id="{CD2EDF10-53DB-41AB-970D-C05E2F2D948C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1446" operator="containsText" id="{69D5C894-7E9A-47DE-A4EB-C46B89D470EF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1445" operator="containsText" id="{9D1AA4FD-4EE7-4565-B8BD-08DE2DAC19D3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1444" operator="containsText" id="{34FFF4D6-0934-443F-968A-88399D5BED65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1441" operator="containsText" id="{75122712-6B0D-49A8-BFD0-65FD4B187F3F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442" operator="containsText" id="{5DC67A88-AB16-42F3-8DDD-B7E2EE33A16F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443" operator="containsText" id="{B5C93D40-5C59-4194-8129-1CE0CF1ABCFF}">
            <xm:f>NOT(ISERROR(SEARCH('\\APOLO\oti\Users\User\Google Drive\Tetratech\DP\Riesgos\[Matriz de Riesgos_URT_1.0.xlsx]Data'!#REF!,Q25)))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1464" operator="containsText" id="{B33A064D-9C53-425B-9225-A24234CCBB3D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ontainsText" priority="1463" operator="containsText" id="{6E7D3CC4-D7A0-485C-A8DD-0E2E922FA73B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ontainsText" priority="1462" operator="containsText" id="{BD28E490-8386-45C6-9E33-DB7B281F8340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ontainsText" priority="1461" operator="containsText" id="{089EA5B6-C070-4D8C-99CB-42E3B33F057A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ontainsText" priority="1460" operator="containsText" id="{1061BF76-B67A-43B1-904F-E655317782EC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ontainsText" priority="1459" operator="containsText" id="{A1657E87-DB21-411C-9B2A-FC039A5891DC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ontainsText" priority="1458" operator="containsText" id="{D8034E39-6D15-4895-8A20-19FE68BF0388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ontainsText" priority="1457" operator="containsText" id="{16883D37-3649-4346-AD99-79F97E7F848B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ontainsText" priority="1456" operator="containsText" id="{1F9A0519-13AD-45C7-A2AD-D0AB1CD3349F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ontainsText" priority="1453" operator="containsText" id="{91E717CF-6650-455C-B1C2-914D0B090192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454" operator="containsText" id="{873808CC-652A-40C8-9BD9-1289D07626D5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455" operator="containsText" id="{82E6DB3D-1110-461E-80D7-21D2C0602D95}">
            <xm:f>NOT(ISERROR(SEARCH('\\APOLO\oti\Users\User\Google Drive\Tetratech\DP\Riesgos\[Matriz de Riesgos_URT_1.0.xlsx]Data'!#REF!,N25)))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ontainsText" priority="1416" operator="containsText" id="{38B1EAE7-BCC0-40A5-80CC-97F684B2AAB8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15" operator="containsText" id="{DD6BD683-7F65-4C75-8069-A2DF97EB4AC4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14" operator="containsText" id="{3E2CDB89-088D-4B4C-8C4E-4A4F9F47EF52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13" operator="containsText" id="{6D820198-C8D5-4319-8707-D65C689AADE8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12" operator="containsText" id="{4FD1C5F7-6062-4B30-9765-1B95F755313B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11" operator="containsText" id="{879EE6B3-2AE8-4C07-95FE-6E3A9CC1ECFF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10" operator="containsText" id="{D5585616-FDB3-4536-B6E7-A427B4CD10D2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09" operator="containsText" id="{73190B57-CD06-4D19-A167-92F67A17A530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08" operator="containsText" id="{49361469-9704-455F-B030-BD353D4B9DCC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07" operator="containsText" id="{B60468E5-77EA-4726-B8CC-1229DE9FEBA7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06" operator="containsText" id="{EBB8C399-0D1E-4F6D-A9D0-F71CF34633A7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05" operator="containsText" id="{62DC06A2-C0A0-428F-859E-AF80B12C60FE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02" operator="containsText" id="{9ED15F45-1CB1-40A8-A3F9-5A0DC313804E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403" operator="containsText" id="{F37C8DEC-4A73-4112-ACF6-76ECDCDF9F16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404" operator="containsText" id="{A33AD6E4-433A-4398-9389-DCFE29A065EB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01" operator="containsText" id="{22CF3455-9AFB-43BA-B3A8-5F42D430CFEC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400" operator="containsText" id="{B9805A2C-646E-4AE6-817F-8DA07D1A73F1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398" operator="containsText" id="{E534EA0B-280E-4C1B-ADFF-3D9453FE4A7D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396" operator="containsText" id="{3BE41106-12B5-422B-B1E2-7444B9595D4A}">
            <xm:f>NOT(ISERROR(SEARCH('\\APOLO\oti\Users\User\Google Drive\Tetratech\DP\Riesgos\[Matriz de Riesgos_URT_1.0.xlsx]Data'!#REF!,S27)))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containsText" priority="1383" operator="containsText" id="{FE2D9A37-5468-4E97-81DE-862D265F9A84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containsText" priority="1382" operator="containsText" id="{B5BC10E2-5AF2-49D3-9E6D-3FBA9F18F9FC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containsText" priority="1381" operator="containsText" id="{8638D8F2-48C9-4548-9710-BE01B357660D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containsText" priority="1380" operator="containsText" id="{4090436D-07CD-44C3-9AA5-11A6E37A2E02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containsText" priority="1379" operator="containsText" id="{DA0744FF-6AA6-4106-B5DD-14996FBDCB78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containsText" priority="1378" operator="containsText" id="{716F91E7-E7B6-44BA-9190-30A28363488E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containsText" priority="1377" operator="containsText" id="{D56BB78C-3687-4BD8-A1A0-572CE25B008E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containsText" priority="1376" operator="containsText" id="{A43C6720-A489-46BB-8EEA-2EAD87E544D0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containsText" priority="1375" operator="containsText" id="{17012739-A4E1-4354-A976-0063E25A0165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containsText" priority="1372" operator="containsText" id="{53B22BDF-CB05-4E49-A99F-3325241AB5B0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373" operator="containsText" id="{E31DBF6B-4FE6-4F5F-AF3D-3D91BF7F6489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374" operator="containsText" id="{0B16ECA4-2DFB-466E-8449-EA137BAEAFEA}">
            <xm:f>NOT(ISERROR(SEARCH('\\APOLO\oti\Users\User\Google Drive\Tetratech\DP\Riesgos\[Matriz de Riesgos_URT_1.0.xlsx]Data'!#REF!,Q27)))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containsText" priority="1395" operator="containsText" id="{F8A4752A-A66E-440B-B4A4-979B8A4558A1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ontainsText" priority="1394" operator="containsText" id="{05F5ACB8-884A-4009-B70B-C764AA09658F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ontainsText" priority="1392" operator="containsText" id="{E510C036-D658-4091-B78D-70FA438417EB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ontainsText" priority="1391" operator="containsText" id="{426B48AA-426F-4D79-9764-0FE769507EF1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ontainsText" priority="1390" operator="containsText" id="{9A4AB4E5-DE0A-4C6C-A280-BC66F9DCA6C8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ontainsText" priority="1389" operator="containsText" id="{F0005D15-4A99-4450-9B27-6715A7268555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ontainsText" priority="1388" operator="containsText" id="{905BE974-6783-4CB0-B489-9ACB5C4B0979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ontainsText" priority="1387" operator="containsText" id="{E14BE4EF-CF3B-4C09-981D-A0B41C00EEEC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ontainsText" priority="1384" operator="containsText" id="{CECEF4D2-D62B-413F-84E2-1E615B00AE3B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385" operator="containsText" id="{CA354FA4-2B72-4782-8C98-6D5E1888783B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386" operator="containsText" id="{B7AECC9F-C25F-432D-B3DB-E5DE6E4D4D94}">
            <xm:f>NOT(ISERROR(SEARCH('\\APOLO\oti\Users\User\Google Drive\Tetratech\DP\Riesgos\[Matriz de Riesgos_URT_1.0.xlsx]Data'!#REF!,N27)))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ontainsText" priority="1347" operator="containsText" id="{E5B8A1D9-FD49-47B8-BE2B-DC4933C444A5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38" operator="containsText" id="{A3C4D0AA-4AA1-4B87-867D-5CB1D7E7AC72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37" operator="containsText" id="{3A94FE13-2812-4D1F-8FB6-7AB0496FB939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36" operator="containsText" id="{CF21B43F-2492-449E-A5A7-392E3AF377C5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33" operator="containsText" id="{84876169-5377-4945-AC3A-392A8EA91513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334" operator="containsText" id="{15B62B0E-401D-4490-B58A-8EA6B54597E5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335" operator="containsText" id="{648ACC6D-9023-4649-B187-89EC9983590F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32" operator="containsText" id="{5475D5AA-B76B-4482-8A5E-839DDCB90D48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30" operator="containsText" id="{1C3F1BA8-43DB-46B3-A8F3-AF7187553C7E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29" operator="containsText" id="{57FB4EB1-9098-45D0-B976-01E1A4F8E09A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28" operator="containsText" id="{69866501-726A-4A6D-892C-BE339343E01D}">
            <xm:f>NOT(ISERROR(SEARCH('\\APOLO\oti\Users\User\Google Drive\Tetratech\DP\Riesgos\[Matriz de Riesgos_URT_1.0.xlsx]Data'!#REF!,R28)))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R28:S28</xm:sqref>
        </x14:conditionalFormatting>
        <x14:conditionalFormatting xmlns:xm="http://schemas.microsoft.com/office/excel/2006/main">
          <x14:cfRule type="containsText" priority="1314" operator="containsText" id="{AA80AFEB-D154-4C3B-BC63-A0AA0D608563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containsText" priority="1313" operator="containsText" id="{3B0C7391-1C2A-4831-BF5A-B6DC4258DE67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containsText" priority="1312" operator="containsText" id="{F777C11C-3597-4BB2-8C29-8CC634783C3F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containsText" priority="1311" operator="containsText" id="{67A52316-9783-4E3B-ACBC-287922D84551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containsText" priority="1310" operator="containsText" id="{F6431B3F-6FBD-4D7E-9D21-1F16E48D8F80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containsText" priority="1309" operator="containsText" id="{E84AEB27-1F6B-4FA7-BE3B-32D62615ACC0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containsText" priority="1308" operator="containsText" id="{C9B04E84-267A-452E-920A-1666165464ED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containsText" priority="1307" operator="containsText" id="{5C9514BD-0CD0-49A8-85F4-F24CE3E2C515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containsText" priority="1306" operator="containsText" id="{C8CE91B5-8E44-428F-9B62-89F1847C360C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containsText" priority="1303" operator="containsText" id="{06A7A219-0B07-4275-93B3-AA0D07AD8FA0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304" operator="containsText" id="{D2C9F5E4-7B4B-4891-AB8A-35CB39E50159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305" operator="containsText" id="{8733F62C-910E-4A1A-A98C-DDDCC12AC589}">
            <xm:f>NOT(ISERROR(SEARCH('\\APOLO\oti\Users\User\Google Drive\Tetratech\DP\Riesgos\[Matriz de Riesgos_URT_1.0.xlsx]Data'!#REF!,Q28)))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Q28</xm:sqref>
        </x14:conditionalFormatting>
        <x14:conditionalFormatting xmlns:xm="http://schemas.microsoft.com/office/excel/2006/main">
          <x14:cfRule type="containsText" priority="1326" operator="containsText" id="{D2467557-5DA6-4845-9DAB-5F5188AE4175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ontainsText" priority="1325" operator="containsText" id="{69073B79-BA5F-4B58-8E6C-2FAE66DFFCA4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ontainsText" priority="1324" operator="containsText" id="{42332C08-3E43-4D17-9D0E-0CEAFDEA1570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ontainsText" priority="1323" operator="containsText" id="{18EA2490-D71C-4B74-BDC7-FF75B74EB30F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ontainsText" priority="1322" operator="containsText" id="{2026FFAB-C29D-434D-A7FC-145EF33D4838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ontainsText" priority="1321" operator="containsText" id="{714F1378-E663-4C95-A917-A52239A70CA4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ontainsText" priority="1320" operator="containsText" id="{11E0657E-48C0-4E72-ACCA-2B2A09DFF7EF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ontainsText" priority="1319" operator="containsText" id="{F9D3E074-032B-4739-83EB-3EF26913EF67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ontainsText" priority="1318" operator="containsText" id="{D6229A7F-F626-430A-B602-B26F49248413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ontainsText" priority="1315" operator="containsText" id="{DB80B9EA-248B-4F68-B938-C82ADC97FA47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316" operator="containsText" id="{3832AC29-86E5-4B06-9906-6B834DAE88FD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317" operator="containsText" id="{4692FBE7-5029-4590-BB03-2D3DEA2FB42F}">
            <xm:f>NOT(ISERROR(SEARCH('\\APOLO\oti\Users\User\Google Drive\Tetratech\DP\Riesgos\[Matriz de Riesgos_URT_1.0.xlsx]Data'!#REF!,N28)))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containsText" priority="1278" operator="containsText" id="{648ADFE8-9758-44ED-B463-7AB3FF90B6DA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77" operator="containsText" id="{30E85BD6-0E6A-4415-A8FE-79B52FF62071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76" operator="containsText" id="{BBF1D39C-5EBB-4EA7-A584-EC139AEED75E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75" operator="containsText" id="{1A43DA26-9C28-4F22-BA44-771F495F0703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74" operator="containsText" id="{D082C8F9-2DB9-42BF-9C90-F9CB5EE1A98E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73" operator="containsText" id="{244B74AE-2507-44CE-847D-BC1E7CB366F7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72" operator="containsText" id="{F925B5B6-BE4F-42A7-BB28-06FB469C3DA4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71" operator="containsText" id="{4442A29E-A984-47D7-9D2B-A209511BDA1B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70" operator="containsText" id="{09960AF8-628C-43C0-9D67-1460E6CDAD54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69" operator="containsText" id="{B283BBB5-6B81-4C2F-AD72-51E384F075B5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68" operator="containsText" id="{82005983-E468-4E56-9F4E-444C79A1D362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64" operator="containsText" id="{C4220E0C-565E-40EF-B7CF-42DAF8D932B6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265" operator="containsText" id="{F1DA8CA6-08A6-45B7-AA5D-E5D5FAA62211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266" operator="containsText" id="{668AAF49-1341-4FAB-A7BA-69174BCD939C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63" operator="containsText" id="{00532723-040B-48DB-B370-FF6A2012A51E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62" operator="containsText" id="{855D705E-087F-4313-BA64-89A643904799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60" operator="containsText" id="{99C03372-9C9E-46C8-BDFD-612CAB0C0C27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59" operator="containsText" id="{3D996736-7065-4EEF-BB0F-2ABE843100BF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58" operator="containsText" id="{2B23DE49-4CDF-446C-AC72-47CC7B39CACE}">
            <xm:f>NOT(ISERROR(SEARCH('\\APOLO\oti\Users\User\Google Drive\Tetratech\DP\Riesgos\[Matriz de Riesgos_URT_1.0.xlsx]Data'!#REF!,R29)))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R29:S29</xm:sqref>
        </x14:conditionalFormatting>
        <x14:conditionalFormatting xmlns:xm="http://schemas.microsoft.com/office/excel/2006/main">
          <x14:cfRule type="containsText" priority="1245" operator="containsText" id="{1D4CF940-F65F-4CB9-914F-7FA33BCB476C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containsText" priority="1244" operator="containsText" id="{2EF63BDF-51F6-464C-834E-917331B1C330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containsText" priority="1243" operator="containsText" id="{2A0D19A5-EC3D-477C-B1CE-6DCB005CA7D3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containsText" priority="1242" operator="containsText" id="{26649FBE-37E1-41FD-97CA-FEA389CBD615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containsText" priority="1241" operator="containsText" id="{4EED452C-F963-49A9-A5FB-F63B9BDA6133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containsText" priority="1240" operator="containsText" id="{7BFFABE2-A19C-4F94-8413-49CCC533A616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containsText" priority="1239" operator="containsText" id="{A2735304-7CF6-4EA2-B9A1-A5F8F9BAE3F7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containsText" priority="1238" operator="containsText" id="{5C195F15-BDD5-46B1-B6A9-FA8934600D23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containsText" priority="1237" operator="containsText" id="{0D1CBC27-F84E-4080-9F91-D41C3C58FC56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containsText" priority="1234" operator="containsText" id="{FBF917B6-9B45-4B6A-A82A-EFF798D2520C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235" operator="containsText" id="{F5DDB217-9C12-4937-A4BA-809D53E8B4F9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236" operator="containsText" id="{43B0F98F-C7DE-45CE-A3C1-57306507DFE4}">
            <xm:f>NOT(ISERROR(SEARCH('\\APOLO\oti\Users\User\Google Drive\Tetratech\DP\Riesgos\[Matriz de Riesgos_URT_1.0.xlsx]Data'!#REF!,Q29)))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containsText" priority="1197" operator="containsText" id="{A970FB01-164C-497C-81D5-9E8226EFD149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containsText" priority="1196" operator="containsText" id="{8B446EF4-C4C0-425D-9814-B60E24162063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containsText" priority="1195" operator="containsText" id="{6706AECB-8141-4B7E-8C05-5B6BDBCDF8C7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containsText" priority="1194" operator="containsText" id="{C7E855E4-892C-4B45-99F8-1AD55042A69C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containsText" priority="1193" operator="containsText" id="{0581608C-F4A6-4B2D-BFA6-94ECC9E043CC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containsText" priority="1192" operator="containsText" id="{6679C087-E4A5-4EBA-ADF8-5BBBE0CA6415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containsText" priority="1191" operator="containsText" id="{4C57DCF7-A88A-461D-A243-328721AECEA2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containsText" priority="1190" operator="containsText" id="{E6AC037F-A433-48C1-A263-27CCED8378BD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containsText" priority="1189" operator="containsText" id="{148491E1-0762-42CE-B197-7604794396B0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containsText" priority="1186" operator="containsText" id="{F09F55CF-00DB-4514-81B6-98685FC1AE77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187" operator="containsText" id="{4B48909B-0F8E-43A9-9C3C-FB417976D1F8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88" operator="containsText" id="{95335376-7AD2-4101-A882-69D781355294}">
            <xm:f>NOT(ISERROR(SEARCH('\\APOLO\oti\Users\User\Google Drive\Tetratech\DP\Riesgos\[Matriz de Riesgos_URT_1.0.xlsx]Data'!#REF!,Q14)))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Q14</xm:sqref>
        </x14:conditionalFormatting>
        <x14:conditionalFormatting xmlns:xm="http://schemas.microsoft.com/office/excel/2006/main">
          <x14:cfRule type="containsText" priority="1209" operator="containsText" id="{A184A279-B3BB-46FD-9AB5-786B80ACEC9C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ontainsText" priority="1208" operator="containsText" id="{BDB33386-0FCD-469A-87F2-AC26A3480FC4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ontainsText" priority="1207" operator="containsText" id="{6EDD0968-1F93-4AD6-8105-92E3ED8FEADC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ontainsText" priority="1206" operator="containsText" id="{6A27C1E9-C565-4C0B-B9E4-2BFFCEA90FF9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ontainsText" priority="1205" operator="containsText" id="{03A78850-0B99-43A3-B516-B95BCF480556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ontainsText" priority="1204" operator="containsText" id="{88C22743-87A6-41A4-A437-C328CA31E1EB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ontainsText" priority="1203" operator="containsText" id="{547FA542-2DA5-4AA9-8AFF-405D4D835697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ontainsText" priority="1202" operator="containsText" id="{6F77E3D5-7950-42FE-AD33-F20FD02BFEBC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ontainsText" priority="1201" operator="containsText" id="{5A13D325-B199-47C0-8E32-426407F37C7F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ontainsText" priority="1198" operator="containsText" id="{A866C63B-5736-400E-BEB1-3C5E5010D5AF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199" operator="containsText" id="{FFC92A6B-BDE4-4075-BB1B-7DB5379B3BC1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200" operator="containsText" id="{5DE07AEB-90EC-4D1E-B1B9-8B70B52E93CB}">
            <xm:f>NOT(ISERROR(SEARCH('\\APOLO\oti\Users\User\Google Drive\Tetratech\DP\Riesgos\[Matriz de Riesgos_URT_1.0.xlsx]Data'!#REF!,N14)))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ontainsText" priority="1185" operator="containsText" id="{C936C5C1-E776-46C9-BE80-A7DBEE7BC6C4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O14:P14</xm:sqref>
        </x14:conditionalFormatting>
        <x14:conditionalFormatting xmlns:xm="http://schemas.microsoft.com/office/excel/2006/main">
          <x14:cfRule type="containsText" priority="1184" operator="containsText" id="{B5ED3B3F-B289-4A1D-9A68-93FBD923BC01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O14:P14</xm:sqref>
        </x14:conditionalFormatting>
        <x14:conditionalFormatting xmlns:xm="http://schemas.microsoft.com/office/excel/2006/main">
          <x14:cfRule type="containsText" priority="1183" operator="containsText" id="{AFD36121-B614-462C-8B24-1918DBEBBE68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O14:P14</xm:sqref>
        </x14:conditionalFormatting>
        <x14:conditionalFormatting xmlns:xm="http://schemas.microsoft.com/office/excel/2006/main">
          <x14:cfRule type="containsText" priority="1182" operator="containsText" id="{6834C6AB-A7CE-480A-8713-9548C13C17C3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O14:P14</xm:sqref>
        </x14:conditionalFormatting>
        <x14:conditionalFormatting xmlns:xm="http://schemas.microsoft.com/office/excel/2006/main">
          <x14:cfRule type="containsText" priority="1181" operator="containsText" id="{C9AA34E9-9A6B-45F1-890A-EA445FA13B60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O14:P14</xm:sqref>
        </x14:conditionalFormatting>
        <x14:conditionalFormatting xmlns:xm="http://schemas.microsoft.com/office/excel/2006/main">
          <x14:cfRule type="containsText" priority="1180" operator="containsText" id="{926BE73A-E4F0-45DE-B691-6D7AA41C1907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O14:P14</xm:sqref>
        </x14:conditionalFormatting>
        <x14:conditionalFormatting xmlns:xm="http://schemas.microsoft.com/office/excel/2006/main">
          <x14:cfRule type="containsText" priority="1179" operator="containsText" id="{D98DF433-231C-41F4-B26C-B8F8E231B5C1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O14:P14</xm:sqref>
        </x14:conditionalFormatting>
        <x14:conditionalFormatting xmlns:xm="http://schemas.microsoft.com/office/excel/2006/main">
          <x14:cfRule type="containsText" priority="1178" operator="containsText" id="{E7A11D49-4EA2-4A60-8C28-C59034741ED8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O14:P14</xm:sqref>
        </x14:conditionalFormatting>
        <x14:conditionalFormatting xmlns:xm="http://schemas.microsoft.com/office/excel/2006/main">
          <x14:cfRule type="containsText" priority="1177" operator="containsText" id="{4ADA4FE2-1FD1-4A31-B4C6-86B7F56F62A7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O14:P14</xm:sqref>
        </x14:conditionalFormatting>
        <x14:conditionalFormatting xmlns:xm="http://schemas.microsoft.com/office/excel/2006/main">
          <x14:cfRule type="containsText" priority="1174" operator="containsText" id="{C8F9B644-1458-4D35-9D56-E837AFE0F7F7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175" operator="containsText" id="{BBB0BDB9-B480-4A67-AA96-AC36663C4E94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76" operator="containsText" id="{8B9CC16D-D4F4-4E14-AF55-414B64FCB6DB}">
            <xm:f>NOT(ISERROR(SEARCH('\\APOLO\oti\Users\User\Google Drive\Tetratech\DP\Riesgos\[Matriz de Riesgos_URT_1.0.xlsx]Data'!#REF!,O14)))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O14:P14</xm:sqref>
        </x14:conditionalFormatting>
        <x14:conditionalFormatting xmlns:xm="http://schemas.microsoft.com/office/excel/2006/main">
          <x14:cfRule type="containsText" priority="1161" operator="containsText" id="{8436AABC-B073-4764-8546-6F5FC5DF5806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Q16</xm:sqref>
        </x14:conditionalFormatting>
        <x14:conditionalFormatting xmlns:xm="http://schemas.microsoft.com/office/excel/2006/main">
          <x14:cfRule type="containsText" priority="1160" operator="containsText" id="{25732D18-6965-4FBF-9770-1629CAFD71AE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Q16</xm:sqref>
        </x14:conditionalFormatting>
        <x14:conditionalFormatting xmlns:xm="http://schemas.microsoft.com/office/excel/2006/main">
          <x14:cfRule type="containsText" priority="1159" operator="containsText" id="{98318D86-1C64-4B82-BE3A-2311D8583C30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Q16</xm:sqref>
        </x14:conditionalFormatting>
        <x14:conditionalFormatting xmlns:xm="http://schemas.microsoft.com/office/excel/2006/main">
          <x14:cfRule type="containsText" priority="1158" operator="containsText" id="{07D91ED7-FCC8-41FF-90CA-D9C5E311E261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Q16</xm:sqref>
        </x14:conditionalFormatting>
        <x14:conditionalFormatting xmlns:xm="http://schemas.microsoft.com/office/excel/2006/main">
          <x14:cfRule type="containsText" priority="1157" operator="containsText" id="{7593E397-C777-4038-B833-D238E1A00CDC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Q16</xm:sqref>
        </x14:conditionalFormatting>
        <x14:conditionalFormatting xmlns:xm="http://schemas.microsoft.com/office/excel/2006/main">
          <x14:cfRule type="containsText" priority="1156" operator="containsText" id="{7827B67F-7A6F-4CAB-A186-BF1914598C2D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Q16</xm:sqref>
        </x14:conditionalFormatting>
        <x14:conditionalFormatting xmlns:xm="http://schemas.microsoft.com/office/excel/2006/main">
          <x14:cfRule type="containsText" priority="1155" operator="containsText" id="{BFC2D89D-3A54-43A5-993B-E53070B19C3A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Q16</xm:sqref>
        </x14:conditionalFormatting>
        <x14:conditionalFormatting xmlns:xm="http://schemas.microsoft.com/office/excel/2006/main">
          <x14:cfRule type="containsText" priority="1154" operator="containsText" id="{388DE7CD-358B-472E-9130-B1CAD055A3DA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Q16</xm:sqref>
        </x14:conditionalFormatting>
        <x14:conditionalFormatting xmlns:xm="http://schemas.microsoft.com/office/excel/2006/main">
          <x14:cfRule type="containsText" priority="1153" operator="containsText" id="{458C1257-4380-431A-955B-23AD336D5B78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Q16</xm:sqref>
        </x14:conditionalFormatting>
        <x14:conditionalFormatting xmlns:xm="http://schemas.microsoft.com/office/excel/2006/main">
          <x14:cfRule type="containsText" priority="1150" operator="containsText" id="{F5233EA8-930F-4305-AE23-37DE0ADA558A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151" operator="containsText" id="{F064DF4C-C3CF-4B08-9E7E-B662F09FE266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52" operator="containsText" id="{74BFA2EE-D6A9-48AF-8EAC-D065888AA586}">
            <xm:f>NOT(ISERROR(SEARCH('\\APOLO\oti\Users\User\Google Drive\Tetratech\DP\Riesgos\[Matriz de Riesgos_URT_1.0.xlsx]Data'!#REF!,Q16)))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Q16</xm:sqref>
        </x14:conditionalFormatting>
        <x14:conditionalFormatting xmlns:xm="http://schemas.microsoft.com/office/excel/2006/main">
          <x14:cfRule type="containsText" priority="1173" operator="containsText" id="{1BA48FB7-62F6-404B-BF79-37FDE182F110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containsText" priority="1172" operator="containsText" id="{504DEC86-578B-48A5-BF58-D4AB61433588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containsText" priority="1171" operator="containsText" id="{6123AAA7-F77B-4E1B-924A-A1B83D3C615C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containsText" priority="1170" operator="containsText" id="{8609E17F-0C41-432E-8F8C-836EBCA80014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containsText" priority="1169" operator="containsText" id="{3F1825B5-40CD-49F7-A2D3-3E2A7F333A15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containsText" priority="1168" operator="containsText" id="{4F41C08C-B5E7-49C2-AF51-17C720546555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containsText" priority="1167" operator="containsText" id="{F1B9739F-F684-432A-9B0F-E75FA8C5FA4F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containsText" priority="1166" operator="containsText" id="{DE72B4A9-3E3C-4C7C-93C7-BEEAEA820142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containsText" priority="1165" operator="containsText" id="{467C9D4E-ED3D-49F0-B3DD-6B3F482D801E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containsText" priority="1162" operator="containsText" id="{3BC06309-91D8-4DBA-8AB4-2B758F2306E4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163" operator="containsText" id="{D692ED3C-F9CB-4AF0-855F-BE3FD2301ED4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64" operator="containsText" id="{09671131-FFEB-42D7-821B-BFC8880BF456}">
            <xm:f>NOT(ISERROR(SEARCH('\\APOLO\oti\Users\User\Google Drive\Tetratech\DP\Riesgos\[Matriz de Riesgos_URT_1.0.xlsx]Data'!#REF!,N16)))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N16</xm:sqref>
        </x14:conditionalFormatting>
        <x14:conditionalFormatting xmlns:xm="http://schemas.microsoft.com/office/excel/2006/main">
          <x14:cfRule type="containsText" priority="1149" operator="containsText" id="{39459817-BA8A-4346-A2F9-42F43091D921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O16:P16</xm:sqref>
        </x14:conditionalFormatting>
        <x14:conditionalFormatting xmlns:xm="http://schemas.microsoft.com/office/excel/2006/main">
          <x14:cfRule type="containsText" priority="1148" operator="containsText" id="{C1F7FC0C-B930-40A9-B360-007C5E20CE11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O16:P16</xm:sqref>
        </x14:conditionalFormatting>
        <x14:conditionalFormatting xmlns:xm="http://schemas.microsoft.com/office/excel/2006/main">
          <x14:cfRule type="containsText" priority="1147" operator="containsText" id="{05402C9F-9CB4-4C93-8637-8DC63FD453F1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O16:P16</xm:sqref>
        </x14:conditionalFormatting>
        <x14:conditionalFormatting xmlns:xm="http://schemas.microsoft.com/office/excel/2006/main">
          <x14:cfRule type="containsText" priority="1146" operator="containsText" id="{76208371-E61C-4629-861A-201B5820A1E8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O16:P16</xm:sqref>
        </x14:conditionalFormatting>
        <x14:conditionalFormatting xmlns:xm="http://schemas.microsoft.com/office/excel/2006/main">
          <x14:cfRule type="containsText" priority="1145" operator="containsText" id="{FF2A7AFD-A7B3-4E80-B9CB-1758FEF96AAB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O16:P16</xm:sqref>
        </x14:conditionalFormatting>
        <x14:conditionalFormatting xmlns:xm="http://schemas.microsoft.com/office/excel/2006/main">
          <x14:cfRule type="containsText" priority="1144" operator="containsText" id="{FE32899D-C098-4063-94B0-DA243E3A2503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O16:P16</xm:sqref>
        </x14:conditionalFormatting>
        <x14:conditionalFormatting xmlns:xm="http://schemas.microsoft.com/office/excel/2006/main">
          <x14:cfRule type="containsText" priority="1143" operator="containsText" id="{174969D2-580F-4747-A2D3-F5A073854211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O16:P16</xm:sqref>
        </x14:conditionalFormatting>
        <x14:conditionalFormatting xmlns:xm="http://schemas.microsoft.com/office/excel/2006/main">
          <x14:cfRule type="containsText" priority="1142" operator="containsText" id="{181A69CE-4BFC-438D-9F1E-8AF1A55EAAB2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O16:P16</xm:sqref>
        </x14:conditionalFormatting>
        <x14:conditionalFormatting xmlns:xm="http://schemas.microsoft.com/office/excel/2006/main">
          <x14:cfRule type="containsText" priority="1141" operator="containsText" id="{29D80E84-AC53-491E-8ABE-B42CD7829149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O16:P16</xm:sqref>
        </x14:conditionalFormatting>
        <x14:conditionalFormatting xmlns:xm="http://schemas.microsoft.com/office/excel/2006/main">
          <x14:cfRule type="containsText" priority="1138" operator="containsText" id="{D0F10569-29FB-4E57-B98A-AD5BA1956063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139" operator="containsText" id="{DF4374AF-79DD-4111-AB7A-AC698BA50E6C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40" operator="containsText" id="{4C3789A4-2148-4FE2-9C0E-968B5DE21B10}">
            <xm:f>NOT(ISERROR(SEARCH('\\APOLO\oti\Users\User\Google Drive\Tetratech\DP\Riesgos\[Matriz de Riesgos_URT_1.0.xlsx]Data'!#REF!,O16)))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O16:P16</xm:sqref>
        </x14:conditionalFormatting>
        <x14:conditionalFormatting xmlns:xm="http://schemas.microsoft.com/office/excel/2006/main">
          <x14:cfRule type="containsText" priority="1125" operator="containsText" id="{A80465B9-D55A-41F3-9D79-9F49D8FAE83F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Q20</xm:sqref>
        </x14:conditionalFormatting>
        <x14:conditionalFormatting xmlns:xm="http://schemas.microsoft.com/office/excel/2006/main">
          <x14:cfRule type="containsText" priority="1124" operator="containsText" id="{B619C7EA-2D5F-483C-9F0C-13D01F572AD8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Q20</xm:sqref>
        </x14:conditionalFormatting>
        <x14:conditionalFormatting xmlns:xm="http://schemas.microsoft.com/office/excel/2006/main">
          <x14:cfRule type="containsText" priority="1123" operator="containsText" id="{1491D26C-4873-4513-8EF6-D525B3D848CB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Q20</xm:sqref>
        </x14:conditionalFormatting>
        <x14:conditionalFormatting xmlns:xm="http://schemas.microsoft.com/office/excel/2006/main">
          <x14:cfRule type="containsText" priority="1122" operator="containsText" id="{4656F535-B9CE-4C3A-90D6-30EFE1E37C14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Q20</xm:sqref>
        </x14:conditionalFormatting>
        <x14:conditionalFormatting xmlns:xm="http://schemas.microsoft.com/office/excel/2006/main">
          <x14:cfRule type="containsText" priority="1121" operator="containsText" id="{FFB55D59-7082-4248-A68C-4507A773500E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Q20</xm:sqref>
        </x14:conditionalFormatting>
        <x14:conditionalFormatting xmlns:xm="http://schemas.microsoft.com/office/excel/2006/main">
          <x14:cfRule type="containsText" priority="1120" operator="containsText" id="{27446765-8965-4A17-896A-2162D9201F97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Q20</xm:sqref>
        </x14:conditionalFormatting>
        <x14:conditionalFormatting xmlns:xm="http://schemas.microsoft.com/office/excel/2006/main">
          <x14:cfRule type="containsText" priority="1119" operator="containsText" id="{C93AF1DE-EB4E-4D16-ADE3-F82BD04BEC74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Q20</xm:sqref>
        </x14:conditionalFormatting>
        <x14:conditionalFormatting xmlns:xm="http://schemas.microsoft.com/office/excel/2006/main">
          <x14:cfRule type="containsText" priority="1118" operator="containsText" id="{CA4E542E-5463-4ECB-86DC-2687E84730DA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Q20</xm:sqref>
        </x14:conditionalFormatting>
        <x14:conditionalFormatting xmlns:xm="http://schemas.microsoft.com/office/excel/2006/main">
          <x14:cfRule type="containsText" priority="1117" operator="containsText" id="{BF7E2E3B-BDCC-4646-9BAF-5B23A0D44C7A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Q20</xm:sqref>
        </x14:conditionalFormatting>
        <x14:conditionalFormatting xmlns:xm="http://schemas.microsoft.com/office/excel/2006/main">
          <x14:cfRule type="containsText" priority="1114" operator="containsText" id="{9345C227-A0D6-4E38-8D67-02E066566EA0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115" operator="containsText" id="{97342035-C1B5-40E2-93AB-C4CAB2221592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16" operator="containsText" id="{7400669E-E0CF-480D-B66F-BB5E75D16E14}">
            <xm:f>NOT(ISERROR(SEARCH('\\APOLO\oti\Users\User\Google Drive\Tetratech\DP\Riesgos\[Matriz de Riesgos_URT_1.0.xlsx]Data'!#REF!,Q20)))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Q20</xm:sqref>
        </x14:conditionalFormatting>
        <x14:conditionalFormatting xmlns:xm="http://schemas.microsoft.com/office/excel/2006/main">
          <x14:cfRule type="containsText" priority="1137" operator="containsText" id="{5E305342-94A7-470F-A498-B553DC020AC9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ontainsText" priority="1136" operator="containsText" id="{0EC9B45D-8078-44E8-A692-307F560D8294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ontainsText" priority="1135" operator="containsText" id="{C3397A5A-3BDC-4B03-81CF-DCAC2D27AD00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ontainsText" priority="1134" operator="containsText" id="{A5AFFA20-B4D2-46AD-B055-20F7B347753C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ontainsText" priority="1133" operator="containsText" id="{620A31D2-E651-4A34-AC8B-82F946E2B9E8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ontainsText" priority="1132" operator="containsText" id="{BACA2498-F10B-4028-837F-A52C0222D198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ontainsText" priority="1131" operator="containsText" id="{9A9AB6D3-5A72-4F30-B1E5-0D741DCC1910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ontainsText" priority="1130" operator="containsText" id="{60716E37-0F00-4063-A150-06C35C545BBD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ontainsText" priority="1129" operator="containsText" id="{75BBB6C1-843E-4979-B88A-65A9F1F93E42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ontainsText" priority="1126" operator="containsText" id="{2521BC13-3154-43DB-822D-9478D990A9AE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127" operator="containsText" id="{5102D247-2C6B-4663-9CE9-E4FFE7C57AC6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28" operator="containsText" id="{FC3F2941-5738-4276-B078-7FAA2BD64950}">
            <xm:f>NOT(ISERROR(SEARCH('\\APOLO\oti\Users\User\Google Drive\Tetratech\DP\Riesgos\[Matriz de Riesgos_URT_1.0.xlsx]Data'!#REF!,N20)))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ontainsText" priority="1113" operator="containsText" id="{BBFDDDC6-4C84-4F1F-9994-725C7AC9831D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O20:P20</xm:sqref>
        </x14:conditionalFormatting>
        <x14:conditionalFormatting xmlns:xm="http://schemas.microsoft.com/office/excel/2006/main">
          <x14:cfRule type="containsText" priority="1112" operator="containsText" id="{71D99154-F0FF-4968-BFDE-BE64E70FC4BF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O20:P20</xm:sqref>
        </x14:conditionalFormatting>
        <x14:conditionalFormatting xmlns:xm="http://schemas.microsoft.com/office/excel/2006/main">
          <x14:cfRule type="containsText" priority="1111" operator="containsText" id="{03A3789F-6ACA-4B72-BD3E-E42AB5465813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O20:P20</xm:sqref>
        </x14:conditionalFormatting>
        <x14:conditionalFormatting xmlns:xm="http://schemas.microsoft.com/office/excel/2006/main">
          <x14:cfRule type="containsText" priority="1110" operator="containsText" id="{0653ACEB-4FDA-46F5-A9E6-966616F45C35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O20:P20</xm:sqref>
        </x14:conditionalFormatting>
        <x14:conditionalFormatting xmlns:xm="http://schemas.microsoft.com/office/excel/2006/main">
          <x14:cfRule type="containsText" priority="1109" operator="containsText" id="{2D8832AF-E874-4A59-B34A-A6FAF9BF957A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O20:P20</xm:sqref>
        </x14:conditionalFormatting>
        <x14:conditionalFormatting xmlns:xm="http://schemas.microsoft.com/office/excel/2006/main">
          <x14:cfRule type="containsText" priority="1108" operator="containsText" id="{3BDC4917-309B-4A81-8993-7CA88152E71E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O20:P20</xm:sqref>
        </x14:conditionalFormatting>
        <x14:conditionalFormatting xmlns:xm="http://schemas.microsoft.com/office/excel/2006/main">
          <x14:cfRule type="containsText" priority="1107" operator="containsText" id="{1C1A1335-A293-4B40-BD50-7C0431DA4D77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O20:P20</xm:sqref>
        </x14:conditionalFormatting>
        <x14:conditionalFormatting xmlns:xm="http://schemas.microsoft.com/office/excel/2006/main">
          <x14:cfRule type="containsText" priority="1106" operator="containsText" id="{734B3904-2646-4DD3-9218-552AA12C7E77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O20:P20</xm:sqref>
        </x14:conditionalFormatting>
        <x14:conditionalFormatting xmlns:xm="http://schemas.microsoft.com/office/excel/2006/main">
          <x14:cfRule type="containsText" priority="1105" operator="containsText" id="{68163705-5C65-4DFE-9CC2-DAF9589CA954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O20:P20</xm:sqref>
        </x14:conditionalFormatting>
        <x14:conditionalFormatting xmlns:xm="http://schemas.microsoft.com/office/excel/2006/main">
          <x14:cfRule type="containsText" priority="1102" operator="containsText" id="{3883B512-37DF-45D8-9FB2-A2E71A70B6E1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103" operator="containsText" id="{7A549B14-A37C-4AA2-94AA-31FE3EDDC700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04" operator="containsText" id="{260C58E1-B089-43FA-9D98-B8840930AAFD}">
            <xm:f>NOT(ISERROR(SEARCH('\\APOLO\oti\Users\User\Google Drive\Tetratech\DP\Riesgos\[Matriz de Riesgos_URT_1.0.xlsx]Data'!#REF!,O20)))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O20:P20</xm:sqref>
        </x14:conditionalFormatting>
        <x14:conditionalFormatting xmlns:xm="http://schemas.microsoft.com/office/excel/2006/main">
          <x14:cfRule type="containsText" priority="1029" operator="containsText" id="{FE50A393-F53F-4576-A1DA-448929F483EC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ontainsText" priority="1028" operator="containsText" id="{1FE87A36-B754-4E3E-8B5F-C85D1FDF4C1E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ontainsText" priority="1027" operator="containsText" id="{0D3E94FE-1F1F-461C-8E8A-34EE48C6CA9C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ontainsText" priority="1026" operator="containsText" id="{3E5160B8-97AF-41C6-98AD-D6C4D5C5551D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ontainsText" priority="1025" operator="containsText" id="{9BA0DCB1-2FA0-406B-9EBD-B884F36F3744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ontainsText" priority="1024" operator="containsText" id="{10CEC822-E9CD-4773-ADF9-313256009A79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ontainsText" priority="1023" operator="containsText" id="{89A26E6B-03A8-462C-8565-45A46CCECE0A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ontainsText" priority="1022" operator="containsText" id="{30A126DB-2570-4F78-B4D0-1FE5C9A8A6F7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ontainsText" priority="1018" operator="containsText" id="{27635F7C-AC8C-4C21-AE63-1F6E311F801B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019" operator="containsText" id="{F6DB8467-3157-46B3-9100-040A8BC1DD0E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020" operator="containsText" id="{A7FF733A-F5F9-4554-80CA-5E5E145B9E67}">
            <xm:f>NOT(ISERROR(SEARCH('\\APOLO\oti\Users\User\Google Drive\Tetratech\DP\Riesgos\[Matriz de Riesgos_URT_1.0.xlsx]Data'!#REF!,N26)))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ontainsText" priority="1017" operator="containsText" id="{24A869DE-C3D3-4987-A42C-34B957CB10D2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Q26</xm:sqref>
        </x14:conditionalFormatting>
        <x14:conditionalFormatting xmlns:xm="http://schemas.microsoft.com/office/excel/2006/main">
          <x14:cfRule type="containsText" priority="1016" operator="containsText" id="{A6C48544-334B-4071-9441-2EDE0AC43170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Q26</xm:sqref>
        </x14:conditionalFormatting>
        <x14:conditionalFormatting xmlns:xm="http://schemas.microsoft.com/office/excel/2006/main">
          <x14:cfRule type="containsText" priority="1014" operator="containsText" id="{0F100265-DFCC-4C65-9E97-F2DA211FA310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Q26</xm:sqref>
        </x14:conditionalFormatting>
        <x14:conditionalFormatting xmlns:xm="http://schemas.microsoft.com/office/excel/2006/main">
          <x14:cfRule type="containsText" priority="1013" operator="containsText" id="{03390DD0-99BB-4559-BB96-E3F9B3313C7F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Q26</xm:sqref>
        </x14:conditionalFormatting>
        <x14:conditionalFormatting xmlns:xm="http://schemas.microsoft.com/office/excel/2006/main">
          <x14:cfRule type="containsText" priority="1012" operator="containsText" id="{EEAA1C0D-497C-4E69-94DC-ED41A9142C7B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Q26</xm:sqref>
        </x14:conditionalFormatting>
        <x14:conditionalFormatting xmlns:xm="http://schemas.microsoft.com/office/excel/2006/main">
          <x14:cfRule type="containsText" priority="1011" operator="containsText" id="{3AFEC274-17D5-4A44-83D3-28C849938A77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Q26</xm:sqref>
        </x14:conditionalFormatting>
        <x14:conditionalFormatting xmlns:xm="http://schemas.microsoft.com/office/excel/2006/main">
          <x14:cfRule type="containsText" priority="1010" operator="containsText" id="{1116BE54-D179-407F-BE4D-57CEB5C123D4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Q26</xm:sqref>
        </x14:conditionalFormatting>
        <x14:conditionalFormatting xmlns:xm="http://schemas.microsoft.com/office/excel/2006/main">
          <x14:cfRule type="containsText" priority="1006" operator="containsText" id="{21990CB5-3A82-42C6-8FDA-E6EE68A0FC6A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007" operator="containsText" id="{005010D4-F567-4F0D-8F72-164207DD6B66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008" operator="containsText" id="{EC185678-350A-4D0A-86E1-FFAD6DD444F5}">
            <xm:f>NOT(ISERROR(SEARCH('\\APOLO\oti\Users\User\Google Drive\Tetratech\DP\Riesgos\[Matriz de Riesgos_URT_1.0.xlsx]Data'!#REF!,Q26)))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Q26</xm:sqref>
        </x14:conditionalFormatting>
        <x14:conditionalFormatting xmlns:xm="http://schemas.microsoft.com/office/excel/2006/main">
          <x14:cfRule type="containsText" priority="981" operator="containsText" id="{55008D73-9555-4238-A8A3-003834964860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ontainsText" priority="980" operator="containsText" id="{ED9DAB49-3B02-4EA8-B683-8C816996979B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ontainsText" priority="979" operator="containsText" id="{D368713F-1B65-468B-BCB1-DFE5AB5B570A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ontainsText" priority="978" operator="containsText" id="{4A3D17BF-302E-4654-877E-2C82A2B2A4FE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ontainsText" priority="977" operator="containsText" id="{7D20F54D-37BC-4E2B-AFB1-1254FA900124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ontainsText" priority="976" operator="containsText" id="{8AEA3212-EE27-4FC8-A580-C573D59158E6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ontainsText" priority="975" operator="containsText" id="{6200DCF3-1536-49AE-AD09-79200C8337D6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ontainsText" priority="974" operator="containsText" id="{833F7613-6875-4DB8-A643-71EA5D1D490F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ontainsText" priority="973" operator="containsText" id="{0EC46461-43D7-4F0E-858C-035217664833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ontainsText" priority="970" operator="containsText" id="{6A1E42CF-5689-4282-BB1F-299C3D678804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971" operator="containsText" id="{37A7154E-CBFD-4AB6-95F3-7BAAEDD759FC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972" operator="containsText" id="{A53A324E-13F5-437A-8297-13622E986BA6}">
            <xm:f>NOT(ISERROR(SEARCH('\\APOLO\oti\Users\User\Google Drive\Tetratech\DP\Riesgos\[Matriz de Riesgos_URT_1.0.xlsx]Data'!#REF!,N31)))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ontainsText" priority="969" operator="containsText" id="{602EB758-E132-4177-80B7-EF15F0890414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containsText" priority="968" operator="containsText" id="{B06AF0A6-732F-48D9-BE1E-256C94C0E53D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containsText" priority="967" operator="containsText" id="{2A7BB93A-96C4-46BE-9DA3-8BB6084A3E93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containsText" priority="966" operator="containsText" id="{FA378AFD-FC0E-4701-A58B-37AC4E06CF3F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containsText" priority="965" operator="containsText" id="{56F98113-D5B0-48AC-B629-B37068517D4B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containsText" priority="964" operator="containsText" id="{5BD3C6F3-30AF-4A3C-A541-3A3A3EA08EEF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containsText" priority="963" operator="containsText" id="{9DB2FF35-CFB1-493E-8239-F200B7ED78CE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containsText" priority="962" operator="containsText" id="{EC4F2FDB-67F4-4CF9-9556-CCC66452B71C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containsText" priority="961" operator="containsText" id="{B6564FC4-B96A-4962-BCFD-0A4D9A6BDAFD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containsText" priority="958" operator="containsText" id="{0EF0DAB3-7D09-415A-A05C-057F7ABA9125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959" operator="containsText" id="{C2A0811D-C9A7-4BF5-A9D6-2635D650C88E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960" operator="containsText" id="{F6F6726E-F2DF-471A-B2BC-67D79A037125}">
            <xm:f>NOT(ISERROR(SEARCH('\\APOLO\oti\Users\User\Google Drive\Tetratech\DP\Riesgos\[Matriz de Riesgos_URT_1.0.xlsx]Data'!#REF!,Q31)))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containsText" priority="933" operator="containsText" id="{E134A382-6E48-4B3B-84DF-1C8EA2A67CE4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O9:P9</xm:sqref>
        </x14:conditionalFormatting>
        <x14:conditionalFormatting xmlns:xm="http://schemas.microsoft.com/office/excel/2006/main">
          <x14:cfRule type="containsText" priority="932" operator="containsText" id="{A95246F4-1D5C-42CA-AA25-60BD1B7C759F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O9:P9</xm:sqref>
        </x14:conditionalFormatting>
        <x14:conditionalFormatting xmlns:xm="http://schemas.microsoft.com/office/excel/2006/main">
          <x14:cfRule type="containsText" priority="931" operator="containsText" id="{12C24EAD-C66D-4C39-951E-530329726757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O9:P9</xm:sqref>
        </x14:conditionalFormatting>
        <x14:conditionalFormatting xmlns:xm="http://schemas.microsoft.com/office/excel/2006/main">
          <x14:cfRule type="containsText" priority="930" operator="containsText" id="{0CDFF0D7-4FBB-487D-B9FD-31E7E0EC2C86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O9:P9</xm:sqref>
        </x14:conditionalFormatting>
        <x14:conditionalFormatting xmlns:xm="http://schemas.microsoft.com/office/excel/2006/main">
          <x14:cfRule type="containsText" priority="929" operator="containsText" id="{B57BD0B5-7691-4073-A14E-9DB1DBAD6DCA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O9:P9</xm:sqref>
        </x14:conditionalFormatting>
        <x14:conditionalFormatting xmlns:xm="http://schemas.microsoft.com/office/excel/2006/main">
          <x14:cfRule type="containsText" priority="928" operator="containsText" id="{9BAF34E7-1F6B-4A6C-9B21-7AB7D9DCD96B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O9:P9</xm:sqref>
        </x14:conditionalFormatting>
        <x14:conditionalFormatting xmlns:xm="http://schemas.microsoft.com/office/excel/2006/main">
          <x14:cfRule type="containsText" priority="927" operator="containsText" id="{614BBFAB-5585-49BE-A809-24E331C22D22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O9:P9</xm:sqref>
        </x14:conditionalFormatting>
        <x14:conditionalFormatting xmlns:xm="http://schemas.microsoft.com/office/excel/2006/main">
          <x14:cfRule type="containsText" priority="926" operator="containsText" id="{89C053A2-2F5C-4DE9-B5B5-971279B4F723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O9:P9</xm:sqref>
        </x14:conditionalFormatting>
        <x14:conditionalFormatting xmlns:xm="http://schemas.microsoft.com/office/excel/2006/main">
          <x14:cfRule type="containsText" priority="925" operator="containsText" id="{54B9385D-153F-4345-88B3-D150C917E2CE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O9:P9</xm:sqref>
        </x14:conditionalFormatting>
        <x14:conditionalFormatting xmlns:xm="http://schemas.microsoft.com/office/excel/2006/main">
          <x14:cfRule type="containsText" priority="922" operator="containsText" id="{C98118E5-ACB1-40D2-8AF4-C62DACC72574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923" operator="containsText" id="{7C3A66D3-09F7-4E2A-BDBC-393815B2F5FC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924" operator="containsText" id="{02CB5DDC-0B62-4939-8A78-77F744FDAA08}">
            <xm:f>NOT(ISERROR(SEARCH('\\APOLO\oti\Users\User\Google Drive\Tetratech\DP\Riesgos\[Matriz de Riesgos_URT_1.0.xlsx]Data'!#REF!,O9)))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O9:P9</xm:sqref>
        </x14:conditionalFormatting>
        <x14:conditionalFormatting xmlns:xm="http://schemas.microsoft.com/office/excel/2006/main">
          <x14:cfRule type="containsText" priority="921" operator="containsText" id="{9DC10663-9606-4359-A95C-3F36159A7EAC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O33:P33</xm:sqref>
        </x14:conditionalFormatting>
        <x14:conditionalFormatting xmlns:xm="http://schemas.microsoft.com/office/excel/2006/main">
          <x14:cfRule type="containsText" priority="920" operator="containsText" id="{027C6F1E-D458-425F-8432-75E2F0BFE4CE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O33:P33</xm:sqref>
        </x14:conditionalFormatting>
        <x14:conditionalFormatting xmlns:xm="http://schemas.microsoft.com/office/excel/2006/main">
          <x14:cfRule type="containsText" priority="919" operator="containsText" id="{59CBFA18-0323-4F29-A9BD-39526AC2E41B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O33:P33</xm:sqref>
        </x14:conditionalFormatting>
        <x14:conditionalFormatting xmlns:xm="http://schemas.microsoft.com/office/excel/2006/main">
          <x14:cfRule type="containsText" priority="918" operator="containsText" id="{5CFBC441-25F6-416F-B26A-B3CFB91D5A39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O33:P33</xm:sqref>
        </x14:conditionalFormatting>
        <x14:conditionalFormatting xmlns:xm="http://schemas.microsoft.com/office/excel/2006/main">
          <x14:cfRule type="containsText" priority="917" operator="containsText" id="{9E6F6FB0-B616-43AD-97A9-F91670628DE2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O33:P33</xm:sqref>
        </x14:conditionalFormatting>
        <x14:conditionalFormatting xmlns:xm="http://schemas.microsoft.com/office/excel/2006/main">
          <x14:cfRule type="containsText" priority="916" operator="containsText" id="{E902A13C-93CD-4BA0-A3B6-1270C438F99B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O33:P33</xm:sqref>
        </x14:conditionalFormatting>
        <x14:conditionalFormatting xmlns:xm="http://schemas.microsoft.com/office/excel/2006/main">
          <x14:cfRule type="containsText" priority="915" operator="containsText" id="{39843E94-61F8-42F4-A078-839B0186B71B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O33:P33</xm:sqref>
        </x14:conditionalFormatting>
        <x14:conditionalFormatting xmlns:xm="http://schemas.microsoft.com/office/excel/2006/main">
          <x14:cfRule type="containsText" priority="914" operator="containsText" id="{4FFB88A4-23C2-496F-9220-8C63DB1E632F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O33:P33</xm:sqref>
        </x14:conditionalFormatting>
        <x14:conditionalFormatting xmlns:xm="http://schemas.microsoft.com/office/excel/2006/main">
          <x14:cfRule type="containsText" priority="913" operator="containsText" id="{910E56FF-2B49-4DD5-A9BB-63270E8A6AEB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O33:P33</xm:sqref>
        </x14:conditionalFormatting>
        <x14:conditionalFormatting xmlns:xm="http://schemas.microsoft.com/office/excel/2006/main">
          <x14:cfRule type="containsText" priority="910" operator="containsText" id="{38E7E779-6E70-43C0-B217-D2EA2F0DD68D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911" operator="containsText" id="{442A2B9E-84C4-446B-8E99-570AAD3E5F2C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912" operator="containsText" id="{24D1B5E1-5066-49A9-AFC8-B0DFAD8B0ED2}">
            <xm:f>NOT(ISERROR(SEARCH('\\APOLO\oti\Users\User\Google Drive\Tetratech\DP\Riesgos\[Matriz de Riesgos_URT_1.0.xlsx]Data'!#REF!,O33)))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O33:P33</xm:sqref>
        </x14:conditionalFormatting>
        <x14:conditionalFormatting xmlns:xm="http://schemas.microsoft.com/office/excel/2006/main">
          <x14:cfRule type="containsText" priority="885" operator="containsText" id="{493CE9E8-6E7C-4FF6-AA22-AD6D7681FD6C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884" operator="containsText" id="{A3C26029-7C51-4BA6-AE89-913CA0AC619A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883" operator="containsText" id="{9D62BEFC-2E45-43F4-AA05-0FECAC0E04E0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882" operator="containsText" id="{CC99F884-79E1-47BC-863A-5A00555D465F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881" operator="containsText" id="{3E1CE9A6-3EC8-4181-8141-A669E26BF45C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880" operator="containsText" id="{8E607A11-9660-4A9A-912D-49FBBBAC6418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879" operator="containsText" id="{83690C24-492A-456B-B9B0-3FB45594BAED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878" operator="containsText" id="{846D3114-BF36-4826-A588-8F578B031928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877" operator="containsText" id="{2D0F1A4D-F9AE-447D-AE57-A22D564D14A5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874" operator="containsText" id="{878A7A8B-7763-477C-95C4-447BF148E186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875" operator="containsText" id="{9909333F-9153-4CBC-9563-DBE09DD59225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876" operator="containsText" id="{30E743DE-ED06-4E75-9E75-EC839EB2E3FA}">
            <xm:f>NOT(ISERROR(SEARCH('\\APOLO\oti\Users\User\Google Drive\Tetratech\DP\Riesgos\[Matriz de Riesgos_URT_1.0.xlsx]Data'!#REF!,O24)))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873" operator="containsText" id="{B60C8651-C1D3-458C-A196-8C3D89E30702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872" operator="containsText" id="{9CEEEC48-9D52-47EA-9162-CADC6698BBAA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871" operator="containsText" id="{4F7E29FB-AF0B-417B-A46B-45E20A0373B7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870" operator="containsText" id="{1D5A5BE8-E02E-4B26-8E70-06AB97BABD46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869" operator="containsText" id="{C532B9A9-43D8-48E4-89C8-47683DAE4605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868" operator="containsText" id="{9534AE79-AD4E-4839-90F6-BE793A9B075A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867" operator="containsText" id="{BE8E672F-84A9-4C97-977E-2363DF0A4ABB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866" operator="containsText" id="{7F966BAC-5FAF-45A5-BD4E-BB53F1700252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865" operator="containsText" id="{00A5A5BC-E354-4D9B-A762-52327E29B204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862" operator="containsText" id="{50B77B46-3937-4CC4-A56D-7C05C75B3B6C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863" operator="containsText" id="{D3C6570E-A4D4-463E-8719-6E58249BAE9C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864" operator="containsText" id="{88027D5A-CAFB-44CB-99CF-7508523ADDEF}">
            <xm:f>NOT(ISERROR(SEARCH('\\APOLO\oti\Users\User\Google Drive\Tetratech\DP\Riesgos\[Matriz de Riesgos_URT_1.0.xlsx]Data'!#REF!,P24)))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P24</xm:sqref>
        </x14:conditionalFormatting>
        <x14:conditionalFormatting xmlns:xm="http://schemas.microsoft.com/office/excel/2006/main">
          <x14:cfRule type="containsText" priority="861" operator="containsText" id="{9C06944F-0995-4C87-A13C-FBFDA7C8ACAD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containsText" priority="860" operator="containsText" id="{0CC26D41-8BD4-47A2-902F-F084D8D08D65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containsText" priority="859" operator="containsText" id="{483F6FDC-95A7-4407-BBAA-CEC6D7D388B4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containsText" priority="858" operator="containsText" id="{774593BC-4A91-4FA4-86B8-B6BE085E6670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containsText" priority="857" operator="containsText" id="{032C46D8-56B7-48EC-B66D-A9D53B804A3D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containsText" priority="856" operator="containsText" id="{932657AE-D20E-432F-86DF-E39B030149C6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containsText" priority="855" operator="containsText" id="{3A8808CE-817D-477B-B10B-B030D6140E27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containsText" priority="854" operator="containsText" id="{B30BB51E-473A-43DE-AD61-2FCB1D7263B8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containsText" priority="853" operator="containsText" id="{32A98B17-7B64-4923-9B20-743638B8CDF0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containsText" priority="850" operator="containsText" id="{FD7E1771-70A3-4FD5-BE1B-A15A8F11328E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851" operator="containsText" id="{99BABB56-E17A-4DE3-9EB2-DB633A9CE89A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852" operator="containsText" id="{47E26570-142C-492B-B07A-A6BFA16522E6}">
            <xm:f>NOT(ISERROR(SEARCH('\\APOLO\oti\Users\User\Google Drive\Tetratech\DP\Riesgos\[Matriz de Riesgos_URT_1.0.xlsx]Data'!#REF!,O26)))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containsText" priority="849" operator="containsText" id="{A6FF1695-F010-43BA-B093-EB5D90C6226C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48" operator="containsText" id="{CE603E7B-8E63-41FD-9669-1DDF0C950739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47" operator="containsText" id="{D7596423-DE3A-4249-8C2C-A907DBA6D657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46" operator="containsText" id="{D52BB7C9-AAC4-4348-BFD7-D5B42ACD5BC3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45" operator="containsText" id="{49BF5F3E-8B27-48F8-86E2-5FF6C6C240ED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44" operator="containsText" id="{56A5160E-AA35-4856-B28A-CC61B5B7A06D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43" operator="containsText" id="{7DD5A07F-1D6D-4BA6-AA52-9348A875DF8B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42" operator="containsText" id="{DFD11980-2A99-4DED-B139-F4592407F277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41" operator="containsText" id="{42551F51-920B-4E3C-B88C-4ED444AE85E0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38" operator="containsText" id="{A2FD313C-0715-4507-A17F-15BCAA96F923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839" operator="containsText" id="{B1269D5B-D057-4708-9527-768CA7DF51B8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840" operator="containsText" id="{4EDA12B6-F1FC-4AA9-B296-951DE0A90E3B}">
            <xm:f>NOT(ISERROR(SEARCH('\\APOLO\oti\Users\User\Google Drive\Tetratech\DP\Riesgos\[Matriz de Riesgos_URT_1.0.xlsx]Data'!#REF!,P26)))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837" operator="containsText" id="{BFF7CB91-FB52-4466-BEB4-0BD65D46DA23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O31 O27:O29 O25 O22:O23 O19</xm:sqref>
        </x14:conditionalFormatting>
        <x14:conditionalFormatting xmlns:xm="http://schemas.microsoft.com/office/excel/2006/main">
          <x14:cfRule type="containsText" priority="836" operator="containsText" id="{689AC495-EDAB-42EE-82EB-0D8DDCC541EF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O31 O27:O29 O25 O22:O23 O19</xm:sqref>
        </x14:conditionalFormatting>
        <x14:conditionalFormatting xmlns:xm="http://schemas.microsoft.com/office/excel/2006/main">
          <x14:cfRule type="containsText" priority="835" operator="containsText" id="{EF165A8B-E0BE-44B3-A209-C1DC06A13E05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O31 O27:O29 O25 O22:O23 O19</xm:sqref>
        </x14:conditionalFormatting>
        <x14:conditionalFormatting xmlns:xm="http://schemas.microsoft.com/office/excel/2006/main">
          <x14:cfRule type="containsText" priority="834" operator="containsText" id="{FCDB107B-83FE-429C-9C20-4275EBC6D6F1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O31 O27:O29 O25 O22:O23 O19</xm:sqref>
        </x14:conditionalFormatting>
        <x14:conditionalFormatting xmlns:xm="http://schemas.microsoft.com/office/excel/2006/main">
          <x14:cfRule type="containsText" priority="833" operator="containsText" id="{FE4AFA2D-CAC8-4FD0-9CAE-BFAB1871CF15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O31 O27:O29 O25 O22:O23 O19</xm:sqref>
        </x14:conditionalFormatting>
        <x14:conditionalFormatting xmlns:xm="http://schemas.microsoft.com/office/excel/2006/main">
          <x14:cfRule type="containsText" priority="832" operator="containsText" id="{ADAE6D62-0342-468B-8D91-8E1C51ED5ABC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O31 O27:O29 O25 O22:O23 O19</xm:sqref>
        </x14:conditionalFormatting>
        <x14:conditionalFormatting xmlns:xm="http://schemas.microsoft.com/office/excel/2006/main">
          <x14:cfRule type="containsText" priority="831" operator="containsText" id="{7D8CC162-0102-4B13-8432-03E8CE7F34BB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O31 O27:O29 O25 O22:O23 O19</xm:sqref>
        </x14:conditionalFormatting>
        <x14:conditionalFormatting xmlns:xm="http://schemas.microsoft.com/office/excel/2006/main">
          <x14:cfRule type="containsText" priority="830" operator="containsText" id="{3FFCB35A-082C-4E05-BCFB-169BCFD60704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O31 O27:O29 O25 O22:O23 O19</xm:sqref>
        </x14:conditionalFormatting>
        <x14:conditionalFormatting xmlns:xm="http://schemas.microsoft.com/office/excel/2006/main">
          <x14:cfRule type="containsText" priority="829" operator="containsText" id="{4541B18B-404C-49DF-B931-61F7E6923D18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O31 O27:O29 O25 O22:O23 O19</xm:sqref>
        </x14:conditionalFormatting>
        <x14:conditionalFormatting xmlns:xm="http://schemas.microsoft.com/office/excel/2006/main">
          <x14:cfRule type="containsText" priority="826" operator="containsText" id="{DAD8263F-A268-4EEB-87AE-7104DF4CAAE4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827" operator="containsText" id="{FA3F3B29-ED99-41E5-BA0F-17C6AA89ABDF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828" operator="containsText" id="{5BAAF848-208A-4517-9EC8-917B49697066}">
            <xm:f>NOT(ISERROR(SEARCH('\\APOLO\oti\Users\User\Google Drive\Tetratech\DP\Riesgos\[Matriz de Riesgos_URT_1.0.xlsx]Data'!#REF!,O19)))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O31 O27:O29 O25 O22:O23 O19</xm:sqref>
        </x14:conditionalFormatting>
        <x14:conditionalFormatting xmlns:xm="http://schemas.microsoft.com/office/excel/2006/main">
          <x14:cfRule type="containsText" priority="825" operator="containsText" id="{F59C5550-4613-4523-A9F2-81EB1D1E8BD4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P31 P27:P29 P25 P22:P23 P19</xm:sqref>
        </x14:conditionalFormatting>
        <x14:conditionalFormatting xmlns:xm="http://schemas.microsoft.com/office/excel/2006/main">
          <x14:cfRule type="containsText" priority="824" operator="containsText" id="{9CFB5208-F5E3-4DB9-9180-2C8876CD4000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P31 P27:P29 P25 P22:P23 P19</xm:sqref>
        </x14:conditionalFormatting>
        <x14:conditionalFormatting xmlns:xm="http://schemas.microsoft.com/office/excel/2006/main">
          <x14:cfRule type="containsText" priority="823" operator="containsText" id="{BB901A71-2F09-45AF-A25C-6D5030EEDE98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P31 P27:P29 P25 P22:P23 P19</xm:sqref>
        </x14:conditionalFormatting>
        <x14:conditionalFormatting xmlns:xm="http://schemas.microsoft.com/office/excel/2006/main">
          <x14:cfRule type="containsText" priority="822" operator="containsText" id="{09569186-6261-4C70-A930-4663F9BBF1DF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P31 P27:P29 P25 P22:P23 P19</xm:sqref>
        </x14:conditionalFormatting>
        <x14:conditionalFormatting xmlns:xm="http://schemas.microsoft.com/office/excel/2006/main">
          <x14:cfRule type="containsText" priority="821" operator="containsText" id="{9BEB1C7B-4108-4617-8C15-06357843E156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P31 P27:P29 P25 P22:P23 P19</xm:sqref>
        </x14:conditionalFormatting>
        <x14:conditionalFormatting xmlns:xm="http://schemas.microsoft.com/office/excel/2006/main">
          <x14:cfRule type="containsText" priority="820" operator="containsText" id="{E769A8E1-B12F-45FC-BAE4-B3980ADD54AD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P31 P27:P29 P25 P22:P23 P19</xm:sqref>
        </x14:conditionalFormatting>
        <x14:conditionalFormatting xmlns:xm="http://schemas.microsoft.com/office/excel/2006/main">
          <x14:cfRule type="containsText" priority="819" operator="containsText" id="{E0FD98CA-F4AC-4F4A-9D89-F6F7D3FA9731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P31 P27:P29 P25 P22:P23 P19</xm:sqref>
        </x14:conditionalFormatting>
        <x14:conditionalFormatting xmlns:xm="http://schemas.microsoft.com/office/excel/2006/main">
          <x14:cfRule type="containsText" priority="818" operator="containsText" id="{D976D3E2-DAB8-423B-9677-DEE633554339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P31 P27:P29 P25 P22:P23 P19</xm:sqref>
        </x14:conditionalFormatting>
        <x14:conditionalFormatting xmlns:xm="http://schemas.microsoft.com/office/excel/2006/main">
          <x14:cfRule type="containsText" priority="817" operator="containsText" id="{E9AC764C-E6CE-473A-AC63-7FDEE072EEEA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P31 P27:P29 P25 P22:P23 P19</xm:sqref>
        </x14:conditionalFormatting>
        <x14:conditionalFormatting xmlns:xm="http://schemas.microsoft.com/office/excel/2006/main">
          <x14:cfRule type="containsText" priority="814" operator="containsText" id="{1C9DE3CB-F195-4535-AB08-74D442A591DB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815" operator="containsText" id="{17864470-087A-4C4B-8C20-0C9D3261F473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816" operator="containsText" id="{25C7ADB5-DDFC-4F3B-8E9D-6F20630A6D4F}">
            <xm:f>NOT(ISERROR(SEARCH('\\APOLO\oti\Users\User\Google Drive\Tetratech\DP\Riesgos\[Matriz de Riesgos_URT_1.0.xlsx]Data'!#REF!,P19)))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P31 P27:P29 P25 P22:P23 P19</xm:sqref>
        </x14:conditionalFormatting>
        <x14:conditionalFormatting xmlns:xm="http://schemas.microsoft.com/office/excel/2006/main">
          <x14:cfRule type="containsText" priority="813" operator="containsText" id="{37F787C4-565C-48C0-9CEF-826D10E669BC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12" operator="containsText" id="{EAFA193C-330D-4C8E-89E8-5A4FFB0A051D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11" operator="containsText" id="{C1A310D1-F4FE-4A38-B060-BC2B8046E655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10" operator="containsText" id="{216F5547-1236-46D3-8D20-72C49C2C7DA0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09" operator="containsText" id="{A78F2E79-18AC-4C59-9693-CC65FA8CE39B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08" operator="containsText" id="{FF4BF625-37D3-44C0-B027-36342972A0BB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07" operator="containsText" id="{4D750423-FDC1-4B71-91C3-C318F31D5D9C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06" operator="containsText" id="{BE943AC6-FD55-4E99-AAE2-E403E904A774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05" operator="containsText" id="{49C3FEFA-D724-42A4-B18F-CE7610AA18A9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04" operator="containsText" id="{70FFFB48-A169-4771-8257-63AF5B378AB3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03" operator="containsText" id="{7B9E7ED8-E0CA-4CAE-9856-B681FAFAEB4D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02" operator="containsText" id="{90CD8A97-1341-4ACE-B7C1-A4DB2003D4B3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01" operator="containsText" id="{006EE309-D08E-4E7E-B836-AF060219FAEF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800" operator="containsText" id="{83ECA608-3BE1-4537-BB0D-AF99E0EB3CE9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799" operator="containsText" id="{DEF3915F-E752-45F4-8AE0-4ECDA2C17644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798" operator="containsText" id="{F1DE6CA6-2668-441E-B088-8CCE3F557057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797" operator="containsText" id="{409B1811-D94D-43C3-9054-B6CB39149EE8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796" operator="containsText" id="{3F88736A-A59E-423C-9D32-AD917BECACB5}">
            <xm:f>NOT(ISERROR(SEARCH('\\APOLO\oti\Users\User\Google Drive\Tetratech\DP\Riesgos\[Matriz de Riesgos_URT_1.0.xlsx]Data'!#REF!,R33)))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R33</xm:sqref>
        </x14:conditionalFormatting>
        <x14:conditionalFormatting xmlns:xm="http://schemas.microsoft.com/office/excel/2006/main">
          <x14:cfRule type="containsText" priority="795" operator="containsText" id="{5BBC6FAC-46EF-44D6-9A69-D4455A03DDD5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94" operator="containsText" id="{020DC95E-1DAC-469E-9FF1-3824C2E2A407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93" operator="containsText" id="{C3F90694-5357-4501-AA63-153CC24BC6BD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92" operator="containsText" id="{3438A5DB-ECB6-4DCF-AFB2-E7C0E16CF7F5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91" operator="containsText" id="{70C30262-04DB-4FEC-B0F9-16FBF6C4B0BB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90" operator="containsText" id="{E8140BE6-F44F-4F7B-BE66-3F685039C090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89" operator="containsText" id="{5B8FDC0E-154A-4F69-AA86-BC3500B5D6D0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88" operator="containsText" id="{449DD182-85FA-4510-9DBA-379BC513D736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87" operator="containsText" id="{E0104F05-AEC5-439F-B071-7ABFE42F82D2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86" operator="containsText" id="{426AEE3F-A34F-47C5-9972-9083E9DD7A08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85" operator="containsText" id="{4993BE05-4345-4955-957E-B7984E2A2255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84" operator="containsText" id="{EE4BD5A9-7730-4749-A115-2A5B7DE6DD92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83" operator="containsText" id="{1C7F278F-D58B-432C-BDBF-1FA5F4790973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82" operator="containsText" id="{49BDFDD7-A10B-4EB9-B22D-679EAD5F9580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81" operator="containsText" id="{C8A1F9B7-295E-4511-9103-76AEDDB3BCB9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80" operator="containsText" id="{7B84C3CE-1F0B-466C-9244-7CF492BAFFDE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79" operator="containsText" id="{B84D6EBA-1AC1-46DE-8BA0-8653C4F65DAE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78" operator="containsText" id="{C7245AF1-B344-4F8B-9A45-3966E5383F30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77" operator="containsText" id="{C138623B-F5F7-47BE-A096-F2B188B48051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76" operator="containsText" id="{97134502-8D28-4FA2-B4DF-08A8E684E403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75" operator="containsText" id="{61F95A98-2083-4F3A-A702-FB4158CCF6D7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74" operator="containsText" id="{3A0F223A-6231-4EB5-A042-323F015A465E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73" operator="containsText" id="{067FD8E5-4961-4F0D-9AC4-8B893E5A11CC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72" operator="containsText" id="{04BE5606-F9EB-4A56-A9FC-22756AC621AE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71" operator="containsText" id="{57E5C107-0C50-4AC7-81F9-49B980987802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70" operator="containsText" id="{F15D4446-284A-43A3-909E-62EBC10A3CDD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69" operator="containsText" id="{AA2AF565-C242-47FD-86F5-EDD220C103B6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68" operator="containsText" id="{605E4B88-0572-4A5A-A4B3-D63F66215DDF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67" operator="containsText" id="{4C88406C-2754-4FB7-B52F-6AF127503A92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66" operator="containsText" id="{5EA21FC5-C83B-4882-95EB-97B75719E29F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65" operator="containsText" id="{BADBE21B-07AB-4EAE-8B0B-BFED5877C291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64" operator="containsText" id="{5030792C-C78A-46CE-9E13-06AA4258B025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63" operator="containsText" id="{D6CBCF68-DCE5-44D6-95C1-43782248467F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62" operator="containsText" id="{1422C5C9-52ED-471A-B9BA-5E0DA4105640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61" operator="containsText" id="{3D199440-FDD9-4926-87EB-5A29D9D8FFFD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60" operator="containsText" id="{C958D07E-1D1A-4A01-A6BE-E15AD9ADBC98}">
            <xm:f>NOT(ISERROR(SEARCH('\\APOLO\oti\Users\User\Google Drive\Tetratech\DP\Riesgos\[Matriz de Riesgos_URT_1.0.xlsx]Data'!#REF!,R31)))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R31</xm:sqref>
        </x14:conditionalFormatting>
        <x14:conditionalFormatting xmlns:xm="http://schemas.microsoft.com/office/excel/2006/main">
          <x14:cfRule type="containsText" priority="759" operator="containsText" id="{FEEE4169-96A8-403E-A671-9AE9C62243EE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58" operator="containsText" id="{1344514C-6121-4C93-8675-237B9216D4EA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57" operator="containsText" id="{775BE8A3-0A73-4653-BD9A-0BB14AE7B734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56" operator="containsText" id="{AAA6BB92-0A7B-4E34-B7DA-EAFF4F84397A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55" operator="containsText" id="{03CA6082-6418-4301-9C0F-BB35A38FC1C8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54" operator="containsText" id="{2E407972-9260-419E-B021-D9500ED6F298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53" operator="containsText" id="{F1EF93B5-DA0E-4CED-ACEF-F99179651D87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52" operator="containsText" id="{41641BF8-D983-4780-9F30-98DDAF0DD2AB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51" operator="containsText" id="{8F65E9B5-09FC-4236-A80A-6C631A06D016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50" operator="containsText" id="{E6CCB4AF-8873-4A28-9854-967FFCF5F99C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49" operator="containsText" id="{26400B17-D9A1-4026-BDB8-13150CFDF521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48" operator="containsText" id="{C70CAB69-5CB3-4678-87B5-A0199855C202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47" operator="containsText" id="{737FEC41-0A82-4DA3-A006-01D65B00E799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46" operator="containsText" id="{9CC63DEC-818C-4741-8FDC-5F9C68CEC75D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45" operator="containsText" id="{CD4419F5-E494-474E-BB7B-FD622AA3C658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44" operator="containsText" id="{9572F091-8096-49A0-8AF6-EF0C6FDAB78C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43" operator="containsText" id="{027852A3-4A3B-40DD-9329-8C39D643F6FC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42" operator="containsText" id="{DD2D8DDE-E4E3-4676-975D-436960CC9CD1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41" operator="containsText" id="{1D5BE9BE-5FD0-4B1F-9CBA-E6A31DD4CFAA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40" operator="containsText" id="{3C0FFA79-C422-4AD0-8B5C-6102C0CB84A4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39" operator="containsText" id="{7FF978FF-4D8B-426D-9342-1E428F5B4894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38" operator="containsText" id="{230C5605-E14F-4A4E-A789-811FD11CFAA2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37" operator="containsText" id="{C2506CF4-883D-40ED-94E4-D89293090FAE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36" operator="containsText" id="{AE3B38AA-D2A7-4555-9590-7F1639834C18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35" operator="containsText" id="{4777AA98-96C6-4A0F-A41D-661328613B38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34" operator="containsText" id="{6DE9DE23-C9F0-4284-A76C-8E005536A1DB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33" operator="containsText" id="{990DEBA5-FEFC-498C-BA74-5BF6846D3930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32" operator="containsText" id="{4156B6C7-77F7-4647-BB11-4F3EB65E9101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31" operator="containsText" id="{E5DAD99D-9FED-46DF-99CB-A3E7F35F1985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30" operator="containsText" id="{CF384F0F-7632-4F11-BB7C-CA40F8FD59DB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29" operator="containsText" id="{F460B746-546F-4197-80ED-6B9B33C27946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28" operator="containsText" id="{3342F58A-CC3C-4519-A604-D69C9E51F78B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27" operator="containsText" id="{36A67844-5D1B-45F3-B8BF-C098131EF259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26" operator="containsText" id="{921168E1-45F3-4672-ADC9-F1FC686067F6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25" operator="containsText" id="{C706775E-3BB6-436D-A84E-C3DC038A7906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24" operator="containsText" id="{E1687500-6311-4C31-8800-21BE06E91A3B}">
            <xm:f>NOT(ISERROR(SEARCH('\\APOLO\oti\Users\User\Google Drive\Tetratech\DP\Riesgos\[Matriz de Riesgos_URT_1.0.xlsx]Data'!#REF!,R30)))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containsText" priority="723" operator="containsText" id="{0E227617-C44E-47CB-9EE1-9382B1959222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22" operator="containsText" id="{C68BE956-59FC-4D21-9623-974EE39F6215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21" operator="containsText" id="{1D4DE59A-3019-4998-B8C7-EF7D0F3DD35E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20" operator="containsText" id="{4090CB4A-EB67-4A8D-A662-0EBB59F5FD38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19" operator="containsText" id="{5BC91AFE-5B80-4DEA-B19E-8873C575477E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18" operator="containsText" id="{DB3EEE6F-E749-40B8-8647-6AD75A9E686B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17" operator="containsText" id="{EA3B6E40-DD46-420C-8911-1C2F4C2DB127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16" operator="containsText" id="{A81832EF-9A63-4E7A-AA26-94F8508CE355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15" operator="containsText" id="{00B0F264-EDC2-4C74-928D-8903D8581B9F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14" operator="containsText" id="{37609876-E94F-44F9-A7B9-75864CFC9AD2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13" operator="containsText" id="{7EB2238A-518E-4BAD-99EF-30C872B1CFBE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12" operator="containsText" id="{DA5086DF-D116-4F4C-B05E-34FE64CAF742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11" operator="containsText" id="{44F1C85A-27E5-43BB-BFAD-8AD61188148A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10" operator="containsText" id="{872953FF-9118-4184-BC09-C64BE993A7DD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09" operator="containsText" id="{76A56F34-9794-42ED-9383-5629069A55EF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08" operator="containsText" id="{D8DA188B-BEA1-4EEA-9AB2-85CC4AC6A03F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07" operator="containsText" id="{24F8B2C4-82C8-4237-9413-CFE9F04F3078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06" operator="containsText" id="{7341C7C7-A439-4436-9458-8DD190621638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05" operator="containsText" id="{99A81D2C-4B98-4C98-89A3-3FE3CD9805C8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04" operator="containsText" id="{8D36CAC4-6ADB-416D-AF24-D4968EAFCA00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03" operator="containsText" id="{DB924237-AB7D-4A07-9FB2-44511D839C70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02" operator="containsText" id="{85227334-3788-4875-A471-24258A128975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01" operator="containsText" id="{E81C442F-042D-4D27-92C8-9C07172EAD5E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700" operator="containsText" id="{09817592-4908-4F61-9758-BE79CBBFE4AB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99" operator="containsText" id="{E7C5B088-68DF-4024-B3C1-D28BE217F341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98" operator="containsText" id="{D52D278F-FE56-449F-A8D0-682E7935B016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97" operator="containsText" id="{B04042A9-93F5-4906-8E2E-6BA0562280CF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96" operator="containsText" id="{B7BED109-A66F-46AF-8E41-36028D34E40A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95" operator="containsText" id="{E52EE5EA-DECD-43ED-81E9-E242E53FBA6B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94" operator="containsText" id="{E8B002B8-09A1-4054-9563-250AB1B4B35D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93" operator="containsText" id="{142E3D3F-24C7-4281-B849-CE9C36DB96AD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92" operator="containsText" id="{19F5123B-B57B-4D76-8E7F-1624BF4F14D3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91" operator="containsText" id="{312D63D6-DD29-4BCF-A78A-A42326F2E77E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90" operator="containsText" id="{8D6FC9B6-8C68-4B34-8D4D-D546DBE43E6C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89" operator="containsText" id="{C836F83A-E3E0-4A7C-96C1-E335D7CFC231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88" operator="containsText" id="{153D7E88-8410-41A3-A5CB-FB50725A1DA4}">
            <xm:f>NOT(ISERROR(SEARCH('\\APOLO\oti\Users\User\Google Drive\Tetratech\DP\Riesgos\[Matriz de Riesgos_URT_1.0.xlsx]Data'!#REF!,R26)))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R26</xm:sqref>
        </x14:conditionalFormatting>
        <x14:conditionalFormatting xmlns:xm="http://schemas.microsoft.com/office/excel/2006/main">
          <x14:cfRule type="containsText" priority="687" operator="containsText" id="{B680D6E3-7E42-416B-BA52-3AB1C600E677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86" operator="containsText" id="{41AF41A1-17E3-4151-B94C-BDD8F697F30D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85" operator="containsText" id="{B6712100-8433-4FBF-A7DA-E28689404488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84" operator="containsText" id="{D1E6541A-227B-45D1-BB26-90E126E2BB83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83" operator="containsText" id="{D47D4591-2D70-48FB-B307-1CA4D28193BD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82" operator="containsText" id="{EEAF4CF2-05D6-46A1-9AC7-B018CA1F6791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81" operator="containsText" id="{BF209407-6D60-4FF4-B836-FD3A3C5A1AA4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80" operator="containsText" id="{A2C2A3C8-205A-4DC4-B5D6-81760AA56C64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79" operator="containsText" id="{A33843D7-2AFC-4F43-9786-ACBA4BE2A5BE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76" operator="containsText" id="{28A90BDB-71BE-4B39-8A08-B1A8068FF36A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677" operator="containsText" id="{82133BE2-22E1-4713-B643-F4825B0F50CF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78" operator="containsText" id="{F8A52298-5EC5-4888-BF3F-4CF31F6461B0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75" operator="containsText" id="{A1989D94-BD38-4533-B9C3-141668F5A7AA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74" operator="containsText" id="{47C6A55C-16B7-4ECD-94EF-9A67BBFFC9CD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73" operator="containsText" id="{0A53451E-8EB8-4C6D-B18D-13F470D4A9AF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72" operator="containsText" id="{030E5682-6F63-45E9-A58C-8E339F53B143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71" operator="containsText" id="{CD488FB3-6B02-43FD-9AAA-FCBACAD903E7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70" operator="containsText" id="{65F4890C-320F-4291-896B-0978ED18E551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69" operator="containsText" id="{483F0493-2788-405B-9C5D-E4F9A9E9829B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68" operator="containsText" id="{F2F42B7F-C46A-4156-A964-7EC99BD92E7D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67" operator="containsText" id="{3AC8FB1C-780E-4315-A562-3C3410130CF5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66" operator="containsText" id="{882F88B3-F1D5-43B5-9975-D34E178F9077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65" operator="containsText" id="{21FB06A0-DAD7-4955-9CE1-37DAFDE441BE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64" operator="containsText" id="{8E1E3AE3-CCDC-4798-A231-D7D789A8E267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63" operator="containsText" id="{9F99671F-D1B1-4C0A-9EBA-135DC16E5F76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62" operator="containsText" id="{692A3B8A-A402-42EC-BE72-077F5C2E7A3F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61" operator="containsText" id="{57837BD2-358D-43B1-9964-59013FAFE444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60" operator="containsText" id="{D1EC5513-15E0-4661-AAD8-1EBBE7E72E2B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59" operator="containsText" id="{38D8AB59-9820-48F0-BFCC-8FCCB1B09E48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58" operator="containsText" id="{EE025BD5-98F8-495C-AAE8-96DD996059A5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57" operator="containsText" id="{28189249-C58A-4610-A411-65F4D1D9019E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56" operator="containsText" id="{78093EA6-1C49-43FC-B771-1E611E258897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55" operator="containsText" id="{D4714355-8B48-4662-AAFD-BF01AED8F4C8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54" operator="containsText" id="{CC9A98E5-4967-49FD-B844-317A71591451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53" operator="containsText" id="{F5D4A4B6-5613-4C23-BCD5-BF1413988F5E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52" operator="containsText" id="{B77EF96E-C693-4683-B658-075A913C9845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51" operator="containsText" id="{4B541C36-5BE2-4EE5-B454-287B71FDDA11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50" operator="containsText" id="{611B1210-14F6-4DD6-A53A-228B2867332A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49" operator="containsText" id="{35280FF0-7051-42C5-A607-AE05E0EE19C2}">
            <xm:f>NOT(ISERROR(SEARCH('\\APOLO\oti\Users\User\Google Drive\Tetratech\DP\Riesgos\[Matriz de Riesgos_URT_1.0.xlsx]Data'!#REF!,R25)))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containsText" priority="648" operator="containsText" id="{45D10D0D-6170-4017-9553-F9C28166ECAD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47" operator="containsText" id="{3568D40A-C5A1-45DB-906A-1BF9FFC74915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46" operator="containsText" id="{BD5E6528-F419-4FCD-9F3D-90955DA16418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45" operator="containsText" id="{B549B519-B821-4A91-B950-EDD2A0E51B43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44" operator="containsText" id="{2DCA76B9-1DD1-46B4-85D2-9CA3E4ABC5DA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43" operator="containsText" id="{8297743A-FB13-4A34-9336-F19FDE96909B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42" operator="containsText" id="{7E8D32DC-72B3-4A36-A4E1-4F7D2D9B4E7B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41" operator="containsText" id="{4056C4A9-201C-4B76-B21F-A20082669582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40" operator="containsText" id="{D6090E63-9DCB-4D91-AC45-A304030F927B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39" operator="containsText" id="{BF48847B-FE2D-47B8-BBB5-EAE1C5C93381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38" operator="containsText" id="{FDCC6ED2-56BF-41B9-8FA7-6958C98B82D4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37" operator="containsText" id="{9AFE934D-39E1-46AC-BC42-6E30BF9DFC2A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36" operator="containsText" id="{5F641622-66C1-4F2F-AD16-6BEE56CBD5C7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35" operator="containsText" id="{26AD5D9E-D2E7-4589-A2EB-4A4EAE3A53C9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34" operator="containsText" id="{15C40CD7-121A-4B1E-A061-5132E61A97AF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33" operator="containsText" id="{A61B3FAE-5CE1-4E7D-8F3F-AF1DAA69B01E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32" operator="containsText" id="{7AB64C80-3BAA-4E6D-A607-8DE3A011C2C9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31" operator="containsText" id="{5C9B1209-35F7-469B-978F-C06F2AC13970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30" operator="containsText" id="{376C08C8-5EF1-41C5-8462-E135AC0FF739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29" operator="containsText" id="{84EE272B-8278-42B6-A80D-F05A062F6AA3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28" operator="containsText" id="{059AA067-EA18-47E3-A71F-28DEDF7686D6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27" operator="containsText" id="{4A7FBDF9-7897-45D4-AB28-7A7F2975DCAA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26" operator="containsText" id="{686CA0C3-77C8-42BE-BD95-F476679C8BF3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25" operator="containsText" id="{0F74230D-07CE-48EF-95CB-8CA0F9C1819A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24" operator="containsText" id="{54951200-244C-4F25-818A-3AAD0256C1B0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23" operator="containsText" id="{6867AFC9-70E6-4CC6-8C33-BDBED3FEC61A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22" operator="containsText" id="{E9FC912B-60C3-4F74-B5B7-D170117240A3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21" operator="containsText" id="{C47A654F-E3A5-4854-A82B-8B4B19140C1A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20" operator="containsText" id="{315250C5-1ADC-4E26-8C79-EED304AFC6B0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19" operator="containsText" id="{B5302900-FF28-46F7-8E39-CC57720653DE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18" operator="containsText" id="{24526DE7-7301-48E9-93EB-1D7F22D518D3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17" operator="containsText" id="{C402D91C-55D9-412E-A20A-A1CFE451FA92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16" operator="containsText" id="{05819E15-BCF2-452F-8DA1-3645B1208170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15" operator="containsText" id="{5807BB35-F47C-4F7E-992E-5F3D3A4330EB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14" operator="containsText" id="{BE24CF65-0B53-402D-B77A-8E765040B082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13" operator="containsText" id="{2A02DFF9-D166-489B-BEA2-11F73201851A}">
            <xm:f>NOT(ISERROR(SEARCH('\\APOLO\oti\Users\User\Google Drive\Tetratech\DP\Riesgos\[Matriz de Riesgos_URT_1.0.xlsx]Data'!#REF!,R24)))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R24</xm:sqref>
        </x14:conditionalFormatting>
        <x14:conditionalFormatting xmlns:xm="http://schemas.microsoft.com/office/excel/2006/main">
          <x14:cfRule type="containsText" priority="612" operator="containsText" id="{9C8801CF-2FBE-49E0-A5ED-0E1F243D33F6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611" operator="containsText" id="{B4074D16-8B9F-4BB8-9558-3E5FC644CC5D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610" operator="containsText" id="{086D4407-D3C9-41AD-99EC-D4C34DC61228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609" operator="containsText" id="{62D5BCA5-F465-43FE-A702-405176F8467B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608" operator="containsText" id="{D39FC4AD-9899-42C6-9A1A-847FF6DE0012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607" operator="containsText" id="{5E0DF1E0-4C26-47A5-AEE5-B061E5FB07B9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606" operator="containsText" id="{5F8F4A91-25B9-4A28-840E-EF427A4B8989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605" operator="containsText" id="{880D764D-CE29-4D6E-9EAE-1C9CC5443398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604" operator="containsText" id="{4E1E6872-665A-4E1E-8710-6C835F512DB4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601" operator="containsText" id="{5D88F966-ABC6-4311-BC52-065E838330E4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602" operator="containsText" id="{522A6564-889D-4CED-93D7-6C624F41F94A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03" operator="containsText" id="{C1C67040-3C5B-4144-816C-3C3A977C855F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600" operator="containsText" id="{088024E8-3409-4E9B-A018-10B673A80E7B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99" operator="containsText" id="{062926F7-BDB4-4A51-9497-2BE8A92E8098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98" operator="containsText" id="{E77D3A9C-ABA5-4F93-9D42-2C34E0F1E6DB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97" operator="containsText" id="{7D702A1F-9F50-4807-98AD-E3FA82CB94D7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96" operator="containsText" id="{DC8F03D1-054E-41F8-9DCD-B81976A18C79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95" operator="containsText" id="{81B8D833-8091-45FD-BFF5-E370E92CB469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94" operator="containsText" id="{FE267CAF-D546-4B64-8B97-64D4B5559929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93" operator="containsText" id="{599E7874-CBB8-478B-B1C1-C4A117E1F56F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92" operator="containsText" id="{3D52F195-9719-4420-8455-C754463A991A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91" operator="containsText" id="{D6A5DDBF-C146-4D7E-9162-8DA27217F33C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90" operator="containsText" id="{A49D5AF4-CC77-490E-A5BE-EC8151ACD472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89" operator="containsText" id="{FEC5E9A3-CA87-41D0-884D-262374CC57CE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88" operator="containsText" id="{B3B53CAB-DD16-4E2D-8BAE-16F77A65DD18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87" operator="containsText" id="{8D6971D9-5D75-4603-AF29-889E0B32993E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86" operator="containsText" id="{C90EB2D3-F79F-44D6-BF17-C2ABD85D9463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85" operator="containsText" id="{CC306D39-DD0C-4833-9485-C960F2E77CBD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84" operator="containsText" id="{53E6BF97-BDFD-4C79-A935-50061973E9BC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83" operator="containsText" id="{715136E7-53BF-48AD-9929-A522E4F948E7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82" operator="containsText" id="{9121292A-21DF-4501-85BA-AFCB21783197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81" operator="containsText" id="{A9A18896-1892-487C-9EFD-92EDBE5A470C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80" operator="containsText" id="{48D03D7E-F9CF-4E34-98FF-BE130B4109A3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79" operator="containsText" id="{7B379763-47B3-46FD-8456-BE63AB0101DA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78" operator="containsText" id="{697E9900-55FE-480B-9BF1-FBE24C692E64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77" operator="containsText" id="{FFF74514-1F1E-4189-B81D-B4DE5350CFC5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76" operator="containsText" id="{106CB9EE-8798-45A4-962C-1683A449A450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75" operator="containsText" id="{BBEED172-928A-4136-9362-087D25CB978E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74" operator="containsText" id="{CECF10C3-2016-4259-BCF3-2EE0D290F916}">
            <xm:f>NOT(ISERROR(SEARCH('\\APOLO\oti\Users\User\Google Drive\Tetratech\DP\Riesgos\[Matriz de Riesgos_URT_1.0.xlsx]Data'!#REF!,R22)))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R22</xm:sqref>
        </x14:conditionalFormatting>
        <x14:conditionalFormatting xmlns:xm="http://schemas.microsoft.com/office/excel/2006/main">
          <x14:cfRule type="containsText" priority="573" operator="containsText" id="{F11FFFDD-5E4F-4ACD-83A3-CCB706D586E7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72" operator="containsText" id="{0E710F58-7BCA-4D7A-924B-2C9A56F42D7E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71" operator="containsText" id="{0B2FCFF3-83EE-4FAB-BF4D-3942D7748DB4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70" operator="containsText" id="{EF4B2CB7-53FF-4B25-B5E1-AB2451AA2EBA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69" operator="containsText" id="{A3791EA7-D504-46B4-A806-E900BD2430BF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68" operator="containsText" id="{FA856A27-0031-4804-A7AC-2305DC4A11AD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67" operator="containsText" id="{355D48A7-C249-48AB-88A0-C64AB60B16D9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66" operator="containsText" id="{50AA50B5-81CA-47BE-8A68-C003215F7B4A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65" operator="containsText" id="{93F52394-0C2A-4350-9B00-9128EAB4D3C1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62" operator="containsText" id="{57641192-520D-4FE4-98B9-CBC4D2769C76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63" operator="containsText" id="{7AFB7B5C-416B-47FC-81FB-B108FFD024F3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564" operator="containsText" id="{6BD0E77B-7956-4C8D-8B8B-8361B5F429AB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61" operator="containsText" id="{E8952A04-6474-41A3-B167-A90C828C34F4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60" operator="containsText" id="{F72C5900-EA09-482B-9A40-62010297331E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59" operator="containsText" id="{F06FB295-69D5-40DF-8A37-A2BF9DCF2AE8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58" operator="containsText" id="{0DC6D088-286F-47F4-9810-56C833DA52A1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57" operator="containsText" id="{9AFD69FA-2EA5-4A8E-B446-8AF04F505B6A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56" operator="containsText" id="{8C937B6A-4DB4-4824-9E35-483DD3F5423D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55" operator="containsText" id="{9010E076-A474-4E01-A772-25C03C4D295A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54" operator="containsText" id="{FD6A7DE8-5FB1-400D-B95D-7067C6D3D737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53" operator="containsText" id="{A9F2ED7C-9175-4B79-AC91-F6A933019DB3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52" operator="containsText" id="{CCAC8C32-83E0-4028-AC97-8E0E42BD0571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51" operator="containsText" id="{C911742E-271E-4398-B0AD-1DB6ED57E957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50" operator="containsText" id="{C01EFBCC-1262-4F86-8269-5B8F6AF70533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49" operator="containsText" id="{E67FD71D-5C07-4D97-B65C-20E6C4CBBE69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48" operator="containsText" id="{851BA403-3CCE-47CE-8A6B-B62AE51A7CF6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47" operator="containsText" id="{36F327E5-BC10-40C1-849A-95E380C6CE4E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46" operator="containsText" id="{0EC8184F-B7E3-4E2A-8ADE-A65E91651960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45" operator="containsText" id="{3D61AC30-DBD5-4DC4-801B-FF98258B870E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44" operator="containsText" id="{FC437079-E75D-46DF-9AFA-C7897371FE44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43" operator="containsText" id="{CC83267E-5EB1-424A-8401-9E13CAA7E09B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42" operator="containsText" id="{9B5341FA-3D8D-4320-869D-5B73ECC3C3B4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41" operator="containsText" id="{903C5EF0-7D54-4E8D-8278-06535745717C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40" operator="containsText" id="{0A4D3B09-16F9-49A2-9C1A-B24DF5F99D56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39" operator="containsText" id="{39DBAE46-6484-46DB-9461-6D7FEF4AF6CC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38" operator="containsText" id="{2A917438-8912-48AF-92C0-EE34CC263E16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37" operator="containsText" id="{79BAA826-45FB-41BB-9862-ED029379AE94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36" operator="containsText" id="{93975CD8-2922-4F84-87D8-B9785879D146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35" operator="containsText" id="{362F3CB9-2FDE-455F-9211-0E60DE3E0666}">
            <xm:f>NOT(ISERROR(SEARCH('\\APOLO\oti\Users\User\Google Drive\Tetratech\DP\Riesgos\[Matriz de Riesgos_URT_1.0.xlsx]Data'!#REF!,R23)))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R23</xm:sqref>
        </x14:conditionalFormatting>
        <x14:conditionalFormatting xmlns:xm="http://schemas.microsoft.com/office/excel/2006/main">
          <x14:cfRule type="containsText" priority="534" operator="containsText" id="{F8AAFAD2-96C1-41B5-8471-C1E83CCAF9FD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33" operator="containsText" id="{A56293F8-E4C7-402D-AD7A-38D60AD6E1D0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32" operator="containsText" id="{D3D5B73F-BDEE-457F-841D-6F1C764D810B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31" operator="containsText" id="{00830662-A634-4F65-9AB4-336B90AD006B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30" operator="containsText" id="{081B7CB4-38F2-4C64-93EB-171F65E2118D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29" operator="containsText" id="{12D53F0F-7CDC-41CB-8A09-F70D29FD5BD0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28" operator="containsText" id="{9B5B9295-76E6-4518-A654-A28ECA0E75E9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27" operator="containsText" id="{EF0D9377-8F7A-43C9-865F-7F499B1587F6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26" operator="containsText" id="{3589F1EE-5723-4018-A1DC-F5CF7F36F3C3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23" operator="containsText" id="{636A9796-3ED3-4A0C-8744-AC5118B82037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24" operator="containsText" id="{E3F1FE73-C422-420C-B201-87EF0B30C3CF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525" operator="containsText" id="{D36CC6BD-E6AE-4EE4-912B-F14997DC3E86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22" operator="containsText" id="{83D48B8C-0800-40B2-A1AD-9FAE44B4B500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21" operator="containsText" id="{7C4B935B-F2C4-4C7E-B206-F5A9D4A3F184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20" operator="containsText" id="{7D4B8503-6CBA-449E-A73E-7DC2178BE183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19" operator="containsText" id="{01FDEE22-1935-401B-A014-79B07306BFAF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18" operator="containsText" id="{36BD5678-FA71-4C84-B8EF-1CDAF8F69DF0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17" operator="containsText" id="{0F300F29-67D0-4583-B197-45D3212C2903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16" operator="containsText" id="{34940EFA-0A08-40BD-A742-F4029A0E7A49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15" operator="containsText" id="{1C12254D-CA76-4E3C-8A4F-617D15EE25EB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14" operator="containsText" id="{4281F242-7073-483C-AAC6-972683AD03EE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13" operator="containsText" id="{ADAD5E4B-690D-4E19-9CAB-8F3C8E52DABE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12" operator="containsText" id="{5001C5E6-F2F3-4588-A363-68B590F7CBBF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11" operator="containsText" id="{742A2AAE-73C1-4847-B810-F80D074707C6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10" operator="containsText" id="{F76C48FE-3709-474B-BAF6-E311491AFA9E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09" operator="containsText" id="{668443C1-5A60-47FC-8CCC-67326D5EF9EA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08" operator="containsText" id="{9FFF22C7-14EB-427A-B72A-470D2F9AE076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07" operator="containsText" id="{C55ADF99-3000-4E34-BE7D-49CF9FA95ABC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06" operator="containsText" id="{E9BB5C4E-83B5-426C-91D1-0C9F298A43BA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05" operator="containsText" id="{F491565C-B16D-4EEA-8C27-4BBF992AB514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04" operator="containsText" id="{8D169357-37EE-48A7-9E8A-18E17E437034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03" operator="containsText" id="{9D0BF746-10F4-43F6-94A8-A92BCA8926BD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02" operator="containsText" id="{27132B57-B6F9-4FD6-A041-B3B2644A4B81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01" operator="containsText" id="{C3E9E572-6C9E-428B-9CBA-5C60547DB429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500" operator="containsText" id="{2CF01D55-9A89-4EF0-A350-DA727370D2BB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499" operator="containsText" id="{8733C6CD-F560-407E-AE5E-1BD003F42FF1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498" operator="containsText" id="{20FBF353-41BC-48CB-B2A6-98DD5DBEA00E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497" operator="containsText" id="{00A38A41-AA26-4449-B597-3C8E12DCD44A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496" operator="containsText" id="{AC76CB3E-CB8F-495F-8E4C-B0FD3BE8144E}">
            <xm:f>NOT(ISERROR(SEARCH('\\APOLO\oti\Users\User\Google Drive\Tetratech\DP\Riesgos\[Matriz de Riesgos_URT_1.0.xlsx]Data'!#REF!,R4)))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containsText" priority="495" operator="containsText" id="{6E622DB0-B4D5-4A08-A047-ABDC908232C6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94" operator="containsText" id="{CD177A6A-53C2-46C1-8843-B31AC9E6FF37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93" operator="containsText" id="{FBC3C49A-28C2-4A16-B04E-F4D98D7F5BA8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92" operator="containsText" id="{1BC280F8-D510-473D-8F04-68A09D08991D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91" operator="containsText" id="{04C6A1B4-B850-4F6F-AD65-726849D6980D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90" operator="containsText" id="{B162512E-D681-416E-869A-8BEC2F2C98A3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89" operator="containsText" id="{41CAA284-33C7-4685-B49A-8E235DD47471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88" operator="containsText" id="{53465CDD-3C72-4E99-A561-7EA764E53AD3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87" operator="containsText" id="{261711E0-00A0-46D0-AF7F-996183A892E7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84" operator="containsText" id="{3AFADB96-524B-4DED-8F23-EB1C3B7D0475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485" operator="containsText" id="{58174E1B-615B-4A70-BA6A-B1D3D3A1F141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486" operator="containsText" id="{7436C17F-1C22-461D-8246-9372EBC3F3A1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83" operator="containsText" id="{8AF588A4-72DB-4234-8CE0-E47695C2C88D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82" operator="containsText" id="{FD5FF1A0-1C30-4228-9288-4C184AB092B4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81" operator="containsText" id="{777D994F-7956-4528-9E97-A8DC15019439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80" operator="containsText" id="{A52FF250-3839-4A18-954C-28CCDED2082D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79" operator="containsText" id="{9F10406D-2C36-467C-B745-0AC431B468F0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78" operator="containsText" id="{F89E9A86-4B48-455E-A0BD-EA0AEA622A0A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77" operator="containsText" id="{E955C1FD-75F6-4B33-BDA9-2ACF4756C334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76" operator="containsText" id="{174008DA-020A-4133-AC1D-8A9E4FE1148C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75" operator="containsText" id="{4CADA8AC-E3EC-40E2-B65F-34FFA4972768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74" operator="containsText" id="{C9A8063E-AD9F-4BF4-9AA3-3079994339CB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73" operator="containsText" id="{956E9DFC-94C2-4BE3-9F57-212328067C35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72" operator="containsText" id="{E1606796-1796-4E25-AA05-838BD25337EF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71" operator="containsText" id="{EDBE03DE-D28E-45A7-9164-5B20876D010A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70" operator="containsText" id="{AFCA5879-124E-4739-A5CD-1562DD175C0C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69" operator="containsText" id="{C3A9D036-63D0-4432-9DA9-717583DAD905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68" operator="containsText" id="{914F71AD-BC67-481C-BCA4-07419F9D1CE0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67" operator="containsText" id="{0A8ABC69-2136-4284-B72E-77CF636831D4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66" operator="containsText" id="{5EAC1575-5E60-417D-997F-A75E3FF7C075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65" operator="containsText" id="{0F6ABEB3-103C-4E3B-84B5-F340C095B3D1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64" operator="containsText" id="{157A77F0-1AEB-4FD6-953C-4E19C9D9E4D5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63" operator="containsText" id="{EC969531-D29B-464E-85FD-2C9CBEB5C443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62" operator="containsText" id="{1BF13CFD-500F-48B1-BA40-9E6822CEE46F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61" operator="containsText" id="{6145C280-A708-4696-9A12-AB6A073F92DB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60" operator="containsText" id="{E202E0B2-D76E-4072-8D38-74D9819AF1E0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59" operator="containsText" id="{77A17F27-E67A-4D40-ABBC-E2A977CFEA41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58" operator="containsText" id="{1B0DD936-9954-4D22-BB52-C152FDC1B9BD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57" operator="containsText" id="{1A601E1F-4688-40A3-A8E4-CC5530AA40C3}">
            <xm:f>NOT(ISERROR(SEARCH('\\APOLO\oti\Users\User\Google Drive\Tetratech\DP\Riesgos\[Matriz de Riesgos_URT_1.0.xlsx]Data'!#REF!,R9)))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456" operator="containsText" id="{ED221D1F-1EFB-4FC7-B167-D5FA636CF553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55" operator="containsText" id="{50BCBB30-0B8E-411E-85BB-453D82D33C46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54" operator="containsText" id="{88326349-A165-4898-9CB3-CE23158A6DCF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53" operator="containsText" id="{148964EE-0894-4303-85D8-E530735CDBCC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52" operator="containsText" id="{91B6BEA1-0924-4006-BCE7-ECEC5CA9F075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51" operator="containsText" id="{5404498B-7992-41C5-A35D-4AA7996407F7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50" operator="containsText" id="{BCB0E93B-E6B8-49AA-A02B-6B157977B4F8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49" operator="containsText" id="{AC06E194-C518-43FC-A765-099F92604B74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48" operator="containsText" id="{E40C6C3E-037D-496C-8BD7-3F3B4975960D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47" operator="containsText" id="{4C61837F-9254-46DB-8E23-0A1D5F45F617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46" operator="containsText" id="{A1EC824A-0016-4824-85E2-88B1889F7AC4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45" operator="containsText" id="{80270E4C-595B-4953-AC93-D541D8CE5335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44" operator="containsText" id="{E0B1DCC8-8328-404F-828B-42FD69F653C3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43" operator="containsText" id="{344D1DD2-D620-4A47-A9E2-635CB2213F05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42" operator="containsText" id="{1A634469-D51D-4D8E-9FEB-FE18836E2D6A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41" operator="containsText" id="{09CD541D-5011-4FAA-897C-F99DE1EB7368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40" operator="containsText" id="{2F501284-C26A-4636-A43D-9519E17FBE83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39" operator="containsText" id="{25332269-6984-4876-B5C1-2FFB66B006C7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38" operator="containsText" id="{0AF42295-AB09-4A94-9ED2-F3FB89425D6F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37" operator="containsText" id="{18FE232B-FACD-4F2F-B32F-8A6DFFF0DF20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36" operator="containsText" id="{19C241A0-1C7B-4544-8C6A-6772F0C0F0E1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35" operator="containsText" id="{0144ED1D-66A8-42B6-BCBA-B59492E38263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34" operator="containsText" id="{28ADD388-E168-44AA-8856-641C25B69289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33" operator="containsText" id="{4CF780D1-F8DD-472A-A571-DA9019E42BAC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32" operator="containsText" id="{3715A9AA-277F-47A5-916C-42A53F0F3364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31" operator="containsText" id="{4BCBCF55-5A05-4164-893B-5B7466A36FF1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30" operator="containsText" id="{FAE916AC-B437-457B-A644-44E945D07148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29" operator="containsText" id="{2880B660-664A-4F0A-94E9-7AC2B1890ECA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28" operator="containsText" id="{24C7627F-22CC-4B4D-B611-634F7107B504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27" operator="containsText" id="{806249E9-9454-467C-9A5A-F1F6CBD1B27C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26" operator="containsText" id="{BB2D229A-4D75-433A-9AB9-A2935AE03565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25" operator="containsText" id="{1FB32FD9-7A19-4D43-80BA-BE935FC321AC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24" operator="containsText" id="{CDA18B8C-89D9-4D00-B5F6-2BE4F42F6815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23" operator="containsText" id="{3C9046E5-A652-488C-86B0-06FFACB48086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22" operator="containsText" id="{3943B9E3-827C-43A5-9EA2-2F8EB3347EDA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421" operator="containsText" id="{DD2D8F4A-8266-41A0-A068-F025A5134434}">
            <xm:f>NOT(ISERROR(SEARCH('\\APOLO\oti\Users\User\Google Drive\Tetratech\DP\Riesgos\[Matriz de Riesgos_URT_1.0.xlsx]Data'!#REF!,R7)))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225" operator="containsText" id="{E8D2B232-42EE-420A-BEC4-EC950F038007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24" operator="containsText" id="{08BD2E1E-7404-4499-BFDF-1F75EC3D4808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23" operator="containsText" id="{357F11DF-2A82-45E2-BAB1-FD70621E9C18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22" operator="containsText" id="{ADDECB2E-0644-42CB-BFE1-A9D8E5B2A178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21" operator="containsText" id="{2B44A53C-50BA-4E4C-8AED-EAC27385F59D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20" operator="containsText" id="{31B04011-E07B-4825-8E7E-D06D0A14BCE6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19" operator="containsText" id="{4B65B586-D702-4E37-8096-2E550F2A06D0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18" operator="containsText" id="{4826E242-796C-4E7C-B907-16D22C76B918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17" operator="containsText" id="{5230DF21-A634-412C-ACB0-FEEE048BD3B0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14" operator="containsText" id="{41FE3C45-F190-4711-B717-C187F8122741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5" operator="containsText" id="{ADFF398E-FAB7-4232-B2F4-DC95426CF95F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16" operator="containsText" id="{BEB88338-7B75-430A-9B4D-73F0410346A6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13" operator="containsText" id="{579EED12-6548-48F4-87B8-046FE4C79F54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12" operator="containsText" id="{61322008-69AA-46C5-A118-05E0E18C5CDF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11" operator="containsText" id="{ACB4D391-0C85-4D0C-8EEB-1BD9907F460F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10" operator="containsText" id="{34DDB753-506E-4969-8B5C-6125C17F5B00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09" operator="containsText" id="{9AE75F61-39E3-4D2F-8481-A1C8AC452DB6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08" operator="containsText" id="{D09BF454-97A2-4621-AB9A-EB8AB8FEF452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07" operator="containsText" id="{4573B910-E496-4D58-AF6E-D3C387EFC099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06" operator="containsText" id="{48202958-ADD7-42EF-BD9A-9CB551B9A901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05" operator="containsText" id="{3BB76D89-40B4-4151-AC8C-B4D654FB5616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04" operator="containsText" id="{B183E1EC-E4EF-4EB4-8734-065B30A52CCD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03" operator="containsText" id="{6113D86F-3CD8-4730-B895-D88E837E937E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02" operator="containsText" id="{0D92E99A-7BCC-43D3-8E06-BB449F93318E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01" operator="containsText" id="{17C5BB8F-78DE-4F19-A971-85B33DDD5BB9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200" operator="containsText" id="{7239641F-920D-4449-B6D1-125BE74BA0AA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99" operator="containsText" id="{69A14239-38D4-432B-BC4E-F04EAFC96F32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98" operator="containsText" id="{E041BDEB-7EB2-4528-9846-DF9CD9288569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97" operator="containsText" id="{05998A87-BFD0-4584-B274-B42CC97D9E3C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96" operator="containsText" id="{E1BE698F-F1DB-4F40-8DFB-BB040F792D02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95" operator="containsText" id="{BCBE76FC-D9E6-45F6-84B3-98B3F5D4107E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94" operator="containsText" id="{1F376100-4118-4F5E-B388-9E9DE0821A51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93" operator="containsText" id="{9A63DAE8-8357-49D2-9274-361397659AF1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92" operator="containsText" id="{8306134B-CD83-4396-AD70-8D090B9E488E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91" operator="containsText" id="{F9733961-8188-4189-A139-7E8648038AA6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90" operator="containsText" id="{BB7FCFD1-0BCA-44E2-A947-DFA190E2CED6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89" operator="containsText" id="{7EC97939-F0D2-40BB-A5DE-32969C409623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88" operator="containsText" id="{D3D53583-BE6B-4E19-ADA6-85C21F4E047F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87" operator="containsText" id="{41F652FC-7DB2-4B9F-9624-FB80C1875910}">
            <xm:f>NOT(ISERROR(SEARCH('\\APOLO\oti\Users\User\Google Drive\Tetratech\DP\Riesgos\[Matriz de Riesgos_URT_1.0.xlsx]Data'!#REF!,R3)))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ontainsText" priority="186" operator="containsText" id="{25F2D96C-73BB-457B-80CA-AE6DD986A37F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85" operator="containsText" id="{2F789A5C-4DE4-4335-9FD4-B0BC356A2A3F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84" operator="containsText" id="{9441FE01-C072-4592-A381-FD222D6C6EA4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83" operator="containsText" id="{AEC34B51-544E-4542-B2CC-17A4B5005858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82" operator="containsText" id="{898E83B5-D8B8-4618-B3A4-96972DE124CA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81" operator="containsText" id="{54CB849A-EB39-40AC-B32F-7ECF2A252A4F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80" operator="containsText" id="{529657A2-F00C-43C6-9B76-FA630FC0A562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79" operator="containsText" id="{65B00C72-0766-4D68-9274-D9EF0BD3D3A7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78" operator="containsText" id="{EFE1369C-977D-4C30-BF30-879841A1E6EC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77" operator="containsText" id="{9FD3FEE8-FC64-497E-BDB2-431C27CDEE00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76" operator="containsText" id="{5C4E22D4-4E6F-4DFE-9E49-EFAA608EA2BD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75" operator="containsText" id="{1ED3E14B-9E8F-4409-80F6-686ACE94AFC2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74" operator="containsText" id="{97675717-3599-4580-96CB-DB766675E574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73" operator="containsText" id="{D5EE2FCF-E1FA-40F3-BF5B-FF0BD31019F9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72" operator="containsText" id="{3C6C3299-2845-4602-B926-BD7A13A65EC8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71" operator="containsText" id="{C8C62FD7-289B-412A-9081-FC759B32F2E7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70" operator="containsText" id="{F9EF5DDE-74B1-47B3-B5A7-1120E1F54D8F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69" operator="containsText" id="{9233FCA7-F412-4ACC-AC62-A8AA6F7E2EFD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68" operator="containsText" id="{CBB7FD9F-C396-42AB-8AEB-06B4D246DCFF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67" operator="containsText" id="{4731109B-B3D2-4D79-BB11-CC48F3C25508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66" operator="containsText" id="{728DD6C0-91F9-47B4-AB09-4DD05693E2FA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65" operator="containsText" id="{0C88FA64-2A1E-42CD-8501-C712D6D4A6A7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64" operator="containsText" id="{AF9FD068-AE4C-41BB-9C2C-852ABFF217B4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63" operator="containsText" id="{24C88315-3ED4-455C-B4FA-6AAEDAF82E5A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62" operator="containsText" id="{FB4A191E-12A3-4D3D-A9CD-1018B536D375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61" operator="containsText" id="{0F240CEB-4C86-4F8F-83E2-C05F69F47213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60" operator="containsText" id="{16EB972F-1BB2-4460-B19B-24C6E9536FCA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59" operator="containsText" id="{F9578E08-C59E-4670-9B44-937914B3475D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58" operator="containsText" id="{F06282DF-E398-4B32-B77F-0C1E959878D6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57" operator="containsText" id="{B802E37C-DDE4-4930-8447-97B609C9F1DD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56" operator="containsText" id="{D6278895-8B9C-4FBC-B1A7-3ED5BBD257AB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55" operator="containsText" id="{48479659-DF4A-4423-9514-3E4228D4C0B7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54" operator="containsText" id="{B065AA7D-AF6C-4FF8-BC46-B18AD630D118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53" operator="containsText" id="{D3D8E508-C82B-4937-9128-35BA94ED94C1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52" operator="containsText" id="{156D7D85-90A9-4B98-8309-97EC528266BF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51" operator="containsText" id="{7563D77A-3DCA-49A0-8ACA-25AE1BAB4856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50" operator="containsText" id="{63E80A26-9652-40DB-9584-5D52E14B7049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49" operator="containsText" id="{C72ACC84-B972-473A-8D56-9E7397CEF35A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48" operator="containsText" id="{873208AF-59BD-4090-8816-D2F2AA126B0F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47" operator="containsText" id="{61A0B13D-8E59-42AC-AD97-3FB8A72A984F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46" operator="containsText" id="{7003A2D1-BAFB-4F85-84DB-3410D98E9BD3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45" operator="containsText" id="{F898A6B9-EB25-4665-8D90-E8C368D11D82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44" operator="containsText" id="{2C84CDAE-172A-4FEE-B3CE-841D03F5BF0C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43" operator="containsText" id="{06B76875-D899-4B67-A18E-AE1A16B622FE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42" operator="containsText" id="{484CC9AB-1998-4719-BD8A-93E7FF1A1BEB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41" operator="containsText" id="{12250FCD-19B3-4EF3-981E-36965A640CDD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40" operator="containsText" id="{E80C6C38-934B-4227-8ECE-426F2462C613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39" operator="containsText" id="{7A738E39-0505-449A-A1D4-B236D5F6CFA1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38" operator="containsText" id="{C86A9BAB-B71F-4E63-B330-ABCEEE54F465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37" operator="containsText" id="{ADE3D4D7-B323-4E9E-AACC-A240A3649FAA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36" operator="containsText" id="{689ED5F4-81E7-4CF3-AD65-66F1F697FF46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35" operator="containsText" id="{45F92CE8-9298-496B-9B50-32800C97BD04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34" operator="containsText" id="{D55F85F1-6BD0-4BBB-B317-418303761ED3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33" operator="containsText" id="{BFABF076-E166-4A87-879B-105C4E8F9D36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32" operator="containsText" id="{4E874DDB-5D18-4F65-9ADE-98891BF28C89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31" operator="containsText" id="{898F17D3-A33B-480A-BE68-3F9C5C83085B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30" operator="containsText" id="{8DC02FB0-A3A9-4557-B806-CC8613BC54B4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29" operator="containsText" id="{B2D66F84-8FE4-495C-B48C-0F00518B66FF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28" operator="containsText" id="{FFB53420-B896-47FB-B5BF-1B3AB1FC1506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27" operator="containsText" id="{1AC6FAFB-27C2-4F2B-850D-1A332CA8F207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26" operator="containsText" id="{0EBECE27-110A-436E-B426-DF0672A8D6D1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25" operator="containsText" id="{3217FFC0-5007-4073-B066-DF370511991C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24" operator="containsText" id="{111EEFC2-BCE0-4575-9FFD-AA25D59F2CDE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23" operator="containsText" id="{34A15AF3-EC84-44FD-839D-735569F3E34F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22" operator="containsText" id="{A23307D7-E2E0-442F-9EFC-A3E3C9855C2F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21" operator="containsText" id="{A6E7A3B8-B03B-4A0D-A300-7827800F4146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20" operator="containsText" id="{B7713AC6-0F20-4DB7-9F4B-67B973E51953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19" operator="containsText" id="{D321C16D-DDA2-454C-A497-97EDDB7FA962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18" operator="containsText" id="{D26FAD57-6D86-4932-97E3-DF0D742AB6F4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17" operator="containsText" id="{DC8F2A57-363D-4F7C-BB81-64CE43928F85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16" operator="containsText" id="{316432CE-2A46-44CB-B0EA-967D257BC9CE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15" operator="containsText" id="{D69AEE2B-5E86-4213-ABBA-A257E475E0BC}">
            <xm:f>NOT(ISERROR(SEARCH('\\APOLO\oti\Users\User\Google Drive\Tetratech\DP\Riesgos\[Matriz de Riesgos_URT_1.0.xlsx]Data'!#REF!,R18)))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containsText" priority="114" operator="containsText" id="{84A9EDC5-3E93-43E2-87DD-4C8FFC487E85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13" operator="containsText" id="{72A9AECC-1519-4310-B48F-C8C93167FF60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12" operator="containsText" id="{916A2A56-CAF0-48D2-8DF9-36F0FE031F89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11" operator="containsText" id="{45BAF2CB-C0A9-40AC-9CE6-439EBAD60DB1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10" operator="containsText" id="{67BC84DD-EDDD-4D57-A9D5-CB4A2F1B8058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09" operator="containsText" id="{67C05132-7430-470F-B779-7B214A64BDBF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08" operator="containsText" id="{482F501B-93BE-4CB6-8B9F-E9FAE93FFB0D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07" operator="containsText" id="{CDA9C067-FF93-4B62-8AA6-D762B10E640C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06" operator="containsText" id="{6C44C15B-A0C9-4EAF-AF1B-79C13BC7CA83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03" operator="containsText" id="{88632B81-7B5A-4A66-81DE-F281CC2E99E4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04" operator="containsText" id="{5704E525-1AD9-4E3F-BD95-BF290D34C7A3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05" operator="containsText" id="{9CB80BF2-5C16-446A-B403-3C039EE5BD4D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02" operator="containsText" id="{2CD539DD-908A-4E9A-B7FF-5B996146A9AD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01" operator="containsText" id="{2C124B63-363E-42C9-9CD5-981985DA924F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100" operator="containsText" id="{81AE6D69-EBF1-43C2-8FE0-0354DB615EEB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99" operator="containsText" id="{77B9CE3E-EBCC-46DA-A3C7-DA9C1D29238F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98" operator="containsText" id="{63251F39-9827-48C6-8BD5-5EE19EFB7E2F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97" operator="containsText" id="{E58B5C4D-64B7-4AA7-AA42-3D59437AC7E4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96" operator="containsText" id="{B8DD1373-738C-4920-8184-7D5E0611D4EA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95" operator="containsText" id="{111D3356-5A97-4387-8908-373071B53B99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94" operator="containsText" id="{432BA116-3696-4297-B73D-B6EB0479B88C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93" operator="containsText" id="{2B0E1E0A-1BF4-4103-9D0B-84A26CFB17B7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92" operator="containsText" id="{A316A20D-3BE2-468F-9D6F-03A352B18684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91" operator="containsText" id="{0369D4D7-A690-471C-AD35-99131B7E41C1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90" operator="containsText" id="{92206C42-C458-4DD8-8783-2E4565A6E4F7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89" operator="containsText" id="{041C2B4A-25E5-4752-9EA0-A1E665D2CC16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88" operator="containsText" id="{30D34463-914A-4DC8-81F4-66530630A965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87" operator="containsText" id="{7D4BB815-32CD-481F-AED5-94AC7F2B79CE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86" operator="containsText" id="{A08EBEEC-050F-41C0-B135-77984D9600AD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85" operator="containsText" id="{5EAE6192-230E-4B8F-BA21-4ECDB7DCA3C6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84" operator="containsText" id="{EA26CE39-503A-4E01-988B-79CF9B1D149E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83" operator="containsText" id="{74B02941-2576-4F6C-8DBE-B03E92A0B8DC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82" operator="containsText" id="{07A536AB-0249-44C4-B864-E9F4F15D3D62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81" operator="containsText" id="{DB2F1AC8-DC7F-4318-80E1-DBEFC2A52CC6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80" operator="containsText" id="{7857B8E7-291B-4348-B87E-B35DCD5E69AC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79" operator="containsText" id="{18067A87-BBF5-42A2-AE5A-DE90E8E3CD98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78" operator="containsText" id="{5DD2D749-A8D2-4C26-AE91-51411B9963AA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77" operator="containsText" id="{391AC18F-CE80-4A1F-8622-F863FA533464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76" operator="containsText" id="{38E9A583-DE41-40A7-817E-831427D3C32D}">
            <xm:f>NOT(ISERROR(SEARCH('\\APOLO\oti\Users\User\Google Drive\Tetratech\DP\Riesgos\[Matriz de Riesgos_URT_1.0.xlsx]Data'!#REF!,R19)))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R19</xm:sqref>
        </x14:conditionalFormatting>
        <x14:conditionalFormatting xmlns:xm="http://schemas.microsoft.com/office/excel/2006/main">
          <x14:cfRule type="containsText" priority="75" operator="containsText" id="{D8DB38D3-A28E-4149-B3A4-359E98FA13A0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74" operator="containsText" id="{F294A987-BC85-40A1-9B02-B2D206344AE5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73" operator="containsText" id="{25AD823F-F36B-4432-8804-14A3EAE12DDD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72" operator="containsText" id="{88724335-1B41-44AD-8EDF-13A307E1DA92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71" operator="containsText" id="{043F622C-C990-49EA-AA2A-95F7137EB651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70" operator="containsText" id="{F1A8B78C-CF3F-45D0-ABD9-6F7C4F46622D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69" operator="containsText" id="{24B4A198-47E2-47E8-A401-4535A49E47C4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68" operator="containsText" id="{980981F1-686A-4C45-870B-057DA99D4F55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67" operator="containsText" id="{A03E5126-3213-4BFC-8A4D-9DE189FE0657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64" operator="containsText" id="{48F111DB-7222-426F-877E-3CE6971A2EBF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65" operator="containsText" id="{B175B061-D062-4BB9-94A8-4AE3EC941C2D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66" operator="containsText" id="{E16F6075-37DB-48DE-B12B-DC33AB468220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63" operator="containsText" id="{C942A188-BB15-42B6-909E-3CE5EA739A62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62" operator="containsText" id="{CD39B745-6987-4691-AFBE-5C8E4D74B244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61" operator="containsText" id="{D4266D5D-4BDF-4B8C-9986-ECF114487153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60" operator="containsText" id="{227D0775-13B5-4C29-8AB4-75A1852DC893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59" operator="containsText" id="{B61D0618-ABAA-4037-B0BD-17ECC2CBF07E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58" operator="containsText" id="{6AD46519-9760-414F-A6A0-EF22457D4F9F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57" operator="containsText" id="{36F4383C-5CA0-4DD9-A7E9-053B101F83DC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56" operator="containsText" id="{8FC0A091-94C3-4983-A07F-752E2864F66D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55" operator="containsText" id="{FAF6A186-0FB0-4C55-A119-436A041219DB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54" operator="containsText" id="{059A3EF8-A911-442B-AAB4-3E4A11C0CBC7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53" operator="containsText" id="{C56468B3-25AA-494D-BB84-E27F9165194C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52" operator="containsText" id="{8B40BED8-C363-4B94-9FEB-787E30CBE5AD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51" operator="containsText" id="{B3FC8243-B1C7-4FAE-B69B-A499EBCA0123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50" operator="containsText" id="{A12334C5-A63E-4EC3-91DB-92580AEC016C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49" operator="containsText" id="{EA49539A-086A-46DB-A9FB-DEBA60B87AA7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48" operator="containsText" id="{82FD6864-FF7E-42BC-81D0-12A09767DE3C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47" operator="containsText" id="{E6DD4A2E-806B-4393-AD5C-CB4EDB6FA1FF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46" operator="containsText" id="{C8390815-1899-411A-886A-007C3CA2B11B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45" operator="containsText" id="{B5F8C53D-4BDC-47F7-A334-EA93759EB94E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44" operator="containsText" id="{9D9C59ED-F5CC-4554-B984-544B50CD95FA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43" operator="containsText" id="{BBB80CE0-0E67-4EC1-B34B-EBF3784B26FD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42" operator="containsText" id="{90484D78-A8ED-4C34-9063-8312C3040AFE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41" operator="containsText" id="{2F7BFA14-F876-490B-B2AB-D713AF7E93AE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40" operator="containsText" id="{C43E2DC4-B841-491B-9B2F-605FE33371BA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39" operator="containsText" id="{656A4FAF-8B5E-4F3F-B25B-B644FCB9BA8D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38" operator="containsText" id="{45C13DA6-1385-4557-A070-B28511EE8B39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37" operator="containsText" id="{33DDB04A-1470-4369-8D72-6EF89DEA1070}">
            <xm:f>NOT(ISERROR(SEARCH('\\APOLO\oti\Users\User\Google Drive\Tetratech\DP\Riesgos\[Matriz de Riesgos_URT_1.0.xlsx]Data'!#REF!,R27)))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R27</xm:sqref>
        </x14:conditionalFormatting>
        <x14:conditionalFormatting xmlns:xm="http://schemas.microsoft.com/office/excel/2006/main">
          <x14:cfRule type="containsText" priority="36" operator="containsText" id="{956B558D-57E7-4031-8F18-EAC556C82C6C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35" operator="containsText" id="{1B452BAA-A6DF-4984-A492-EE20ACAFAC36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34" operator="containsText" id="{BA10EB7E-F1CA-4A75-B2F3-DC489595E950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33" operator="containsText" id="{FADB22B2-21D6-44C1-B8AE-305EA2F411CA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32" operator="containsText" id="{B829304F-8405-4A03-9D32-BE0ACB5B3FBA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31" operator="containsText" id="{ACADF929-D90E-4281-A185-BF04278C63A1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30" operator="containsText" id="{F7809C5C-1482-4538-97C7-844F63F630DA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29" operator="containsText" id="{E0846326-5EC2-46ED-9C63-1A496408CD8A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28" operator="containsText" id="{9D8C900C-F666-4767-A13E-B56F2A08AFF8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27" operator="containsText" id="{CF456A4A-E9BD-4155-B41B-B7DC9D874231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26" operator="containsText" id="{8E07DB8A-8F40-4F10-B784-2329629253EB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25" operator="containsText" id="{86147040-B19E-4253-B36C-748D04EABCE5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24" operator="containsText" id="{2EB87BF6-B5F3-452C-B563-3E9CB97F6119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23" operator="containsText" id="{D3938B01-CDE1-4436-BDA9-1AEF056BC1E8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22" operator="containsText" id="{C46F4436-7E31-4442-A2A4-1F9F0598DA70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21" operator="containsText" id="{EC2D230F-2C6D-4C7A-9492-223F05075740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20" operator="containsText" id="{AC206559-CD66-4FE3-A992-532643CE2F91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19" operator="containsText" id="{D1F09C8E-D73F-44BD-92E3-58C50F6E4977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18" operator="containsText" id="{CFAF80F6-271B-4310-B9B0-0B48E052070A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17" operator="containsText" id="{4FC52EC3-101C-4C69-BC11-B8E21911CEAC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16" operator="containsText" id="{DFDAAFEA-B574-4140-87A6-97669BE21D27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15" operator="containsText" id="{7DC54D87-6CB4-4FE2-87EF-A67EC3FF4F7C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14" operator="containsText" id="{136A0D5A-1A5F-4A5B-91E2-5323E633AB1B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13" operator="containsText" id="{9E6C19E5-B024-489B-B682-99F96BBBF228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12" operator="containsText" id="{FD3E1D56-E4BC-4B59-B31D-4FF15E844572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11" operator="containsText" id="{6993EE49-63A3-4301-938B-B8C71F8F6DFE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10" operator="containsText" id="{AE3124DE-3F09-4AC3-B425-72C1ECB0ECB4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9" operator="containsText" id="{C9AA844C-7E13-43A5-AC39-A482D7ACB37C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8" operator="containsText" id="{512A73D8-E1C0-4EE8-BA62-35A5B67DC814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7" operator="containsText" id="{D57CAF3C-BF95-4367-B984-D29D77E9E5AB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6" operator="containsText" id="{7E2B986B-5CD2-4DE8-AA08-478B52B90ADF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5" operator="containsText" id="{3D65C0A2-2951-4EA5-98F8-4B9CC232AEA3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C0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4" operator="containsText" id="{155B9221-286B-42DC-986D-A009FDF1B467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FFFF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3" operator="containsText" id="{0D19D7D0-5FD7-4173-874F-6BCA0E24D55D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2" operator="containsText" id="{2ADB9392-4EFC-429D-961C-5082DED84AB6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00B05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1" operator="containsText" id="{02E5F23B-80FB-46F1-B7DC-02077CEA4342}">
            <xm:f>NOT(ISERROR(SEARCH('\\APOLO\oti\Users\User\Google Drive\Tetratech\DP\Riesgos\[Matriz de Riesgos_URT_1.0.xlsx]Data'!#REF!,R6)))</xm:f>
            <xm:f>'\\APOLO\oti\Users\User\Google Drive\Tetratech\DP\Riesgos\[Matriz de Riesgos_URT_1.0.xlsx]Data'!#REF!</xm:f>
            <x14:dxf>
              <fill>
                <patternFill>
                  <bgColor rgb="FF92D050"/>
                </patternFill>
              </fill>
            </x14:dxf>
          </x14:cfRule>
          <xm:sqref>R6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48" yWindow="540" count="2">
        <x14:dataValidation type="list" allowBlank="1" showInputMessage="1" showErrorMessage="1" prompt="Lista Desplegable">
          <x14:formula1>
            <xm:f>Data!$O$2:$O$4</xm:f>
          </x14:formula1>
          <xm:sqref>F3 H3 J3 F5:F8 H5:H8 J5:J8 F10:F11 H10:H11 J10:J11 F13 H13 J13 F15 H15 J15 F17:F19 H17:H19 J17:J19 F21:F23 H21:H23 J21:J23 F25 H25 J25 F27:F31 H27:H31 J27:J31 F33 H33 J33 F35:F36 H35:H36 J35:J36</xm:sqref>
        </x14:dataValidation>
        <x14:dataValidation type="list" allowBlank="1" showInputMessage="1" showErrorMessage="1" prompt="Lista Desplegable">
          <x14:formula1>
            <xm:f>Data!$Q$2:$Q$27</xm:f>
          </x14:formula1>
          <xm:sqref>B3 B5:B8 B10:B11 B13 B15 B17:B19 B21:B23 B27:B31 B33 B25 B35:B36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7" tint="0.79998168889431442"/>
  </sheetPr>
  <dimension ref="A1:D17"/>
  <sheetViews>
    <sheetView showGridLines="0" workbookViewId="0">
      <selection activeCell="A11" sqref="A11:C11"/>
    </sheetView>
  </sheetViews>
  <sheetFormatPr baseColWidth="10" defaultColWidth="0" defaultRowHeight="15" x14ac:dyDescent="0.25"/>
  <cols>
    <col min="1" max="1" width="21.42578125" customWidth="1"/>
    <col min="2" max="2" width="25.7109375" customWidth="1"/>
    <col min="3" max="3" width="50.140625" customWidth="1"/>
    <col min="4" max="4" width="2.7109375" customWidth="1"/>
    <col min="5" max="16384" width="11.42578125" hidden="1"/>
  </cols>
  <sheetData>
    <row r="1" spans="1:3" ht="59.1" customHeight="1" thickBot="1" x14ac:dyDescent="0.3">
      <c r="A1" s="331" t="s">
        <v>535</v>
      </c>
      <c r="B1" s="332"/>
      <c r="C1" s="332"/>
    </row>
    <row r="2" spans="1:3" ht="15.75" thickBot="1" x14ac:dyDescent="0.3"/>
    <row r="3" spans="1:3" ht="15.75" thickBot="1" x14ac:dyDescent="0.3">
      <c r="A3" s="328" t="s">
        <v>191</v>
      </c>
      <c r="B3" s="329"/>
      <c r="C3" s="330"/>
    </row>
    <row r="4" spans="1:3" ht="15.75" thickBot="1" x14ac:dyDescent="0.3">
      <c r="A4" s="52" t="s">
        <v>183</v>
      </c>
      <c r="B4" s="53" t="s">
        <v>184</v>
      </c>
      <c r="C4" s="53" t="s">
        <v>185</v>
      </c>
    </row>
    <row r="5" spans="1:3" ht="54" customHeight="1" thickBot="1" x14ac:dyDescent="0.3">
      <c r="A5" s="128">
        <v>5</v>
      </c>
      <c r="B5" s="129" t="s">
        <v>186</v>
      </c>
      <c r="C5" s="130" t="s">
        <v>536</v>
      </c>
    </row>
    <row r="6" spans="1:3" ht="54" customHeight="1" thickBot="1" x14ac:dyDescent="0.3">
      <c r="A6" s="128">
        <v>4</v>
      </c>
      <c r="B6" s="131" t="s">
        <v>187</v>
      </c>
      <c r="C6" s="130" t="s">
        <v>537</v>
      </c>
    </row>
    <row r="7" spans="1:3" ht="54" customHeight="1" thickBot="1" x14ac:dyDescent="0.3">
      <c r="A7" s="128">
        <v>3</v>
      </c>
      <c r="B7" s="132" t="s">
        <v>188</v>
      </c>
      <c r="C7" s="130" t="s">
        <v>538</v>
      </c>
    </row>
    <row r="8" spans="1:3" ht="54" customHeight="1" thickBot="1" x14ac:dyDescent="0.3">
      <c r="A8" s="128">
        <v>2</v>
      </c>
      <c r="B8" s="133" t="s">
        <v>189</v>
      </c>
      <c r="C8" s="130" t="s">
        <v>539</v>
      </c>
    </row>
    <row r="9" spans="1:3" ht="54" customHeight="1" thickBot="1" x14ac:dyDescent="0.3">
      <c r="A9" s="128">
        <v>1</v>
      </c>
      <c r="B9" s="134" t="s">
        <v>190</v>
      </c>
      <c r="C9" s="130" t="s">
        <v>540</v>
      </c>
    </row>
    <row r="10" spans="1:3" ht="15.75" thickBot="1" x14ac:dyDescent="0.3"/>
    <row r="11" spans="1:3" ht="15.75" thickBot="1" x14ac:dyDescent="0.3">
      <c r="A11" s="328" t="s">
        <v>192</v>
      </c>
      <c r="B11" s="329"/>
      <c r="C11" s="330"/>
    </row>
    <row r="12" spans="1:3" ht="15.75" thickBot="1" x14ac:dyDescent="0.3">
      <c r="A12" s="52" t="s">
        <v>183</v>
      </c>
      <c r="B12" s="53" t="s">
        <v>184</v>
      </c>
      <c r="C12" s="53" t="s">
        <v>185</v>
      </c>
    </row>
    <row r="13" spans="1:3" ht="52.5" customHeight="1" thickBot="1" x14ac:dyDescent="0.3">
      <c r="A13" s="128">
        <v>5</v>
      </c>
      <c r="B13" s="129" t="s">
        <v>186</v>
      </c>
      <c r="C13" s="128" t="s">
        <v>657</v>
      </c>
    </row>
    <row r="14" spans="1:3" ht="52.5" customHeight="1" thickBot="1" x14ac:dyDescent="0.3">
      <c r="A14" s="128">
        <v>4</v>
      </c>
      <c r="B14" s="131" t="s">
        <v>187</v>
      </c>
      <c r="C14" s="128" t="s">
        <v>658</v>
      </c>
    </row>
    <row r="15" spans="1:3" ht="52.5" customHeight="1" thickBot="1" x14ac:dyDescent="0.3">
      <c r="A15" s="128">
        <v>3</v>
      </c>
      <c r="B15" s="132" t="s">
        <v>188</v>
      </c>
      <c r="C15" s="128" t="s">
        <v>659</v>
      </c>
    </row>
    <row r="16" spans="1:3" ht="52.5" customHeight="1" thickBot="1" x14ac:dyDescent="0.3">
      <c r="A16" s="128">
        <v>2</v>
      </c>
      <c r="B16" s="133" t="s">
        <v>189</v>
      </c>
      <c r="C16" s="128" t="s">
        <v>660</v>
      </c>
    </row>
    <row r="17" spans="1:3" ht="52.5" customHeight="1" thickBot="1" x14ac:dyDescent="0.3">
      <c r="A17" s="128">
        <v>1</v>
      </c>
      <c r="B17" s="134" t="s">
        <v>190</v>
      </c>
      <c r="C17" s="128" t="s">
        <v>193</v>
      </c>
    </row>
  </sheetData>
  <customSheetViews>
    <customSheetView guid="{B6B5AA58-2879-4CE0-82D8-E4907E34AAD5}" showGridLines="0" hiddenColumns="1">
      <selection activeCell="A11" sqref="A11:C11"/>
      <pageMargins left="0.7" right="0.7" top="0.75" bottom="0.75" header="0.3" footer="0.3"/>
    </customSheetView>
    <customSheetView guid="{DC2AB405-1810-4240-AF32-88CB2A69BA43}" showGridLines="0" hiddenColumns="1">
      <selection activeCell="A11" sqref="A11:C11"/>
      <pageMargins left="0.7" right="0.7" top="0.75" bottom="0.75" header="0.3" footer="0.3"/>
    </customSheetView>
  </customSheetViews>
  <mergeCells count="3">
    <mergeCell ref="A3:C3"/>
    <mergeCell ref="A11:C11"/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Data</vt:lpstr>
      <vt:lpstr>Indice</vt:lpstr>
      <vt:lpstr>Hoja3</vt:lpstr>
      <vt:lpstr>Matriz Act Valorados</vt:lpstr>
      <vt:lpstr>Seleccion de Esc</vt:lpstr>
      <vt:lpstr>Matriz esc Riesgos</vt:lpstr>
      <vt:lpstr>Mapas de Riesgos</vt:lpstr>
      <vt:lpstr>Plan TTo Riesgo</vt:lpstr>
      <vt:lpstr>Criticidad</vt:lpstr>
      <vt:lpstr>Escenario valoracion</vt:lpstr>
      <vt:lpstr>Probabilidad</vt:lpstr>
      <vt:lpstr>Impacto</vt:lpstr>
      <vt:lpstr>Riesgo</vt:lpstr>
      <vt:lpstr>Variables TTO</vt:lpstr>
      <vt:lpstr>Servidores</vt:lpstr>
      <vt:lpstr>Aplicaciones </vt:lpstr>
      <vt:lpstr>Bases de datos</vt:lpstr>
      <vt:lpstr>Segmentos de red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Rosa Lucia Ortega Muleth</cp:lastModifiedBy>
  <dcterms:created xsi:type="dcterms:W3CDTF">2016-11-19T20:47:10Z</dcterms:created>
  <dcterms:modified xsi:type="dcterms:W3CDTF">2018-05-07T19:57:11Z</dcterms:modified>
  <cp:category/>
</cp:coreProperties>
</file>