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440" windowHeight="1203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AD47" i="1" l="1"/>
  <c r="AC47" i="1"/>
  <c r="AB47" i="1"/>
  <c r="Z47" i="1"/>
  <c r="Y47" i="1"/>
  <c r="X47" i="1"/>
  <c r="W47" i="1"/>
  <c r="S47" i="1"/>
  <c r="AD46" i="1"/>
  <c r="AC46" i="1"/>
  <c r="AB46" i="1"/>
  <c r="Z46" i="1"/>
  <c r="Y46" i="1"/>
  <c r="X46" i="1"/>
  <c r="W46" i="1"/>
  <c r="S46" i="1"/>
  <c r="AD34" i="1"/>
  <c r="AC34" i="1"/>
  <c r="AB34" i="1"/>
  <c r="Z34" i="1"/>
  <c r="Y34" i="1"/>
  <c r="X34" i="1"/>
  <c r="W34" i="1"/>
  <c r="S34" i="1"/>
  <c r="AD30" i="1"/>
  <c r="AC30" i="1"/>
  <c r="AB30" i="1"/>
  <c r="Z30" i="1"/>
  <c r="Y30" i="1"/>
  <c r="X30" i="1"/>
  <c r="W30" i="1"/>
  <c r="S30" i="1"/>
  <c r="AD28" i="1"/>
  <c r="AC28" i="1"/>
  <c r="AB28" i="1"/>
  <c r="Z28" i="1"/>
  <c r="Y28" i="1"/>
  <c r="X28" i="1"/>
  <c r="W28" i="1"/>
  <c r="S28" i="1"/>
  <c r="AD17" i="1"/>
  <c r="AC17" i="1"/>
  <c r="AB17" i="1"/>
  <c r="Z17" i="1"/>
  <c r="Y17" i="1"/>
  <c r="X17" i="1"/>
  <c r="W17" i="1"/>
  <c r="S17" i="1"/>
  <c r="AD12" i="1"/>
  <c r="AC12" i="1"/>
  <c r="AB12" i="1"/>
  <c r="Z12" i="1"/>
  <c r="Y12" i="1"/>
  <c r="X12" i="1"/>
  <c r="W12" i="1"/>
  <c r="S12" i="1"/>
  <c r="AD45" i="1" l="1"/>
  <c r="AC45" i="1"/>
  <c r="AB45" i="1"/>
  <c r="AD44" i="1"/>
  <c r="AC44" i="1"/>
  <c r="AB44" i="1"/>
  <c r="AD43" i="1"/>
  <c r="AC43" i="1"/>
  <c r="AB43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33" i="1"/>
  <c r="AC33" i="1"/>
  <c r="AB33" i="1"/>
  <c r="AD32" i="1"/>
  <c r="AC32" i="1"/>
  <c r="AB32" i="1"/>
  <c r="AD27" i="1"/>
  <c r="AC27" i="1"/>
  <c r="AB27" i="1"/>
  <c r="AD26" i="1"/>
  <c r="AC26" i="1"/>
  <c r="AB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D11" i="1"/>
  <c r="AC11" i="1"/>
  <c r="AB11" i="1"/>
  <c r="AD10" i="1"/>
  <c r="AC10" i="1"/>
  <c r="AB10" i="1"/>
  <c r="AD9" i="1"/>
  <c r="AC9" i="1"/>
  <c r="AB9" i="1"/>
  <c r="AD8" i="1"/>
  <c r="AC8" i="1"/>
  <c r="AB8" i="1"/>
  <c r="AD7" i="1"/>
  <c r="AC7" i="1"/>
  <c r="AB7" i="1"/>
  <c r="AD6" i="1"/>
  <c r="AC6" i="1"/>
  <c r="AB6" i="1"/>
  <c r="AD5" i="1"/>
  <c r="AC5" i="1"/>
  <c r="AB5" i="1"/>
</calcChain>
</file>

<file path=xl/sharedStrings.xml><?xml version="1.0" encoding="utf-8"?>
<sst xmlns="http://schemas.openxmlformats.org/spreadsheetml/2006/main" count="471" uniqueCount="124">
  <si>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</si>
  <si>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</si>
  <si>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</si>
  <si>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</si>
  <si>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</si>
  <si>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</si>
  <si>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</si>
  <si>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</si>
  <si>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</si>
  <si>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</si>
  <si>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</si>
  <si>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</si>
  <si>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</si>
  <si>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</si>
  <si>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</si>
  <si>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</si>
  <si>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</si>
  <si>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</si>
  <si>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</si>
  <si>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</si>
  <si>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</si>
  <si>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</si>
  <si>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</si>
  <si>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</si>
  <si>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</si>
  <si>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</si>
  <si>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</si>
  <si>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</si>
  <si>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</si>
  <si>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</si>
  <si>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</si>
  <si>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</si>
  <si>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17-02-00</t>
  </si>
  <si>
    <t>INSTITUTO COLOMBIANO AGROPECUARIO (ICA)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</si>
  <si>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</si>
  <si>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</si>
  <si>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</si>
  <si>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</si>
  <si>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</si>
  <si>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</si>
  <si>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</si>
  <si>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</si>
  <si>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</si>
  <si>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</si>
  <si>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</si>
  <si>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</si>
  <si>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</si>
  <si>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</si>
  <si>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</si>
  <si>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</si>
  <si>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</si>
  <si>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</si>
  <si>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</si>
  <si>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</si>
  <si>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Propios</t>
  </si>
  <si>
    <t>20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</si>
  <si>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</si>
  <si>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</si>
  <si>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</si>
  <si>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</si>
  <si>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</si>
  <si>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</si>
  <si>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</si>
  <si>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21</t>
  </si>
  <si>
    <t>A-3-2-1-1</t>
  </si>
  <si>
    <t>11</t>
  </si>
  <si>
    <t>SSF</t>
  </si>
  <si>
    <t>CUOTA DE AUDITAJE CONTRANAL</t>
  </si>
  <si>
    <t>A-3-4-1-74</t>
  </si>
  <si>
    <t>74</t>
  </si>
  <si>
    <t>OFICINA INTER. DE EPIZOOTIAS DL 1149/1956</t>
  </si>
  <si>
    <t>A-3-5-1-1</t>
  </si>
  <si>
    <t>MESADAS PENSIONALES</t>
  </si>
  <si>
    <t>A-3-5-1-5</t>
  </si>
  <si>
    <t>BONOS PENSIONALES</t>
  </si>
  <si>
    <t>A-3-5-1-8</t>
  </si>
  <si>
    <t>8</t>
  </si>
  <si>
    <t>CUOTAS PARTES PENSIONALES</t>
  </si>
  <si>
    <t>A-3-5-3-22</t>
  </si>
  <si>
    <t>22</t>
  </si>
  <si>
    <t>FONDO ROTATORIO DEL TRANSPORTE</t>
  </si>
  <si>
    <t>A-3-5-3-31</t>
  </si>
  <si>
    <t>31</t>
  </si>
  <si>
    <t>PROGRAMAS DE VIVIENDA Y OTROS</t>
  </si>
  <si>
    <t>A-3-6-1-1</t>
  </si>
  <si>
    <t>6</t>
  </si>
  <si>
    <t>SENTENCIAS Y CONCILIACIONES</t>
  </si>
  <si>
    <t>A-3-6-3-26</t>
  </si>
  <si>
    <t>26</t>
  </si>
  <si>
    <t>PROVISION PARA GASTOS INSTITUCIONALES Y/O SECTORIALES CONTINGENTES - PREVIO CONCEPTO DGPPN</t>
  </si>
  <si>
    <t>B-6-1-3</t>
  </si>
  <si>
    <t>B</t>
  </si>
  <si>
    <t>GOBIERNOS</t>
  </si>
  <si>
    <t>B-6-2-3</t>
  </si>
  <si>
    <t>C-410-1100-16</t>
  </si>
  <si>
    <t>C</t>
  </si>
  <si>
    <t>410</t>
  </si>
  <si>
    <t>1100</t>
  </si>
  <si>
    <t>16</t>
  </si>
  <si>
    <t>MANTENIMIENTO DE LOS BANCOS DE GERMOPLASMA ANIMAL, VEGETAL Y MICROBIAL A NIVEL NACIONAL</t>
  </si>
  <si>
    <t>C-520-1000-1</t>
  </si>
  <si>
    <t>520</t>
  </si>
  <si>
    <t>1000</t>
  </si>
  <si>
    <t>APOYO A LA PREVENCIÓN Y EL CONTROL SANITARIO Y FITOSANITARIO EN EL MARCO DE LOS CONTRATOS PLAN A NIVEL NACIONAL</t>
  </si>
  <si>
    <t>C-520-1108-5</t>
  </si>
  <si>
    <t>1108</t>
  </si>
  <si>
    <t>PREVENCIÓN Y CONTROL DE ENFERMEDADES Y PLAGAS EN ANIMALES Y VEGETALES A NIVEL NACIONAL</t>
  </si>
  <si>
    <t>C-520-1108-6</t>
  </si>
  <si>
    <t>MEJORAMIENTO Y FORTALECIMIENTO DE LA CAPACIDAD DE GESTIÓN DEL ICA A NIVEL NACIONAL</t>
  </si>
  <si>
    <t>C-520-1108-8</t>
  </si>
  <si>
    <t>ADMINISTRACIÓN DEL FONDO NACIONAL DE PROTECCIÓN AGROPECUARIA A NIVEL NACIONAL</t>
  </si>
  <si>
    <t>INSTITUTO COLOMBIANO AGROPECUARIO - ICA</t>
  </si>
  <si>
    <t>EJECUCION PRESUPUESTAL DE GASTOS  - ENERO - DICIEMBRE DE 2015</t>
  </si>
  <si>
    <t>Pesos</t>
  </si>
  <si>
    <t>Porcentaje de pagos</t>
  </si>
  <si>
    <t>Porcentaje de compromisos</t>
  </si>
  <si>
    <t>Porcentaje de obligaciones</t>
  </si>
  <si>
    <t>TOTAL SERVICIOS PERSONALES</t>
  </si>
  <si>
    <t>TOTAL GASTOS GENERALES</t>
  </si>
  <si>
    <t>TOTAL TRANSFERENCIAS</t>
  </si>
  <si>
    <t>TOTAL FUNCIONAMIENTO</t>
  </si>
  <si>
    <t>TOTAL SERVICIO DE LA DEUDA</t>
  </si>
  <si>
    <t>TOTAL INVERSION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</si>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</sst>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9" fontId="1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readingOrder="1"/>
    </xf>
    <xf numFmtId="0" fontId="5" fillId="0" borderId="0" xfId="0" applyNumberFormat="1" applyFont="1" applyFill="1" applyBorder="1" applyAlignment="1">
      <alignment horizontal="center" vertical="center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showGridLines="0" tabSelected="1" topLeftCell="C1" workbookViewId="0">
      <selection activeCell="AB30" sqref="AB30"/>
    </sheetView>
  </sheetViews>
  <sheetFormatPr baseColWidth="10" defaultRowHeight="15"/>
  <cols>
    <col min="1" max="1" width="13.42578125" customWidth="1"/>
    <col min="2" max="2" width="27" customWidth="1"/>
    <col min="3" max="3" width="12.140625" customWidth="1"/>
    <col min="4" max="8" width="5.42578125" customWidth="1"/>
    <col min="9" max="11" width="5.42578125" hidden="1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8" width="18.85546875" hidden="1" customWidth="1"/>
    <col min="19" max="19" width="18.85546875" customWidth="1"/>
    <col min="20" max="22" width="18.85546875" hidden="1" customWidth="1"/>
    <col min="23" max="24" width="18.85546875" customWidth="1"/>
    <col min="25" max="25" width="18.85546875" hidden="1" customWidth="1"/>
    <col min="26" max="26" width="18.85546875" customWidth="1"/>
    <col min="27" max="27" width="0" hidden="1" customWidth="1"/>
    <col min="28" max="28" width="18" customWidth="1"/>
    <col min="29" max="29" width="12.7109375" customWidth="1"/>
  </cols>
  <sheetData>
    <row r="1" spans="1:30">
      <c r="A1" s="1" t="s">
        <v>0</v>
      </c>
      <c r="B1" s="2">
        <v>2015</v>
      </c>
      <c r="C1" s="12" t="s">
        <v>111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30" ht="48" customHeight="1">
      <c r="A2" s="1" t="s">
        <v>2</v>
      </c>
      <c r="B2" s="1" t="s">
        <v>3</v>
      </c>
      <c r="C2" s="14" t="s">
        <v>112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30">
      <c r="A3" s="1" t="s">
        <v>4</v>
      </c>
      <c r="B3" s="1" t="s">
        <v>5</v>
      </c>
      <c r="C3" s="16" t="s">
        <v>113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30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B4" s="2" t="s">
        <v>115</v>
      </c>
      <c r="AC4" s="2" t="s">
        <v>116</v>
      </c>
      <c r="AD4" s="2" t="s">
        <v>114</v>
      </c>
    </row>
    <row r="5" spans="1:30" ht="22.5">
      <c r="A5" s="3" t="s">
        <v>32</v>
      </c>
      <c r="B5" s="4" t="s">
        <v>33</v>
      </c>
      <c r="C5" s="5" t="s">
        <v>34</v>
      </c>
      <c r="D5" s="3" t="s">
        <v>35</v>
      </c>
      <c r="E5" s="3" t="s">
        <v>36</v>
      </c>
      <c r="F5" s="3" t="s">
        <v>37</v>
      </c>
      <c r="G5" s="3" t="s">
        <v>36</v>
      </c>
      <c r="H5" s="3" t="s">
        <v>36</v>
      </c>
      <c r="I5" s="3"/>
      <c r="J5" s="3"/>
      <c r="K5" s="3"/>
      <c r="L5" s="3" t="s">
        <v>38</v>
      </c>
      <c r="M5" s="3" t="s">
        <v>39</v>
      </c>
      <c r="N5" s="3" t="s">
        <v>40</v>
      </c>
      <c r="O5" s="4" t="s">
        <v>41</v>
      </c>
      <c r="P5" s="6">
        <v>40441000000</v>
      </c>
      <c r="Q5" s="6">
        <v>0</v>
      </c>
      <c r="R5" s="6">
        <v>0</v>
      </c>
      <c r="S5" s="6">
        <v>40441000000</v>
      </c>
      <c r="T5" s="6">
        <v>0</v>
      </c>
      <c r="U5" s="6">
        <v>40441000000</v>
      </c>
      <c r="V5" s="6">
        <v>0</v>
      </c>
      <c r="W5" s="6">
        <v>36032403526.790001</v>
      </c>
      <c r="X5" s="6">
        <v>36032403526.790001</v>
      </c>
      <c r="Y5" s="6">
        <v>36025803635.790001</v>
      </c>
      <c r="Z5" s="6">
        <v>36025803635.790001</v>
      </c>
      <c r="AB5" s="10">
        <f>+W5/S5</f>
        <v>0.89098695696916497</v>
      </c>
      <c r="AC5" s="10">
        <f>+X5/S5</f>
        <v>0.89098695696916497</v>
      </c>
      <c r="AD5" s="10">
        <f>+Z5/S5</f>
        <v>0.89082375895230093</v>
      </c>
    </row>
    <row r="6" spans="1:30" ht="22.5">
      <c r="A6" s="3" t="s">
        <v>32</v>
      </c>
      <c r="B6" s="4" t="s">
        <v>33</v>
      </c>
      <c r="C6" s="5" t="s">
        <v>42</v>
      </c>
      <c r="D6" s="3" t="s">
        <v>35</v>
      </c>
      <c r="E6" s="3" t="s">
        <v>36</v>
      </c>
      <c r="F6" s="3" t="s">
        <v>37</v>
      </c>
      <c r="G6" s="3" t="s">
        <v>36</v>
      </c>
      <c r="H6" s="3" t="s">
        <v>43</v>
      </c>
      <c r="I6" s="3"/>
      <c r="J6" s="3"/>
      <c r="K6" s="3"/>
      <c r="L6" s="3" t="s">
        <v>38</v>
      </c>
      <c r="M6" s="3" t="s">
        <v>39</v>
      </c>
      <c r="N6" s="3" t="s">
        <v>40</v>
      </c>
      <c r="O6" s="4" t="s">
        <v>44</v>
      </c>
      <c r="P6" s="6">
        <v>1833000000</v>
      </c>
      <c r="Q6" s="6">
        <v>0</v>
      </c>
      <c r="R6" s="6">
        <v>0</v>
      </c>
      <c r="S6" s="6">
        <v>1833000000</v>
      </c>
      <c r="T6" s="6">
        <v>0</v>
      </c>
      <c r="U6" s="6">
        <v>1833000000</v>
      </c>
      <c r="V6" s="6">
        <v>0</v>
      </c>
      <c r="W6" s="6">
        <v>1310983734</v>
      </c>
      <c r="X6" s="6">
        <v>1310983734</v>
      </c>
      <c r="Y6" s="6">
        <v>1307683734</v>
      </c>
      <c r="Z6" s="6">
        <v>1307683734</v>
      </c>
      <c r="AB6" s="10">
        <f t="shared" ref="AB6:AB45" si="0">+W6/S6</f>
        <v>0.71521207528641573</v>
      </c>
      <c r="AC6" s="10">
        <f t="shared" ref="AC6:AC45" si="1">+X6/S6</f>
        <v>0.71521207528641573</v>
      </c>
      <c r="AD6" s="10">
        <f t="shared" ref="AD6:AD45" si="2">+Z6/S6</f>
        <v>0.7134117479541735</v>
      </c>
    </row>
    <row r="7" spans="1:30" ht="22.5">
      <c r="A7" s="3" t="s">
        <v>32</v>
      </c>
      <c r="B7" s="4" t="s">
        <v>33</v>
      </c>
      <c r="C7" s="5" t="s">
        <v>45</v>
      </c>
      <c r="D7" s="3" t="s">
        <v>35</v>
      </c>
      <c r="E7" s="3" t="s">
        <v>36</v>
      </c>
      <c r="F7" s="3" t="s">
        <v>37</v>
      </c>
      <c r="G7" s="3" t="s">
        <v>36</v>
      </c>
      <c r="H7" s="3" t="s">
        <v>46</v>
      </c>
      <c r="I7" s="3"/>
      <c r="J7" s="3"/>
      <c r="K7" s="3"/>
      <c r="L7" s="3" t="s">
        <v>38</v>
      </c>
      <c r="M7" s="3" t="s">
        <v>39</v>
      </c>
      <c r="N7" s="3" t="s">
        <v>40</v>
      </c>
      <c r="O7" s="4" t="s">
        <v>47</v>
      </c>
      <c r="P7" s="6">
        <v>15629000000</v>
      </c>
      <c r="Q7" s="6">
        <v>0</v>
      </c>
      <c r="R7" s="6">
        <v>0</v>
      </c>
      <c r="S7" s="6">
        <v>15629000000</v>
      </c>
      <c r="T7" s="6">
        <v>0</v>
      </c>
      <c r="U7" s="6">
        <v>15629000000</v>
      </c>
      <c r="V7" s="6">
        <v>0</v>
      </c>
      <c r="W7" s="6">
        <v>14124584372</v>
      </c>
      <c r="X7" s="6">
        <v>14124584372</v>
      </c>
      <c r="Y7" s="6">
        <v>14120333700</v>
      </c>
      <c r="Z7" s="6">
        <v>14120333700</v>
      </c>
      <c r="AB7" s="10">
        <f t="shared" si="0"/>
        <v>0.90374204184528761</v>
      </c>
      <c r="AC7" s="10">
        <f t="shared" si="1"/>
        <v>0.90374204184528761</v>
      </c>
      <c r="AD7" s="10">
        <f t="shared" si="2"/>
        <v>0.90347006846247357</v>
      </c>
    </row>
    <row r="8" spans="1:30" ht="33.75">
      <c r="A8" s="3" t="s">
        <v>32</v>
      </c>
      <c r="B8" s="4" t="s">
        <v>33</v>
      </c>
      <c r="C8" s="5" t="s">
        <v>48</v>
      </c>
      <c r="D8" s="3" t="s">
        <v>35</v>
      </c>
      <c r="E8" s="3" t="s">
        <v>36</v>
      </c>
      <c r="F8" s="3" t="s">
        <v>37</v>
      </c>
      <c r="G8" s="3" t="s">
        <v>36</v>
      </c>
      <c r="H8" s="3" t="s">
        <v>49</v>
      </c>
      <c r="I8" s="3"/>
      <c r="J8" s="3"/>
      <c r="K8" s="3"/>
      <c r="L8" s="3" t="s">
        <v>38</v>
      </c>
      <c r="M8" s="3" t="s">
        <v>39</v>
      </c>
      <c r="N8" s="3" t="s">
        <v>40</v>
      </c>
      <c r="O8" s="4" t="s">
        <v>50</v>
      </c>
      <c r="P8" s="6">
        <v>1742000000</v>
      </c>
      <c r="Q8" s="6">
        <v>0</v>
      </c>
      <c r="R8" s="6">
        <v>0</v>
      </c>
      <c r="S8" s="6">
        <v>1742000000</v>
      </c>
      <c r="T8" s="6">
        <v>0</v>
      </c>
      <c r="U8" s="6">
        <v>1742000000</v>
      </c>
      <c r="V8" s="6">
        <v>0</v>
      </c>
      <c r="W8" s="6">
        <v>1701159803</v>
      </c>
      <c r="X8" s="6">
        <v>1701159803</v>
      </c>
      <c r="Y8" s="6">
        <v>1575766250</v>
      </c>
      <c r="Z8" s="6">
        <v>1575766250</v>
      </c>
      <c r="AB8" s="10">
        <f t="shared" si="0"/>
        <v>0.97655557003444315</v>
      </c>
      <c r="AC8" s="10">
        <f t="shared" si="1"/>
        <v>0.97655557003444315</v>
      </c>
      <c r="AD8" s="10">
        <f t="shared" si="2"/>
        <v>0.90457304822043627</v>
      </c>
    </row>
    <row r="9" spans="1:30" ht="22.5">
      <c r="A9" s="3" t="s">
        <v>32</v>
      </c>
      <c r="B9" s="4" t="s">
        <v>33</v>
      </c>
      <c r="C9" s="5" t="s">
        <v>51</v>
      </c>
      <c r="D9" s="3" t="s">
        <v>35</v>
      </c>
      <c r="E9" s="3" t="s">
        <v>36</v>
      </c>
      <c r="F9" s="3" t="s">
        <v>37</v>
      </c>
      <c r="G9" s="3" t="s">
        <v>52</v>
      </c>
      <c r="H9" s="3"/>
      <c r="I9" s="3"/>
      <c r="J9" s="3"/>
      <c r="K9" s="3"/>
      <c r="L9" s="3" t="s">
        <v>38</v>
      </c>
      <c r="M9" s="3" t="s">
        <v>39</v>
      </c>
      <c r="N9" s="3" t="s">
        <v>40</v>
      </c>
      <c r="O9" s="4" t="s">
        <v>53</v>
      </c>
      <c r="P9" s="6">
        <v>1424700000</v>
      </c>
      <c r="Q9" s="6">
        <v>0</v>
      </c>
      <c r="R9" s="6">
        <v>80295223</v>
      </c>
      <c r="S9" s="6">
        <v>1344404777</v>
      </c>
      <c r="T9" s="6">
        <v>0</v>
      </c>
      <c r="U9" s="6">
        <v>1247233402</v>
      </c>
      <c r="V9" s="6">
        <v>97171375</v>
      </c>
      <c r="W9" s="6">
        <v>1215315059</v>
      </c>
      <c r="X9" s="6">
        <v>1215315058.5</v>
      </c>
      <c r="Y9" s="6">
        <v>1188953364.5</v>
      </c>
      <c r="Z9" s="6">
        <v>1188953364.5</v>
      </c>
      <c r="AB9" s="10">
        <f t="shared" si="0"/>
        <v>0.90398002133846922</v>
      </c>
      <c r="AC9" s="10">
        <f t="shared" si="1"/>
        <v>0.9039800209665575</v>
      </c>
      <c r="AD9" s="10">
        <f t="shared" si="2"/>
        <v>0.88437157085466078</v>
      </c>
    </row>
    <row r="10" spans="1:30" ht="22.5">
      <c r="A10" s="3" t="s">
        <v>32</v>
      </c>
      <c r="B10" s="4" t="s">
        <v>33</v>
      </c>
      <c r="C10" s="5" t="s">
        <v>51</v>
      </c>
      <c r="D10" s="3" t="s">
        <v>35</v>
      </c>
      <c r="E10" s="3" t="s">
        <v>36</v>
      </c>
      <c r="F10" s="3" t="s">
        <v>37</v>
      </c>
      <c r="G10" s="3" t="s">
        <v>52</v>
      </c>
      <c r="H10" s="3"/>
      <c r="I10" s="3"/>
      <c r="J10" s="3"/>
      <c r="K10" s="3"/>
      <c r="L10" s="3" t="s">
        <v>54</v>
      </c>
      <c r="M10" s="3" t="s">
        <v>55</v>
      </c>
      <c r="N10" s="3" t="s">
        <v>40</v>
      </c>
      <c r="O10" s="4" t="s">
        <v>53</v>
      </c>
      <c r="P10" s="6">
        <v>285030000</v>
      </c>
      <c r="Q10" s="6">
        <v>0</v>
      </c>
      <c r="R10" s="6">
        <v>8366272</v>
      </c>
      <c r="S10" s="6">
        <v>276663728</v>
      </c>
      <c r="T10" s="6">
        <v>0</v>
      </c>
      <c r="U10" s="6">
        <v>0</v>
      </c>
      <c r="V10" s="6">
        <v>276663728</v>
      </c>
      <c r="W10" s="6">
        <v>0</v>
      </c>
      <c r="X10" s="6">
        <v>0</v>
      </c>
      <c r="Y10" s="6">
        <v>0</v>
      </c>
      <c r="Z10" s="6">
        <v>0</v>
      </c>
      <c r="AB10" s="10">
        <f t="shared" si="0"/>
        <v>0</v>
      </c>
      <c r="AC10" s="10">
        <f t="shared" si="1"/>
        <v>0</v>
      </c>
      <c r="AD10" s="10">
        <f t="shared" si="2"/>
        <v>0</v>
      </c>
    </row>
    <row r="11" spans="1:30" ht="33.75">
      <c r="A11" s="3" t="s">
        <v>32</v>
      </c>
      <c r="B11" s="4" t="s">
        <v>33</v>
      </c>
      <c r="C11" s="5" t="s">
        <v>56</v>
      </c>
      <c r="D11" s="3" t="s">
        <v>35</v>
      </c>
      <c r="E11" s="3" t="s">
        <v>36</v>
      </c>
      <c r="F11" s="3" t="s">
        <v>37</v>
      </c>
      <c r="G11" s="3" t="s">
        <v>46</v>
      </c>
      <c r="H11" s="3"/>
      <c r="I11" s="3"/>
      <c r="J11" s="3"/>
      <c r="K11" s="3"/>
      <c r="L11" s="3" t="s">
        <v>38</v>
      </c>
      <c r="M11" s="3" t="s">
        <v>39</v>
      </c>
      <c r="N11" s="3" t="s">
        <v>40</v>
      </c>
      <c r="O11" s="4" t="s">
        <v>57</v>
      </c>
      <c r="P11" s="6">
        <v>18725000000</v>
      </c>
      <c r="Q11" s="6">
        <v>0</v>
      </c>
      <c r="R11" s="6">
        <v>0</v>
      </c>
      <c r="S11" s="6">
        <v>18725000000</v>
      </c>
      <c r="T11" s="6">
        <v>0</v>
      </c>
      <c r="U11" s="6">
        <v>18725000000</v>
      </c>
      <c r="V11" s="6">
        <v>0</v>
      </c>
      <c r="W11" s="6">
        <v>17561964727</v>
      </c>
      <c r="X11" s="6">
        <v>17561964727</v>
      </c>
      <c r="Y11" s="6">
        <v>17508415239</v>
      </c>
      <c r="Z11" s="6">
        <v>17508415239</v>
      </c>
      <c r="AB11" s="10">
        <f t="shared" si="0"/>
        <v>0.93788863695594127</v>
      </c>
      <c r="AC11" s="10">
        <f t="shared" si="1"/>
        <v>0.93788863695594127</v>
      </c>
      <c r="AD11" s="10">
        <f t="shared" si="2"/>
        <v>0.93502885121495327</v>
      </c>
    </row>
    <row r="12" spans="1:30">
      <c r="A12" s="3"/>
      <c r="B12" s="4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" t="s">
        <v>117</v>
      </c>
      <c r="P12" s="6"/>
      <c r="Q12" s="6"/>
      <c r="R12" s="6"/>
      <c r="S12" s="8">
        <f>SUM(S5:S11)</f>
        <v>79991068505</v>
      </c>
      <c r="T12" s="8"/>
      <c r="U12" s="8"/>
      <c r="V12" s="8"/>
      <c r="W12" s="8">
        <f t="shared" ref="W12:Z12" si="3">SUM(W5:W11)</f>
        <v>71946411221.790009</v>
      </c>
      <c r="X12" s="8">
        <f t="shared" si="3"/>
        <v>71946411221.290009</v>
      </c>
      <c r="Y12" s="8">
        <f t="shared" si="3"/>
        <v>71726955923.290009</v>
      </c>
      <c r="Z12" s="8">
        <f t="shared" si="3"/>
        <v>71726955923.290009</v>
      </c>
      <c r="AA12" s="9"/>
      <c r="AB12" s="11">
        <f t="shared" ref="AB12" si="4">+W12/S12</f>
        <v>0.89943055601629895</v>
      </c>
      <c r="AC12" s="11">
        <f t="shared" ref="AC12" si="5">+X12/S12</f>
        <v>0.89943055601004829</v>
      </c>
      <c r="AD12" s="11">
        <f t="shared" ref="AD12" si="6">+Z12/S12</f>
        <v>0.8966870584908686</v>
      </c>
    </row>
    <row r="13" spans="1:30" ht="22.5">
      <c r="A13" s="3" t="s">
        <v>32</v>
      </c>
      <c r="B13" s="4" t="s">
        <v>33</v>
      </c>
      <c r="C13" s="5" t="s">
        <v>58</v>
      </c>
      <c r="D13" s="3" t="s">
        <v>35</v>
      </c>
      <c r="E13" s="3" t="s">
        <v>52</v>
      </c>
      <c r="F13" s="3" t="s">
        <v>37</v>
      </c>
      <c r="G13" s="3" t="s">
        <v>59</v>
      </c>
      <c r="H13" s="3"/>
      <c r="I13" s="3"/>
      <c r="J13" s="3"/>
      <c r="K13" s="3"/>
      <c r="L13" s="3" t="s">
        <v>38</v>
      </c>
      <c r="M13" s="3" t="s">
        <v>39</v>
      </c>
      <c r="N13" s="3" t="s">
        <v>40</v>
      </c>
      <c r="O13" s="4" t="s">
        <v>60</v>
      </c>
      <c r="P13" s="6">
        <v>1149750000</v>
      </c>
      <c r="Q13" s="6">
        <v>0</v>
      </c>
      <c r="R13" s="6">
        <v>0</v>
      </c>
      <c r="S13" s="6">
        <v>1149750000</v>
      </c>
      <c r="T13" s="6">
        <v>0</v>
      </c>
      <c r="U13" s="6">
        <v>1098051117</v>
      </c>
      <c r="V13" s="6">
        <v>51698883</v>
      </c>
      <c r="W13" s="6">
        <v>1080009574</v>
      </c>
      <c r="X13" s="6">
        <v>1080009574</v>
      </c>
      <c r="Y13" s="6">
        <v>1079362074</v>
      </c>
      <c r="Z13" s="6">
        <v>1079362074</v>
      </c>
      <c r="AB13" s="10">
        <f t="shared" si="0"/>
        <v>0.93934296499238967</v>
      </c>
      <c r="AC13" s="10">
        <f t="shared" si="1"/>
        <v>0.93934296499238967</v>
      </c>
      <c r="AD13" s="10">
        <f t="shared" si="2"/>
        <v>0.93877979908675802</v>
      </c>
    </row>
    <row r="14" spans="1:30" ht="22.5">
      <c r="A14" s="3" t="s">
        <v>32</v>
      </c>
      <c r="B14" s="4" t="s">
        <v>33</v>
      </c>
      <c r="C14" s="5" t="s">
        <v>61</v>
      </c>
      <c r="D14" s="3" t="s">
        <v>35</v>
      </c>
      <c r="E14" s="3" t="s">
        <v>52</v>
      </c>
      <c r="F14" s="3" t="s">
        <v>37</v>
      </c>
      <c r="G14" s="3" t="s">
        <v>43</v>
      </c>
      <c r="H14" s="3"/>
      <c r="I14" s="3"/>
      <c r="J14" s="3"/>
      <c r="K14" s="3"/>
      <c r="L14" s="3" t="s">
        <v>38</v>
      </c>
      <c r="M14" s="3" t="s">
        <v>39</v>
      </c>
      <c r="N14" s="3" t="s">
        <v>40</v>
      </c>
      <c r="O14" s="4" t="s">
        <v>62</v>
      </c>
      <c r="P14" s="6">
        <v>7000000000</v>
      </c>
      <c r="Q14" s="6">
        <v>0</v>
      </c>
      <c r="R14" s="6">
        <v>0</v>
      </c>
      <c r="S14" s="6">
        <v>7000000000</v>
      </c>
      <c r="T14" s="6">
        <v>0</v>
      </c>
      <c r="U14" s="6">
        <v>7000000000</v>
      </c>
      <c r="V14" s="6">
        <v>0</v>
      </c>
      <c r="W14" s="6">
        <v>7000000000</v>
      </c>
      <c r="X14" s="6">
        <v>6883560767.3100004</v>
      </c>
      <c r="Y14" s="6">
        <v>6298640925.3100004</v>
      </c>
      <c r="Z14" s="6">
        <v>6298640925.3100004</v>
      </c>
      <c r="AB14" s="10">
        <f t="shared" si="0"/>
        <v>1</v>
      </c>
      <c r="AC14" s="10">
        <f t="shared" si="1"/>
        <v>0.98336582390142868</v>
      </c>
      <c r="AD14" s="10">
        <f t="shared" si="2"/>
        <v>0.89980584647285722</v>
      </c>
    </row>
    <row r="15" spans="1:30" ht="22.5">
      <c r="A15" s="3" t="s">
        <v>32</v>
      </c>
      <c r="B15" s="4" t="s">
        <v>33</v>
      </c>
      <c r="C15" s="5" t="s">
        <v>61</v>
      </c>
      <c r="D15" s="3" t="s">
        <v>35</v>
      </c>
      <c r="E15" s="3" t="s">
        <v>52</v>
      </c>
      <c r="F15" s="3" t="s">
        <v>37</v>
      </c>
      <c r="G15" s="3" t="s">
        <v>43</v>
      </c>
      <c r="H15" s="3"/>
      <c r="I15" s="3"/>
      <c r="J15" s="3"/>
      <c r="K15" s="3"/>
      <c r="L15" s="3" t="s">
        <v>54</v>
      </c>
      <c r="M15" s="3" t="s">
        <v>55</v>
      </c>
      <c r="N15" s="3" t="s">
        <v>40</v>
      </c>
      <c r="O15" s="4" t="s">
        <v>62</v>
      </c>
      <c r="P15" s="6">
        <v>7127946000</v>
      </c>
      <c r="Q15" s="6">
        <v>0</v>
      </c>
      <c r="R15" s="6">
        <v>0</v>
      </c>
      <c r="S15" s="6">
        <v>7127946000</v>
      </c>
      <c r="T15" s="6">
        <v>0</v>
      </c>
      <c r="U15" s="6">
        <v>6961730782</v>
      </c>
      <c r="V15" s="6">
        <v>166215218</v>
      </c>
      <c r="W15" s="6">
        <v>6955531093</v>
      </c>
      <c r="X15" s="6">
        <v>6092114098.6899996</v>
      </c>
      <c r="Y15" s="6">
        <v>6044550915.6899996</v>
      </c>
      <c r="Z15" s="6">
        <v>6044550915.6899996</v>
      </c>
      <c r="AB15" s="10">
        <f t="shared" si="0"/>
        <v>0.97581141790355874</v>
      </c>
      <c r="AC15" s="10">
        <f t="shared" si="1"/>
        <v>0.85468016995218532</v>
      </c>
      <c r="AD15" s="10">
        <f t="shared" si="2"/>
        <v>0.84800739451308971</v>
      </c>
    </row>
    <row r="16" spans="1:30" ht="22.5">
      <c r="A16" s="3" t="s">
        <v>32</v>
      </c>
      <c r="B16" s="4" t="s">
        <v>33</v>
      </c>
      <c r="C16" s="5" t="s">
        <v>61</v>
      </c>
      <c r="D16" s="3" t="s">
        <v>35</v>
      </c>
      <c r="E16" s="3" t="s">
        <v>52</v>
      </c>
      <c r="F16" s="3" t="s">
        <v>37</v>
      </c>
      <c r="G16" s="3" t="s">
        <v>43</v>
      </c>
      <c r="H16" s="3"/>
      <c r="I16" s="3"/>
      <c r="J16" s="3"/>
      <c r="K16" s="3"/>
      <c r="L16" s="3" t="s">
        <v>54</v>
      </c>
      <c r="M16" s="3" t="s">
        <v>63</v>
      </c>
      <c r="N16" s="3" t="s">
        <v>40</v>
      </c>
      <c r="O16" s="4" t="s">
        <v>62</v>
      </c>
      <c r="P16" s="6">
        <v>865224000</v>
      </c>
      <c r="Q16" s="6">
        <v>0</v>
      </c>
      <c r="R16" s="6">
        <v>160000000</v>
      </c>
      <c r="S16" s="6">
        <v>705224000</v>
      </c>
      <c r="T16" s="6">
        <v>0</v>
      </c>
      <c r="U16" s="6">
        <v>578846962</v>
      </c>
      <c r="V16" s="6">
        <v>126377038</v>
      </c>
      <c r="W16" s="6">
        <v>575463288.60000002</v>
      </c>
      <c r="X16" s="6">
        <v>547725454.60000002</v>
      </c>
      <c r="Y16" s="6">
        <v>483712221.60000002</v>
      </c>
      <c r="Z16" s="6">
        <v>483712221.60000002</v>
      </c>
      <c r="AB16" s="10">
        <f t="shared" si="0"/>
        <v>0.81600071551733921</v>
      </c>
      <c r="AC16" s="10">
        <f t="shared" si="1"/>
        <v>0.77666876708676957</v>
      </c>
      <c r="AD16" s="10">
        <f t="shared" si="2"/>
        <v>0.68589869544995641</v>
      </c>
    </row>
    <row r="17" spans="1:30">
      <c r="A17" s="3"/>
      <c r="B17" s="4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 t="s">
        <v>118</v>
      </c>
      <c r="P17" s="8"/>
      <c r="Q17" s="8"/>
      <c r="R17" s="8"/>
      <c r="S17" s="8">
        <f>SUM(S13:S16)</f>
        <v>15982920000</v>
      </c>
      <c r="T17" s="8"/>
      <c r="U17" s="8"/>
      <c r="V17" s="8"/>
      <c r="W17" s="8">
        <f t="shared" ref="W17:Z17" si="7">SUM(W13:W16)</f>
        <v>15611003955.6</v>
      </c>
      <c r="X17" s="8">
        <f t="shared" si="7"/>
        <v>14603409894.6</v>
      </c>
      <c r="Y17" s="8">
        <f t="shared" si="7"/>
        <v>13906266136.6</v>
      </c>
      <c r="Z17" s="8">
        <f t="shared" si="7"/>
        <v>13906266136.6</v>
      </c>
      <c r="AA17" s="9"/>
      <c r="AB17" s="11">
        <f t="shared" ref="AB17" si="8">+W17/S17</f>
        <v>0.9767304069344025</v>
      </c>
      <c r="AC17" s="11">
        <f t="shared" ref="AC17" si="9">+X17/S17</f>
        <v>0.91368848086582433</v>
      </c>
      <c r="AD17" s="11">
        <f t="shared" ref="AD17" si="10">+Z17/S17</f>
        <v>0.87007043372550197</v>
      </c>
    </row>
    <row r="18" spans="1:30" ht="22.5">
      <c r="A18" s="3" t="s">
        <v>32</v>
      </c>
      <c r="B18" s="4" t="s">
        <v>33</v>
      </c>
      <c r="C18" s="5" t="s">
        <v>64</v>
      </c>
      <c r="D18" s="3" t="s">
        <v>35</v>
      </c>
      <c r="E18" s="3" t="s">
        <v>59</v>
      </c>
      <c r="F18" s="3" t="s">
        <v>52</v>
      </c>
      <c r="G18" s="3" t="s">
        <v>36</v>
      </c>
      <c r="H18" s="3" t="s">
        <v>36</v>
      </c>
      <c r="I18" s="3"/>
      <c r="J18" s="3"/>
      <c r="K18" s="3"/>
      <c r="L18" s="3" t="s">
        <v>38</v>
      </c>
      <c r="M18" s="3" t="s">
        <v>65</v>
      </c>
      <c r="N18" s="3" t="s">
        <v>66</v>
      </c>
      <c r="O18" s="4" t="s">
        <v>67</v>
      </c>
      <c r="P18" s="6">
        <v>304680000</v>
      </c>
      <c r="Q18" s="6">
        <v>0</v>
      </c>
      <c r="R18" s="6">
        <v>0</v>
      </c>
      <c r="S18" s="6">
        <v>304680000</v>
      </c>
      <c r="T18" s="6">
        <v>0</v>
      </c>
      <c r="U18" s="6">
        <v>304680000</v>
      </c>
      <c r="V18" s="6">
        <v>0</v>
      </c>
      <c r="W18" s="6">
        <v>304680000</v>
      </c>
      <c r="X18" s="6">
        <v>304680000</v>
      </c>
      <c r="Y18" s="6">
        <v>304680000</v>
      </c>
      <c r="Z18" s="6">
        <v>304680000</v>
      </c>
      <c r="AB18" s="10">
        <f t="shared" si="0"/>
        <v>1</v>
      </c>
      <c r="AC18" s="10">
        <f t="shared" si="1"/>
        <v>1</v>
      </c>
      <c r="AD18" s="10">
        <f t="shared" si="2"/>
        <v>1</v>
      </c>
    </row>
    <row r="19" spans="1:30" ht="22.5">
      <c r="A19" s="3" t="s">
        <v>32</v>
      </c>
      <c r="B19" s="4" t="s">
        <v>33</v>
      </c>
      <c r="C19" s="5" t="s">
        <v>68</v>
      </c>
      <c r="D19" s="3" t="s">
        <v>35</v>
      </c>
      <c r="E19" s="3" t="s">
        <v>59</v>
      </c>
      <c r="F19" s="3" t="s">
        <v>43</v>
      </c>
      <c r="G19" s="3" t="s">
        <v>36</v>
      </c>
      <c r="H19" s="3" t="s">
        <v>69</v>
      </c>
      <c r="I19" s="3"/>
      <c r="J19" s="3"/>
      <c r="K19" s="3"/>
      <c r="L19" s="3" t="s">
        <v>38</v>
      </c>
      <c r="M19" s="3" t="s">
        <v>39</v>
      </c>
      <c r="N19" s="3" t="s">
        <v>40</v>
      </c>
      <c r="O19" s="4" t="s">
        <v>70</v>
      </c>
      <c r="P19" s="6">
        <v>243900000</v>
      </c>
      <c r="Q19" s="6">
        <v>0</v>
      </c>
      <c r="R19" s="6">
        <v>0</v>
      </c>
      <c r="S19" s="6">
        <v>243900000</v>
      </c>
      <c r="T19" s="6">
        <v>0</v>
      </c>
      <c r="U19" s="6">
        <v>243900000</v>
      </c>
      <c r="V19" s="6">
        <v>0</v>
      </c>
      <c r="W19" s="6">
        <v>243900000</v>
      </c>
      <c r="X19" s="6">
        <v>243900000</v>
      </c>
      <c r="Y19" s="6">
        <v>243900000</v>
      </c>
      <c r="Z19" s="6">
        <v>243900000</v>
      </c>
      <c r="AB19" s="10">
        <f t="shared" si="0"/>
        <v>1</v>
      </c>
      <c r="AC19" s="10">
        <f t="shared" si="1"/>
        <v>1</v>
      </c>
      <c r="AD19" s="10">
        <f t="shared" si="2"/>
        <v>1</v>
      </c>
    </row>
    <row r="20" spans="1:30" ht="22.5">
      <c r="A20" s="3" t="s">
        <v>32</v>
      </c>
      <c r="B20" s="4" t="s">
        <v>33</v>
      </c>
      <c r="C20" s="5" t="s">
        <v>68</v>
      </c>
      <c r="D20" s="3" t="s">
        <v>35</v>
      </c>
      <c r="E20" s="3" t="s">
        <v>59</v>
      </c>
      <c r="F20" s="3" t="s">
        <v>43</v>
      </c>
      <c r="G20" s="3" t="s">
        <v>36</v>
      </c>
      <c r="H20" s="3" t="s">
        <v>69</v>
      </c>
      <c r="I20" s="3"/>
      <c r="J20" s="3"/>
      <c r="K20" s="3"/>
      <c r="L20" s="3" t="s">
        <v>54</v>
      </c>
      <c r="M20" s="3" t="s">
        <v>55</v>
      </c>
      <c r="N20" s="3" t="s">
        <v>40</v>
      </c>
      <c r="O20" s="4" t="s">
        <v>70</v>
      </c>
      <c r="P20" s="6">
        <v>192100000</v>
      </c>
      <c r="Q20" s="6">
        <v>0</v>
      </c>
      <c r="R20" s="6">
        <v>0</v>
      </c>
      <c r="S20" s="6">
        <v>192100000</v>
      </c>
      <c r="T20" s="6">
        <v>0</v>
      </c>
      <c r="U20" s="6">
        <v>192100000</v>
      </c>
      <c r="V20" s="6">
        <v>0</v>
      </c>
      <c r="W20" s="6">
        <v>192100000</v>
      </c>
      <c r="X20" s="6">
        <v>188322593</v>
      </c>
      <c r="Y20" s="6">
        <v>188322593</v>
      </c>
      <c r="Z20" s="6">
        <v>188322593</v>
      </c>
      <c r="AB20" s="10">
        <f t="shared" si="0"/>
        <v>1</v>
      </c>
      <c r="AC20" s="10">
        <f t="shared" si="1"/>
        <v>0.98033624674648623</v>
      </c>
      <c r="AD20" s="10">
        <f t="shared" si="2"/>
        <v>0.98033624674648623</v>
      </c>
    </row>
    <row r="21" spans="1:30" ht="22.5">
      <c r="A21" s="3" t="s">
        <v>32</v>
      </c>
      <c r="B21" s="4" t="s">
        <v>33</v>
      </c>
      <c r="C21" s="5" t="s">
        <v>71</v>
      </c>
      <c r="D21" s="3" t="s">
        <v>35</v>
      </c>
      <c r="E21" s="3" t="s">
        <v>59</v>
      </c>
      <c r="F21" s="3" t="s">
        <v>46</v>
      </c>
      <c r="G21" s="3" t="s">
        <v>36</v>
      </c>
      <c r="H21" s="3" t="s">
        <v>36</v>
      </c>
      <c r="I21" s="3"/>
      <c r="J21" s="3"/>
      <c r="K21" s="3"/>
      <c r="L21" s="3" t="s">
        <v>38</v>
      </c>
      <c r="M21" s="3" t="s">
        <v>39</v>
      </c>
      <c r="N21" s="3" t="s">
        <v>40</v>
      </c>
      <c r="O21" s="4" t="s">
        <v>72</v>
      </c>
      <c r="P21" s="6">
        <v>183000000</v>
      </c>
      <c r="Q21" s="6">
        <v>0</v>
      </c>
      <c r="R21" s="6">
        <v>0</v>
      </c>
      <c r="S21" s="6">
        <v>183000000</v>
      </c>
      <c r="T21" s="6">
        <v>0</v>
      </c>
      <c r="U21" s="6">
        <v>183000000</v>
      </c>
      <c r="V21" s="6">
        <v>0</v>
      </c>
      <c r="W21" s="6">
        <v>97139293</v>
      </c>
      <c r="X21" s="6">
        <v>97139293</v>
      </c>
      <c r="Y21" s="6">
        <v>97139293</v>
      </c>
      <c r="Z21" s="6">
        <v>97139293</v>
      </c>
      <c r="AB21" s="10">
        <f t="shared" si="0"/>
        <v>0.53081580874316936</v>
      </c>
      <c r="AC21" s="10">
        <f t="shared" si="1"/>
        <v>0.53081580874316936</v>
      </c>
      <c r="AD21" s="10">
        <f t="shared" si="2"/>
        <v>0.53081580874316936</v>
      </c>
    </row>
    <row r="22" spans="1:30" ht="22.5">
      <c r="A22" s="3" t="s">
        <v>32</v>
      </c>
      <c r="B22" s="4" t="s">
        <v>33</v>
      </c>
      <c r="C22" s="5" t="s">
        <v>73</v>
      </c>
      <c r="D22" s="3" t="s">
        <v>35</v>
      </c>
      <c r="E22" s="3" t="s">
        <v>59</v>
      </c>
      <c r="F22" s="3" t="s">
        <v>46</v>
      </c>
      <c r="G22" s="3" t="s">
        <v>36</v>
      </c>
      <c r="H22" s="3" t="s">
        <v>46</v>
      </c>
      <c r="I22" s="3"/>
      <c r="J22" s="3"/>
      <c r="K22" s="3"/>
      <c r="L22" s="3" t="s">
        <v>38</v>
      </c>
      <c r="M22" s="3" t="s">
        <v>39</v>
      </c>
      <c r="N22" s="3" t="s">
        <v>40</v>
      </c>
      <c r="O22" s="4" t="s">
        <v>74</v>
      </c>
      <c r="P22" s="6">
        <v>26500000</v>
      </c>
      <c r="Q22" s="6">
        <v>0</v>
      </c>
      <c r="R22" s="6">
        <v>0</v>
      </c>
      <c r="S22" s="6">
        <v>26500000</v>
      </c>
      <c r="T22" s="6">
        <v>0</v>
      </c>
      <c r="U22" s="6">
        <v>26500000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B22" s="10">
        <f t="shared" si="0"/>
        <v>0</v>
      </c>
      <c r="AC22" s="10">
        <f t="shared" si="1"/>
        <v>0</v>
      </c>
      <c r="AD22" s="10">
        <f t="shared" si="2"/>
        <v>0</v>
      </c>
    </row>
    <row r="23" spans="1:30" ht="22.5">
      <c r="A23" s="3" t="s">
        <v>32</v>
      </c>
      <c r="B23" s="4" t="s">
        <v>33</v>
      </c>
      <c r="C23" s="5" t="s">
        <v>75</v>
      </c>
      <c r="D23" s="3" t="s">
        <v>35</v>
      </c>
      <c r="E23" s="3" t="s">
        <v>59</v>
      </c>
      <c r="F23" s="3" t="s">
        <v>46</v>
      </c>
      <c r="G23" s="3" t="s">
        <v>36</v>
      </c>
      <c r="H23" s="3" t="s">
        <v>76</v>
      </c>
      <c r="I23" s="3"/>
      <c r="J23" s="3"/>
      <c r="K23" s="3"/>
      <c r="L23" s="3" t="s">
        <v>38</v>
      </c>
      <c r="M23" s="3" t="s">
        <v>39</v>
      </c>
      <c r="N23" s="3" t="s">
        <v>40</v>
      </c>
      <c r="O23" s="4" t="s">
        <v>77</v>
      </c>
      <c r="P23" s="6">
        <v>222000000</v>
      </c>
      <c r="Q23" s="6">
        <v>0</v>
      </c>
      <c r="R23" s="6">
        <v>0</v>
      </c>
      <c r="S23" s="6">
        <v>222000000</v>
      </c>
      <c r="T23" s="6">
        <v>0</v>
      </c>
      <c r="U23" s="6">
        <v>222000000</v>
      </c>
      <c r="V23" s="6">
        <v>0</v>
      </c>
      <c r="W23" s="6">
        <v>12927724.939999999</v>
      </c>
      <c r="X23" s="6">
        <v>11891386.939999999</v>
      </c>
      <c r="Y23" s="6">
        <v>11269150.939999999</v>
      </c>
      <c r="Z23" s="6">
        <v>11269150.939999999</v>
      </c>
      <c r="AB23" s="10">
        <f t="shared" si="0"/>
        <v>5.8232995225225223E-2</v>
      </c>
      <c r="AC23" s="10">
        <f t="shared" si="1"/>
        <v>5.3564806036036035E-2</v>
      </c>
      <c r="AD23" s="10">
        <f t="shared" si="2"/>
        <v>5.0761941171171165E-2</v>
      </c>
    </row>
    <row r="24" spans="1:30" ht="22.5">
      <c r="A24" s="3" t="s">
        <v>32</v>
      </c>
      <c r="B24" s="4" t="s">
        <v>33</v>
      </c>
      <c r="C24" s="5" t="s">
        <v>78</v>
      </c>
      <c r="D24" s="3" t="s">
        <v>35</v>
      </c>
      <c r="E24" s="3" t="s">
        <v>59</v>
      </c>
      <c r="F24" s="3" t="s">
        <v>46</v>
      </c>
      <c r="G24" s="3" t="s">
        <v>59</v>
      </c>
      <c r="H24" s="3" t="s">
        <v>79</v>
      </c>
      <c r="I24" s="3"/>
      <c r="J24" s="3"/>
      <c r="K24" s="3"/>
      <c r="L24" s="3" t="s">
        <v>54</v>
      </c>
      <c r="M24" s="3" t="s">
        <v>55</v>
      </c>
      <c r="N24" s="3" t="s">
        <v>40</v>
      </c>
      <c r="O24" s="4" t="s">
        <v>80</v>
      </c>
      <c r="P24" s="6">
        <v>560000000</v>
      </c>
      <c r="Q24" s="6">
        <v>0</v>
      </c>
      <c r="R24" s="6">
        <v>0</v>
      </c>
      <c r="S24" s="6">
        <v>560000000</v>
      </c>
      <c r="T24" s="6">
        <v>0</v>
      </c>
      <c r="U24" s="6">
        <v>545000000</v>
      </c>
      <c r="V24" s="6">
        <v>15000000</v>
      </c>
      <c r="W24" s="6">
        <v>95000000</v>
      </c>
      <c r="X24" s="6">
        <v>82366644</v>
      </c>
      <c r="Y24" s="6">
        <v>82366644</v>
      </c>
      <c r="Z24" s="6">
        <v>82366644</v>
      </c>
      <c r="AB24" s="10">
        <f t="shared" si="0"/>
        <v>0.16964285714285715</v>
      </c>
      <c r="AC24" s="10">
        <f t="shared" si="1"/>
        <v>0.14708329285714286</v>
      </c>
      <c r="AD24" s="10">
        <f t="shared" si="2"/>
        <v>0.14708329285714286</v>
      </c>
    </row>
    <row r="25" spans="1:30" ht="22.5">
      <c r="A25" s="3" t="s">
        <v>32</v>
      </c>
      <c r="B25" s="4" t="s">
        <v>33</v>
      </c>
      <c r="C25" s="5" t="s">
        <v>81</v>
      </c>
      <c r="D25" s="3" t="s">
        <v>35</v>
      </c>
      <c r="E25" s="3" t="s">
        <v>59</v>
      </c>
      <c r="F25" s="3" t="s">
        <v>46</v>
      </c>
      <c r="G25" s="3" t="s">
        <v>59</v>
      </c>
      <c r="H25" s="3" t="s">
        <v>82</v>
      </c>
      <c r="I25" s="3"/>
      <c r="J25" s="3"/>
      <c r="K25" s="3"/>
      <c r="L25" s="3" t="s">
        <v>38</v>
      </c>
      <c r="M25" s="3" t="s">
        <v>39</v>
      </c>
      <c r="N25" s="3" t="s">
        <v>40</v>
      </c>
      <c r="O25" s="4" t="s">
        <v>83</v>
      </c>
      <c r="P25" s="6">
        <v>1831300000</v>
      </c>
      <c r="Q25" s="6">
        <v>0</v>
      </c>
      <c r="R25" s="6">
        <v>0</v>
      </c>
      <c r="S25" s="6">
        <v>1831300000</v>
      </c>
      <c r="T25" s="6">
        <v>0</v>
      </c>
      <c r="U25" s="6">
        <v>1831300000</v>
      </c>
      <c r="V25" s="6">
        <v>0</v>
      </c>
      <c r="W25" s="6">
        <v>1544323421</v>
      </c>
      <c r="X25" s="6">
        <v>1544323421</v>
      </c>
      <c r="Y25" s="6">
        <v>1540690455</v>
      </c>
      <c r="Z25" s="6">
        <v>1540690455</v>
      </c>
      <c r="AB25" s="10">
        <f t="shared" si="0"/>
        <v>0.84329351881177306</v>
      </c>
      <c r="AC25" s="10">
        <f t="shared" si="1"/>
        <v>0.84329351881177306</v>
      </c>
      <c r="AD25" s="10">
        <f t="shared" si="2"/>
        <v>0.84130970075902367</v>
      </c>
    </row>
    <row r="26" spans="1:30" ht="22.5">
      <c r="A26" s="3" t="s">
        <v>32</v>
      </c>
      <c r="B26" s="4" t="s">
        <v>33</v>
      </c>
      <c r="C26" s="5" t="s">
        <v>84</v>
      </c>
      <c r="D26" s="3" t="s">
        <v>35</v>
      </c>
      <c r="E26" s="3" t="s">
        <v>59</v>
      </c>
      <c r="F26" s="3" t="s">
        <v>85</v>
      </c>
      <c r="G26" s="3" t="s">
        <v>36</v>
      </c>
      <c r="H26" s="3" t="s">
        <v>36</v>
      </c>
      <c r="I26" s="3"/>
      <c r="J26" s="3"/>
      <c r="K26" s="3"/>
      <c r="L26" s="3" t="s">
        <v>54</v>
      </c>
      <c r="M26" s="3" t="s">
        <v>55</v>
      </c>
      <c r="N26" s="3" t="s">
        <v>40</v>
      </c>
      <c r="O26" s="4" t="s">
        <v>86</v>
      </c>
      <c r="P26" s="6">
        <v>900270000</v>
      </c>
      <c r="Q26" s="6">
        <v>0</v>
      </c>
      <c r="R26" s="6">
        <v>0</v>
      </c>
      <c r="S26" s="6">
        <v>900270000</v>
      </c>
      <c r="T26" s="6">
        <v>0</v>
      </c>
      <c r="U26" s="6">
        <v>296777000</v>
      </c>
      <c r="V26" s="6">
        <v>603493000</v>
      </c>
      <c r="W26" s="6">
        <v>296776627</v>
      </c>
      <c r="X26" s="6">
        <v>296776627</v>
      </c>
      <c r="Y26" s="6">
        <v>11568000</v>
      </c>
      <c r="Z26" s="6">
        <v>11568000</v>
      </c>
      <c r="AB26" s="10">
        <f t="shared" si="0"/>
        <v>0.32965291190420654</v>
      </c>
      <c r="AC26" s="10">
        <f t="shared" si="1"/>
        <v>0.32965291190420654</v>
      </c>
      <c r="AD26" s="10">
        <f t="shared" si="2"/>
        <v>1.2849478489786398E-2</v>
      </c>
    </row>
    <row r="27" spans="1:30" ht="45">
      <c r="A27" s="3" t="s">
        <v>32</v>
      </c>
      <c r="B27" s="4" t="s">
        <v>33</v>
      </c>
      <c r="C27" s="5" t="s">
        <v>87</v>
      </c>
      <c r="D27" s="3" t="s">
        <v>35</v>
      </c>
      <c r="E27" s="3" t="s">
        <v>59</v>
      </c>
      <c r="F27" s="3" t="s">
        <v>85</v>
      </c>
      <c r="G27" s="3" t="s">
        <v>59</v>
      </c>
      <c r="H27" s="3" t="s">
        <v>88</v>
      </c>
      <c r="I27" s="3"/>
      <c r="J27" s="3"/>
      <c r="K27" s="3"/>
      <c r="L27" s="3" t="s">
        <v>38</v>
      </c>
      <c r="M27" s="3" t="s">
        <v>39</v>
      </c>
      <c r="N27" s="3" t="s">
        <v>40</v>
      </c>
      <c r="O27" s="4" t="s">
        <v>89</v>
      </c>
      <c r="P27" s="6">
        <v>2398420000</v>
      </c>
      <c r="Q27" s="6">
        <v>0</v>
      </c>
      <c r="R27" s="6">
        <v>0</v>
      </c>
      <c r="S27" s="6">
        <v>2398420000</v>
      </c>
      <c r="T27" s="6">
        <v>2338962529</v>
      </c>
      <c r="U27" s="6">
        <v>59457471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B27" s="10">
        <f t="shared" si="0"/>
        <v>0</v>
      </c>
      <c r="AC27" s="10">
        <f t="shared" si="1"/>
        <v>0</v>
      </c>
      <c r="AD27" s="10">
        <f t="shared" si="2"/>
        <v>0</v>
      </c>
    </row>
    <row r="28" spans="1:30">
      <c r="A28" s="3"/>
      <c r="B28" s="4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 t="s">
        <v>119</v>
      </c>
      <c r="P28" s="8"/>
      <c r="Q28" s="8"/>
      <c r="R28" s="8"/>
      <c r="S28" s="8">
        <f>SUM(S18:S27)</f>
        <v>6862170000</v>
      </c>
      <c r="T28" s="8"/>
      <c r="U28" s="8"/>
      <c r="V28" s="8"/>
      <c r="W28" s="8">
        <f t="shared" ref="W28:Z28" si="11">SUM(W18:W27)</f>
        <v>2786847065.9400001</v>
      </c>
      <c r="X28" s="8">
        <f t="shared" si="11"/>
        <v>2769399964.9400001</v>
      </c>
      <c r="Y28" s="8">
        <f t="shared" si="11"/>
        <v>2479936135.9400001</v>
      </c>
      <c r="Z28" s="8">
        <f t="shared" si="11"/>
        <v>2479936135.9400001</v>
      </c>
      <c r="AA28" s="9"/>
      <c r="AB28" s="11">
        <f t="shared" ref="AB28" si="12">+W28/S28</f>
        <v>0.40611746225173673</v>
      </c>
      <c r="AC28" s="11">
        <f t="shared" ref="AC28" si="13">+X28/S28</f>
        <v>0.40357495732982424</v>
      </c>
      <c r="AD28" s="11">
        <f t="shared" ref="AD28" si="14">+Z28/S28</f>
        <v>0.36139240734927874</v>
      </c>
    </row>
    <row r="29" spans="1:30">
      <c r="A29" s="3"/>
      <c r="B29" s="4"/>
      <c r="C29" s="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9"/>
      <c r="AB29" s="11"/>
      <c r="AC29" s="11"/>
      <c r="AD29" s="11"/>
    </row>
    <row r="30" spans="1:30">
      <c r="A30" s="3"/>
      <c r="B30" s="4"/>
      <c r="C30" s="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 t="s">
        <v>120</v>
      </c>
      <c r="P30" s="8"/>
      <c r="Q30" s="8"/>
      <c r="R30" s="8"/>
      <c r="S30" s="8">
        <f>+S28+S17+S12</f>
        <v>102836158505</v>
      </c>
      <c r="T30" s="8"/>
      <c r="U30" s="8"/>
      <c r="V30" s="8"/>
      <c r="W30" s="8">
        <f t="shared" ref="W30:Z30" si="15">+W28+W17+W12</f>
        <v>90344262243.330017</v>
      </c>
      <c r="X30" s="8">
        <f t="shared" si="15"/>
        <v>89319221080.830017</v>
      </c>
      <c r="Y30" s="8">
        <f t="shared" si="15"/>
        <v>88113158195.830017</v>
      </c>
      <c r="Z30" s="8">
        <f t="shared" si="15"/>
        <v>88113158195.830017</v>
      </c>
      <c r="AA30" s="9"/>
      <c r="AB30" s="11">
        <f t="shared" ref="AB30" si="16">+W30/S30</f>
        <v>0.87852622615164477</v>
      </c>
      <c r="AC30" s="11">
        <f t="shared" ref="AC30" si="17">+X30/S30</f>
        <v>0.86855851462486533</v>
      </c>
      <c r="AD30" s="11">
        <f t="shared" ref="AD30" si="18">+Z30/S30</f>
        <v>0.85683051055962833</v>
      </c>
    </row>
    <row r="31" spans="1:30">
      <c r="A31" s="3"/>
      <c r="B31" s="4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9"/>
      <c r="AB31" s="11"/>
      <c r="AC31" s="11"/>
      <c r="AD31" s="11"/>
    </row>
    <row r="32" spans="1:30" ht="22.5">
      <c r="A32" s="3" t="s">
        <v>32</v>
      </c>
      <c r="B32" s="4" t="s">
        <v>33</v>
      </c>
      <c r="C32" s="5" t="s">
        <v>90</v>
      </c>
      <c r="D32" s="3" t="s">
        <v>91</v>
      </c>
      <c r="E32" s="3" t="s">
        <v>85</v>
      </c>
      <c r="F32" s="3" t="s">
        <v>36</v>
      </c>
      <c r="G32" s="3" t="s">
        <v>59</v>
      </c>
      <c r="H32" s="3"/>
      <c r="I32" s="3"/>
      <c r="J32" s="3"/>
      <c r="K32" s="3"/>
      <c r="L32" s="3" t="s">
        <v>38</v>
      </c>
      <c r="M32" s="3" t="s">
        <v>65</v>
      </c>
      <c r="N32" s="3" t="s">
        <v>40</v>
      </c>
      <c r="O32" s="4" t="s">
        <v>92</v>
      </c>
      <c r="P32" s="6">
        <v>204800000</v>
      </c>
      <c r="Q32" s="6">
        <v>0</v>
      </c>
      <c r="R32" s="6">
        <v>0</v>
      </c>
      <c r="S32" s="6">
        <v>204800000</v>
      </c>
      <c r="T32" s="6">
        <v>0</v>
      </c>
      <c r="U32" s="6">
        <v>204800000</v>
      </c>
      <c r="V32" s="6">
        <v>0</v>
      </c>
      <c r="W32" s="6">
        <v>204800000</v>
      </c>
      <c r="X32" s="6">
        <v>204097948.16150001</v>
      </c>
      <c r="Y32" s="6">
        <v>204097948.16150001</v>
      </c>
      <c r="Z32" s="6">
        <v>204097948.16150001</v>
      </c>
      <c r="AB32" s="10">
        <f t="shared" si="0"/>
        <v>1</v>
      </c>
      <c r="AC32" s="10">
        <f t="shared" si="1"/>
        <v>0.9965720125073243</v>
      </c>
      <c r="AD32" s="10">
        <f t="shared" si="2"/>
        <v>0.9965720125073243</v>
      </c>
    </row>
    <row r="33" spans="1:30" ht="22.5">
      <c r="A33" s="3" t="s">
        <v>32</v>
      </c>
      <c r="B33" s="4" t="s">
        <v>33</v>
      </c>
      <c r="C33" s="5" t="s">
        <v>93</v>
      </c>
      <c r="D33" s="3" t="s">
        <v>91</v>
      </c>
      <c r="E33" s="3" t="s">
        <v>85</v>
      </c>
      <c r="F33" s="3" t="s">
        <v>52</v>
      </c>
      <c r="G33" s="3" t="s">
        <v>59</v>
      </c>
      <c r="H33" s="3"/>
      <c r="I33" s="3"/>
      <c r="J33" s="3"/>
      <c r="K33" s="3"/>
      <c r="L33" s="3" t="s">
        <v>38</v>
      </c>
      <c r="M33" s="3" t="s">
        <v>65</v>
      </c>
      <c r="N33" s="3" t="s">
        <v>40</v>
      </c>
      <c r="O33" s="4" t="s">
        <v>92</v>
      </c>
      <c r="P33" s="6">
        <v>14300000</v>
      </c>
      <c r="Q33" s="6">
        <v>0</v>
      </c>
      <c r="R33" s="6">
        <v>0</v>
      </c>
      <c r="S33" s="6">
        <v>14300000</v>
      </c>
      <c r="T33" s="6">
        <v>0</v>
      </c>
      <c r="U33" s="6">
        <v>14300000</v>
      </c>
      <c r="V33" s="6">
        <v>0</v>
      </c>
      <c r="W33" s="6">
        <v>14300000</v>
      </c>
      <c r="X33" s="6">
        <v>14258368.842700001</v>
      </c>
      <c r="Y33" s="6">
        <v>14258368.842700001</v>
      </c>
      <c r="Z33" s="6">
        <v>14258368.842700001</v>
      </c>
      <c r="AB33" s="10">
        <f t="shared" si="0"/>
        <v>1</v>
      </c>
      <c r="AC33" s="10">
        <f t="shared" si="1"/>
        <v>0.99708873025874134</v>
      </c>
      <c r="AD33" s="10">
        <f t="shared" si="2"/>
        <v>0.99708873025874134</v>
      </c>
    </row>
    <row r="34" spans="1:30">
      <c r="A34" s="3"/>
      <c r="B34" s="4"/>
      <c r="C34" s="5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 t="s">
        <v>121</v>
      </c>
      <c r="P34" s="8"/>
      <c r="Q34" s="8"/>
      <c r="R34" s="8"/>
      <c r="S34" s="8">
        <f>+S33+S32</f>
        <v>219100000</v>
      </c>
      <c r="T34" s="8"/>
      <c r="U34" s="8"/>
      <c r="V34" s="8"/>
      <c r="W34" s="8">
        <f t="shared" ref="W34:Z34" si="19">+W33+W32</f>
        <v>219100000</v>
      </c>
      <c r="X34" s="8">
        <f t="shared" si="19"/>
        <v>218356317.00420001</v>
      </c>
      <c r="Y34" s="8">
        <f t="shared" si="19"/>
        <v>218356317.00420001</v>
      </c>
      <c r="Z34" s="8">
        <f t="shared" si="19"/>
        <v>218356317.00420001</v>
      </c>
      <c r="AA34" s="9"/>
      <c r="AB34" s="11">
        <f t="shared" ref="AB34" si="20">+W34/S34</f>
        <v>1</v>
      </c>
      <c r="AC34" s="11">
        <f t="shared" ref="AC34" si="21">+X34/S34</f>
        <v>0.99660573712551348</v>
      </c>
      <c r="AD34" s="11">
        <f t="shared" ref="AD34" si="22">+Z34/S34</f>
        <v>0.99660573712551348</v>
      </c>
    </row>
    <row r="35" spans="1:30">
      <c r="A35" s="3"/>
      <c r="B35" s="4"/>
      <c r="C35" s="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9"/>
      <c r="AB35" s="11"/>
      <c r="AC35" s="11"/>
      <c r="AD35" s="11"/>
    </row>
    <row r="36" spans="1:30" ht="45">
      <c r="A36" s="3" t="s">
        <v>32</v>
      </c>
      <c r="B36" s="4" t="s">
        <v>33</v>
      </c>
      <c r="C36" s="5" t="s">
        <v>94</v>
      </c>
      <c r="D36" s="3" t="s">
        <v>95</v>
      </c>
      <c r="E36" s="3" t="s">
        <v>96</v>
      </c>
      <c r="F36" s="3" t="s">
        <v>97</v>
      </c>
      <c r="G36" s="3" t="s">
        <v>98</v>
      </c>
      <c r="H36" s="3"/>
      <c r="I36" s="3"/>
      <c r="J36" s="3"/>
      <c r="K36" s="3"/>
      <c r="L36" s="3" t="s">
        <v>38</v>
      </c>
      <c r="M36" s="3" t="s">
        <v>39</v>
      </c>
      <c r="N36" s="3" t="s">
        <v>40</v>
      </c>
      <c r="O36" s="4" t="s">
        <v>99</v>
      </c>
      <c r="P36" s="6">
        <v>5060000000</v>
      </c>
      <c r="Q36" s="6">
        <v>0</v>
      </c>
      <c r="R36" s="6">
        <v>0</v>
      </c>
      <c r="S36" s="6">
        <v>5060000000</v>
      </c>
      <c r="T36" s="6">
        <v>0</v>
      </c>
      <c r="U36" s="6">
        <v>5059999999.9499998</v>
      </c>
      <c r="V36" s="6">
        <v>0.05</v>
      </c>
      <c r="W36" s="6">
        <v>5059999999.9499998</v>
      </c>
      <c r="X36" s="6">
        <v>5059999999.3999996</v>
      </c>
      <c r="Y36" s="6">
        <v>3542000000</v>
      </c>
      <c r="Z36" s="6">
        <v>3542000000</v>
      </c>
      <c r="AB36" s="10">
        <f t="shared" si="0"/>
        <v>0.99999999999011857</v>
      </c>
      <c r="AC36" s="10">
        <f t="shared" si="1"/>
        <v>0.99999999988142285</v>
      </c>
      <c r="AD36" s="10">
        <f t="shared" si="2"/>
        <v>0.7</v>
      </c>
    </row>
    <row r="37" spans="1:30" ht="56.25">
      <c r="A37" s="3" t="s">
        <v>32</v>
      </c>
      <c r="B37" s="4" t="s">
        <v>33</v>
      </c>
      <c r="C37" s="5" t="s">
        <v>100</v>
      </c>
      <c r="D37" s="3" t="s">
        <v>95</v>
      </c>
      <c r="E37" s="3" t="s">
        <v>101</v>
      </c>
      <c r="F37" s="3" t="s">
        <v>102</v>
      </c>
      <c r="G37" s="3" t="s">
        <v>36</v>
      </c>
      <c r="H37" s="3" t="s">
        <v>1</v>
      </c>
      <c r="I37" s="3" t="s">
        <v>1</v>
      </c>
      <c r="J37" s="3" t="s">
        <v>1</v>
      </c>
      <c r="K37" s="3" t="s">
        <v>1</v>
      </c>
      <c r="L37" s="3" t="s">
        <v>38</v>
      </c>
      <c r="M37" s="3" t="s">
        <v>39</v>
      </c>
      <c r="N37" s="3" t="s">
        <v>40</v>
      </c>
      <c r="O37" s="4" t="s">
        <v>103</v>
      </c>
      <c r="P37" s="6">
        <v>6692000000</v>
      </c>
      <c r="Q37" s="6">
        <v>0</v>
      </c>
      <c r="R37" s="6">
        <v>0</v>
      </c>
      <c r="S37" s="6">
        <v>6692000000</v>
      </c>
      <c r="T37" s="6">
        <v>0</v>
      </c>
      <c r="U37" s="6">
        <v>6692000000</v>
      </c>
      <c r="V37" s="6">
        <v>0</v>
      </c>
      <c r="W37" s="6">
        <v>6002774070</v>
      </c>
      <c r="X37" s="6">
        <v>5525494416</v>
      </c>
      <c r="Y37" s="6">
        <v>4597689631</v>
      </c>
      <c r="Z37" s="6">
        <v>4597689631</v>
      </c>
      <c r="AB37" s="10">
        <f t="shared" si="0"/>
        <v>0.89700748206814107</v>
      </c>
      <c r="AC37" s="10">
        <f t="shared" si="1"/>
        <v>0.82568655349671249</v>
      </c>
      <c r="AD37" s="10">
        <f t="shared" si="2"/>
        <v>0.68704268245666467</v>
      </c>
    </row>
    <row r="38" spans="1:30" ht="45">
      <c r="A38" s="3" t="s">
        <v>32</v>
      </c>
      <c r="B38" s="4" t="s">
        <v>33</v>
      </c>
      <c r="C38" s="5" t="s">
        <v>104</v>
      </c>
      <c r="D38" s="3" t="s">
        <v>95</v>
      </c>
      <c r="E38" s="3" t="s">
        <v>101</v>
      </c>
      <c r="F38" s="3" t="s">
        <v>105</v>
      </c>
      <c r="G38" s="3" t="s">
        <v>46</v>
      </c>
      <c r="H38" s="3" t="s">
        <v>1</v>
      </c>
      <c r="I38" s="3" t="s">
        <v>1</v>
      </c>
      <c r="J38" s="3" t="s">
        <v>1</v>
      </c>
      <c r="K38" s="3" t="s">
        <v>1</v>
      </c>
      <c r="L38" s="3" t="s">
        <v>38</v>
      </c>
      <c r="M38" s="3" t="s">
        <v>39</v>
      </c>
      <c r="N38" s="3" t="s">
        <v>40</v>
      </c>
      <c r="O38" s="4" t="s">
        <v>106</v>
      </c>
      <c r="P38" s="6">
        <v>105044628122</v>
      </c>
      <c r="Q38" s="6">
        <v>0</v>
      </c>
      <c r="R38" s="6">
        <v>6500000000</v>
      </c>
      <c r="S38" s="6">
        <v>98544628122</v>
      </c>
      <c r="T38" s="6">
        <v>0</v>
      </c>
      <c r="U38" s="6">
        <v>97971103363.179993</v>
      </c>
      <c r="V38" s="6">
        <v>573524758.82000005</v>
      </c>
      <c r="W38" s="6">
        <v>95516111731.479996</v>
      </c>
      <c r="X38" s="6">
        <v>88472966794.580002</v>
      </c>
      <c r="Y38" s="6">
        <v>74307984914.240005</v>
      </c>
      <c r="Z38" s="6">
        <v>74307984914.240005</v>
      </c>
      <c r="AB38" s="10">
        <f t="shared" si="0"/>
        <v>0.96926756487658927</v>
      </c>
      <c r="AC38" s="10">
        <f t="shared" si="1"/>
        <v>0.89779593754262177</v>
      </c>
      <c r="AD38" s="10">
        <f t="shared" si="2"/>
        <v>0.75405414105622681</v>
      </c>
    </row>
    <row r="39" spans="1:30" ht="45">
      <c r="A39" s="3" t="s">
        <v>32</v>
      </c>
      <c r="B39" s="4" t="s">
        <v>33</v>
      </c>
      <c r="C39" s="5" t="s">
        <v>104</v>
      </c>
      <c r="D39" s="3" t="s">
        <v>95</v>
      </c>
      <c r="E39" s="3" t="s">
        <v>101</v>
      </c>
      <c r="F39" s="3" t="s">
        <v>105</v>
      </c>
      <c r="G39" s="3" t="s">
        <v>46</v>
      </c>
      <c r="H39" s="3" t="s">
        <v>1</v>
      </c>
      <c r="I39" s="3" t="s">
        <v>1</v>
      </c>
      <c r="J39" s="3" t="s">
        <v>1</v>
      </c>
      <c r="K39" s="3" t="s">
        <v>1</v>
      </c>
      <c r="L39" s="3" t="s">
        <v>54</v>
      </c>
      <c r="M39" s="3" t="s">
        <v>55</v>
      </c>
      <c r="N39" s="3" t="s">
        <v>40</v>
      </c>
      <c r="O39" s="4" t="s">
        <v>106</v>
      </c>
      <c r="P39" s="6">
        <v>23077601878</v>
      </c>
      <c r="Q39" s="6">
        <v>0</v>
      </c>
      <c r="R39" s="6">
        <v>0</v>
      </c>
      <c r="S39" s="6">
        <v>23077601878</v>
      </c>
      <c r="T39" s="6">
        <v>0</v>
      </c>
      <c r="U39" s="6">
        <v>22866500824.93</v>
      </c>
      <c r="V39" s="6">
        <v>211101053.06999999</v>
      </c>
      <c r="W39" s="6">
        <v>21488108009.310001</v>
      </c>
      <c r="X39" s="6">
        <v>18785538274.439999</v>
      </c>
      <c r="Y39" s="6">
        <v>15951082207.440001</v>
      </c>
      <c r="Z39" s="6">
        <v>15951082207.440001</v>
      </c>
      <c r="AB39" s="10">
        <f t="shared" si="0"/>
        <v>0.93112395832578809</v>
      </c>
      <c r="AC39" s="10">
        <f t="shared" si="1"/>
        <v>0.81401604784370385</v>
      </c>
      <c r="AD39" s="10">
        <f t="shared" si="2"/>
        <v>0.69119323107165009</v>
      </c>
    </row>
    <row r="40" spans="1:30" ht="45">
      <c r="A40" s="3" t="s">
        <v>32</v>
      </c>
      <c r="B40" s="4" t="s">
        <v>33</v>
      </c>
      <c r="C40" s="5" t="s">
        <v>104</v>
      </c>
      <c r="D40" s="3" t="s">
        <v>95</v>
      </c>
      <c r="E40" s="3" t="s">
        <v>101</v>
      </c>
      <c r="F40" s="3" t="s">
        <v>105</v>
      </c>
      <c r="G40" s="3" t="s">
        <v>46</v>
      </c>
      <c r="H40" s="3" t="s">
        <v>1</v>
      </c>
      <c r="I40" s="3" t="s">
        <v>1</v>
      </c>
      <c r="J40" s="3" t="s">
        <v>1</v>
      </c>
      <c r="K40" s="3" t="s">
        <v>1</v>
      </c>
      <c r="L40" s="3" t="s">
        <v>54</v>
      </c>
      <c r="M40" s="3" t="s">
        <v>63</v>
      </c>
      <c r="N40" s="3" t="s">
        <v>40</v>
      </c>
      <c r="O40" s="4" t="s">
        <v>106</v>
      </c>
      <c r="P40" s="6">
        <v>12645770000</v>
      </c>
      <c r="Q40" s="6">
        <v>0</v>
      </c>
      <c r="R40" s="6">
        <v>0</v>
      </c>
      <c r="S40" s="6">
        <v>12645770000</v>
      </c>
      <c r="T40" s="6">
        <v>0</v>
      </c>
      <c r="U40" s="6">
        <v>12596627613.32</v>
      </c>
      <c r="V40" s="6">
        <v>49142386.68</v>
      </c>
      <c r="W40" s="6">
        <v>11919749807.82</v>
      </c>
      <c r="X40" s="6">
        <v>11138648551.42</v>
      </c>
      <c r="Y40" s="6">
        <v>9853665722.4200001</v>
      </c>
      <c r="Z40" s="6">
        <v>9853665722.4200001</v>
      </c>
      <c r="AB40" s="10">
        <f t="shared" si="0"/>
        <v>0.94258790155285122</v>
      </c>
      <c r="AC40" s="10">
        <f t="shared" si="1"/>
        <v>0.88082011229209456</v>
      </c>
      <c r="AD40" s="10">
        <f t="shared" si="2"/>
        <v>0.77920646369655622</v>
      </c>
    </row>
    <row r="41" spans="1:30" ht="45">
      <c r="A41" s="3" t="s">
        <v>32</v>
      </c>
      <c r="B41" s="4" t="s">
        <v>33</v>
      </c>
      <c r="C41" s="5" t="s">
        <v>107</v>
      </c>
      <c r="D41" s="3" t="s">
        <v>95</v>
      </c>
      <c r="E41" s="3" t="s">
        <v>101</v>
      </c>
      <c r="F41" s="3" t="s">
        <v>105</v>
      </c>
      <c r="G41" s="3" t="s">
        <v>85</v>
      </c>
      <c r="H41" s="3" t="s">
        <v>1</v>
      </c>
      <c r="I41" s="3" t="s">
        <v>1</v>
      </c>
      <c r="J41" s="3" t="s">
        <v>1</v>
      </c>
      <c r="K41" s="3" t="s">
        <v>1</v>
      </c>
      <c r="L41" s="3" t="s">
        <v>38</v>
      </c>
      <c r="M41" s="3" t="s">
        <v>39</v>
      </c>
      <c r="N41" s="3" t="s">
        <v>40</v>
      </c>
      <c r="O41" s="4" t="s">
        <v>108</v>
      </c>
      <c r="P41" s="6">
        <v>14507371878</v>
      </c>
      <c r="Q41" s="6">
        <v>0</v>
      </c>
      <c r="R41" s="6">
        <v>2500000000</v>
      </c>
      <c r="S41" s="6">
        <v>12007371878</v>
      </c>
      <c r="T41" s="6">
        <v>0</v>
      </c>
      <c r="U41" s="6">
        <v>11952746079</v>
      </c>
      <c r="V41" s="6">
        <v>54625799</v>
      </c>
      <c r="W41" s="6">
        <v>11690123827</v>
      </c>
      <c r="X41" s="6">
        <v>10779200602.870001</v>
      </c>
      <c r="Y41" s="6">
        <v>9161139336.8700008</v>
      </c>
      <c r="Z41" s="6">
        <v>9161139336.8700008</v>
      </c>
      <c r="AB41" s="10">
        <f t="shared" si="0"/>
        <v>0.97357889351446969</v>
      </c>
      <c r="AC41" s="10">
        <f t="shared" si="1"/>
        <v>0.89771522964319406</v>
      </c>
      <c r="AD41" s="10">
        <f t="shared" si="2"/>
        <v>0.76295957433075856</v>
      </c>
    </row>
    <row r="42" spans="1:30" ht="45">
      <c r="A42" s="3" t="s">
        <v>32</v>
      </c>
      <c r="B42" s="4" t="s">
        <v>33</v>
      </c>
      <c r="C42" s="5" t="s">
        <v>107</v>
      </c>
      <c r="D42" s="3" t="s">
        <v>95</v>
      </c>
      <c r="E42" s="3" t="s">
        <v>101</v>
      </c>
      <c r="F42" s="3" t="s">
        <v>105</v>
      </c>
      <c r="G42" s="3" t="s">
        <v>85</v>
      </c>
      <c r="H42" s="3" t="s">
        <v>1</v>
      </c>
      <c r="I42" s="3" t="s">
        <v>1</v>
      </c>
      <c r="J42" s="3" t="s">
        <v>1</v>
      </c>
      <c r="K42" s="3" t="s">
        <v>1</v>
      </c>
      <c r="L42" s="3" t="s">
        <v>54</v>
      </c>
      <c r="M42" s="3" t="s">
        <v>55</v>
      </c>
      <c r="N42" s="3" t="s">
        <v>40</v>
      </c>
      <c r="O42" s="4" t="s">
        <v>108</v>
      </c>
      <c r="P42" s="6">
        <v>6492628122</v>
      </c>
      <c r="Q42" s="6">
        <v>0</v>
      </c>
      <c r="R42" s="6">
        <v>0</v>
      </c>
      <c r="S42" s="6">
        <v>6492628122</v>
      </c>
      <c r="T42" s="6">
        <v>0</v>
      </c>
      <c r="U42" s="6">
        <v>6468621437.9300003</v>
      </c>
      <c r="V42" s="6">
        <v>24006684.07</v>
      </c>
      <c r="W42" s="6">
        <v>6366314909.1000004</v>
      </c>
      <c r="X42" s="6">
        <v>6311508282.8699999</v>
      </c>
      <c r="Y42" s="6">
        <v>5411321921.8699999</v>
      </c>
      <c r="Z42" s="6">
        <v>5411321921.8699999</v>
      </c>
      <c r="AB42" s="10">
        <f t="shared" si="0"/>
        <v>0.98054513356894835</v>
      </c>
      <c r="AC42" s="10">
        <f t="shared" si="1"/>
        <v>0.97210377127310232</v>
      </c>
      <c r="AD42" s="10">
        <f t="shared" si="2"/>
        <v>0.8334563169472099</v>
      </c>
    </row>
    <row r="43" spans="1:30" ht="45">
      <c r="A43" s="3" t="s">
        <v>32</v>
      </c>
      <c r="B43" s="4" t="s">
        <v>33</v>
      </c>
      <c r="C43" s="5" t="s">
        <v>107</v>
      </c>
      <c r="D43" s="3" t="s">
        <v>95</v>
      </c>
      <c r="E43" s="3" t="s">
        <v>101</v>
      </c>
      <c r="F43" s="3" t="s">
        <v>105</v>
      </c>
      <c r="G43" s="3" t="s">
        <v>85</v>
      </c>
      <c r="H43" s="3" t="s">
        <v>1</v>
      </c>
      <c r="I43" s="3" t="s">
        <v>1</v>
      </c>
      <c r="J43" s="3" t="s">
        <v>1</v>
      </c>
      <c r="K43" s="3" t="s">
        <v>1</v>
      </c>
      <c r="L43" s="3" t="s">
        <v>54</v>
      </c>
      <c r="M43" s="3" t="s">
        <v>63</v>
      </c>
      <c r="N43" s="3" t="s">
        <v>40</v>
      </c>
      <c r="O43" s="4" t="s">
        <v>108</v>
      </c>
      <c r="P43" s="6">
        <v>7000000000</v>
      </c>
      <c r="Q43" s="6">
        <v>0</v>
      </c>
      <c r="R43" s="6">
        <v>0</v>
      </c>
      <c r="S43" s="6">
        <v>7000000000</v>
      </c>
      <c r="T43" s="6">
        <v>0</v>
      </c>
      <c r="U43" s="6">
        <v>6985002663</v>
      </c>
      <c r="V43" s="6">
        <v>14997337</v>
      </c>
      <c r="W43" s="6">
        <v>6826792326</v>
      </c>
      <c r="X43" s="6">
        <v>5653330046.75</v>
      </c>
      <c r="Y43" s="6">
        <v>5345970798.75</v>
      </c>
      <c r="Z43" s="6">
        <v>5345970798.75</v>
      </c>
      <c r="AB43" s="10">
        <f t="shared" si="0"/>
        <v>0.97525604657142861</v>
      </c>
      <c r="AC43" s="10">
        <f t="shared" si="1"/>
        <v>0.80761857810714288</v>
      </c>
      <c r="AD43" s="10">
        <f t="shared" si="2"/>
        <v>0.76371011410714285</v>
      </c>
    </row>
    <row r="44" spans="1:30" ht="45">
      <c r="A44" s="3" t="s">
        <v>32</v>
      </c>
      <c r="B44" s="4" t="s">
        <v>33</v>
      </c>
      <c r="C44" s="5" t="s">
        <v>109</v>
      </c>
      <c r="D44" s="3" t="s">
        <v>95</v>
      </c>
      <c r="E44" s="3" t="s">
        <v>101</v>
      </c>
      <c r="F44" s="3" t="s">
        <v>105</v>
      </c>
      <c r="G44" s="3" t="s">
        <v>76</v>
      </c>
      <c r="H44" s="3" t="s">
        <v>1</v>
      </c>
      <c r="I44" s="3" t="s">
        <v>1</v>
      </c>
      <c r="J44" s="3" t="s">
        <v>1</v>
      </c>
      <c r="K44" s="3" t="s">
        <v>1</v>
      </c>
      <c r="L44" s="3" t="s">
        <v>38</v>
      </c>
      <c r="M44" s="3" t="s">
        <v>39</v>
      </c>
      <c r="N44" s="3" t="s">
        <v>40</v>
      </c>
      <c r="O44" s="4" t="s">
        <v>110</v>
      </c>
      <c r="P44" s="6">
        <v>1000000000</v>
      </c>
      <c r="Q44" s="6">
        <v>0</v>
      </c>
      <c r="R44" s="6">
        <v>0</v>
      </c>
      <c r="S44" s="6">
        <v>1000000000</v>
      </c>
      <c r="T44" s="6">
        <v>0</v>
      </c>
      <c r="U44" s="6">
        <v>999974570</v>
      </c>
      <c r="V44" s="6">
        <v>25430</v>
      </c>
      <c r="W44" s="6">
        <v>893728745</v>
      </c>
      <c r="X44" s="6">
        <v>890032066</v>
      </c>
      <c r="Y44" s="6">
        <v>844807330</v>
      </c>
      <c r="Z44" s="6">
        <v>844807330</v>
      </c>
      <c r="AB44" s="10">
        <f t="shared" si="0"/>
        <v>0.89372874499999999</v>
      </c>
      <c r="AC44" s="10">
        <f t="shared" si="1"/>
        <v>0.89003206599999996</v>
      </c>
      <c r="AD44" s="10">
        <f t="shared" si="2"/>
        <v>0.84480732999999997</v>
      </c>
    </row>
    <row r="45" spans="1:30" ht="45">
      <c r="A45" s="3" t="s">
        <v>32</v>
      </c>
      <c r="B45" s="4" t="s">
        <v>33</v>
      </c>
      <c r="C45" s="5" t="s">
        <v>109</v>
      </c>
      <c r="D45" s="3" t="s">
        <v>95</v>
      </c>
      <c r="E45" s="3" t="s">
        <v>101</v>
      </c>
      <c r="F45" s="3" t="s">
        <v>105</v>
      </c>
      <c r="G45" s="3" t="s">
        <v>76</v>
      </c>
      <c r="H45" s="3" t="s">
        <v>1</v>
      </c>
      <c r="I45" s="3" t="s">
        <v>1</v>
      </c>
      <c r="J45" s="3" t="s">
        <v>1</v>
      </c>
      <c r="K45" s="3" t="s">
        <v>1</v>
      </c>
      <c r="L45" s="3" t="s">
        <v>54</v>
      </c>
      <c r="M45" s="3" t="s">
        <v>55</v>
      </c>
      <c r="N45" s="3" t="s">
        <v>40</v>
      </c>
      <c r="O45" s="4" t="s">
        <v>110</v>
      </c>
      <c r="P45" s="6">
        <v>2600000000</v>
      </c>
      <c r="Q45" s="6">
        <v>0</v>
      </c>
      <c r="R45" s="6">
        <v>0</v>
      </c>
      <c r="S45" s="6">
        <v>2600000000</v>
      </c>
      <c r="T45" s="6">
        <v>0</v>
      </c>
      <c r="U45" s="6">
        <v>2568494841</v>
      </c>
      <c r="V45" s="6">
        <v>31505159</v>
      </c>
      <c r="W45" s="6">
        <v>2168530211.3800001</v>
      </c>
      <c r="X45" s="6">
        <v>1945615047.6300001</v>
      </c>
      <c r="Y45" s="6">
        <v>1865045514.6300001</v>
      </c>
      <c r="Z45" s="6">
        <v>1865045514.6300001</v>
      </c>
      <c r="AB45" s="10">
        <f t="shared" si="0"/>
        <v>0.83405008130000002</v>
      </c>
      <c r="AC45" s="10">
        <f t="shared" si="1"/>
        <v>0.74831347985769237</v>
      </c>
      <c r="AD45" s="10">
        <f t="shared" si="2"/>
        <v>0.71732519793461547</v>
      </c>
    </row>
    <row r="46" spans="1:30">
      <c r="A46" s="3"/>
      <c r="B46" s="4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7" t="s">
        <v>122</v>
      </c>
      <c r="P46" s="8"/>
      <c r="Q46" s="8"/>
      <c r="R46" s="8"/>
      <c r="S46" s="8">
        <f>SUM(S36:S45)</f>
        <v>175120000000</v>
      </c>
      <c r="T46" s="8"/>
      <c r="U46" s="8"/>
      <c r="V46" s="8"/>
      <c r="W46" s="8">
        <f t="shared" ref="W46:Z46" si="23">SUM(W36:W45)</f>
        <v>167932233637.04001</v>
      </c>
      <c r="X46" s="8">
        <f t="shared" si="23"/>
        <v>154562334081.95999</v>
      </c>
      <c r="Y46" s="8">
        <f t="shared" si="23"/>
        <v>130880707377.22</v>
      </c>
      <c r="Z46" s="8">
        <f t="shared" si="23"/>
        <v>130880707377.22</v>
      </c>
      <c r="AA46" s="9"/>
      <c r="AB46" s="11">
        <f t="shared" ref="AB46" si="24">+W46/S46</f>
        <v>0.95895519436409327</v>
      </c>
      <c r="AC46" s="11">
        <f t="shared" ref="AC46" si="25">+X46/S46</f>
        <v>0.88260812061420735</v>
      </c>
      <c r="AD46" s="11">
        <f t="shared" ref="AD46" si="26">+Z46/S46</f>
        <v>0.74737726917096847</v>
      </c>
    </row>
    <row r="47" spans="1:30">
      <c r="A47" s="3" t="s">
        <v>1</v>
      </c>
      <c r="B47" s="4" t="s">
        <v>1</v>
      </c>
      <c r="C47" s="5" t="s">
        <v>1</v>
      </c>
      <c r="D47" s="3" t="s">
        <v>1</v>
      </c>
      <c r="E47" s="3" t="s">
        <v>1</v>
      </c>
      <c r="F47" s="3" t="s">
        <v>1</v>
      </c>
      <c r="G47" s="3" t="s">
        <v>1</v>
      </c>
      <c r="H47" s="3" t="s">
        <v>1</v>
      </c>
      <c r="I47" s="3" t="s">
        <v>1</v>
      </c>
      <c r="J47" s="3" t="s">
        <v>1</v>
      </c>
      <c r="K47" s="3" t="s">
        <v>1</v>
      </c>
      <c r="L47" s="3" t="s">
        <v>1</v>
      </c>
      <c r="M47" s="3" t="s">
        <v>1</v>
      </c>
      <c r="N47" s="3" t="s">
        <v>1</v>
      </c>
      <c r="O47" s="7" t="s">
        <v>123</v>
      </c>
      <c r="P47" s="8">
        <v>287423920000</v>
      </c>
      <c r="Q47" s="8">
        <v>0</v>
      </c>
      <c r="R47" s="8">
        <v>9248661495</v>
      </c>
      <c r="S47" s="8">
        <f>+S46+S34+S30</f>
        <v>278175258505</v>
      </c>
      <c r="T47" s="8">
        <v>2338962529</v>
      </c>
      <c r="U47" s="8">
        <v>273540748126.31</v>
      </c>
      <c r="V47" s="8">
        <v>2295547849.6900001</v>
      </c>
      <c r="W47" s="8">
        <f t="shared" ref="W47:Z47" si="27">+W46+W34+W30</f>
        <v>258495595880.37003</v>
      </c>
      <c r="X47" s="8">
        <f t="shared" si="27"/>
        <v>244099911479.79422</v>
      </c>
      <c r="Y47" s="8">
        <f t="shared" si="27"/>
        <v>219212221890.0542</v>
      </c>
      <c r="Z47" s="8">
        <f t="shared" si="27"/>
        <v>219212221890.0542</v>
      </c>
      <c r="AA47" s="9"/>
      <c r="AB47" s="11">
        <f t="shared" ref="AB47" si="28">+W47/S47</f>
        <v>0.92925444652987987</v>
      </c>
      <c r="AC47" s="11">
        <f t="shared" ref="AC47" si="29">+X47/S47</f>
        <v>0.87750403393767928</v>
      </c>
      <c r="AD47" s="11">
        <f t="shared" ref="AD47" si="30">+Z47/S47</f>
        <v>0.7880363734293574</v>
      </c>
    </row>
  </sheetData>
  <mergeCells count="3">
    <mergeCell ref="C1:Z1"/>
    <mergeCell ref="C2:Z2"/>
    <mergeCell ref="C3:Z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Patricia Perez Riaño</dc:creator>
  <cp:lastModifiedBy>Manuel Ernesto Rodriguez Tenjo</cp:lastModifiedBy>
  <dcterms:created xsi:type="dcterms:W3CDTF">2016-01-28T16:37:23Z</dcterms:created>
  <dcterms:modified xsi:type="dcterms:W3CDTF">2016-01-28T19:23:28Z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