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gio.montanez\Documents\SENSORES PECARIOS\SENSORES 2023\"/>
    </mc:Choice>
  </mc:AlternateContent>
  <bookViews>
    <workbookView xWindow="0" yWindow="0" windowWidth="28800" windowHeight="1243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3" l="1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I36" i="1"/>
  <c r="F36" i="1"/>
  <c r="E36" i="1"/>
  <c r="D36" i="1"/>
  <c r="C36" i="1"/>
  <c r="J35" i="1"/>
  <c r="G35" i="1" s="1"/>
  <c r="H35" i="1"/>
  <c r="J34" i="1"/>
  <c r="G34" i="1" s="1"/>
  <c r="H34" i="1"/>
  <c r="J33" i="1"/>
  <c r="H33" i="1"/>
  <c r="G33" i="1"/>
  <c r="J32" i="1"/>
  <c r="H32" i="1"/>
  <c r="G32" i="1"/>
  <c r="J31" i="1"/>
  <c r="H31" i="1"/>
  <c r="G31" i="1"/>
  <c r="J30" i="1"/>
  <c r="G30" i="1" s="1"/>
  <c r="H30" i="1"/>
  <c r="J29" i="1"/>
  <c r="H29" i="1"/>
  <c r="G29" i="1"/>
  <c r="J28" i="1"/>
  <c r="H28" i="1"/>
  <c r="G28" i="1"/>
  <c r="J27" i="1"/>
  <c r="G27" i="1" s="1"/>
  <c r="H27" i="1"/>
  <c r="J26" i="1"/>
  <c r="G26" i="1" s="1"/>
  <c r="H26" i="1"/>
  <c r="J25" i="1"/>
  <c r="G25" i="1" s="1"/>
  <c r="H25" i="1"/>
  <c r="J24" i="1"/>
  <c r="H24" i="1"/>
  <c r="G24" i="1"/>
  <c r="J23" i="1"/>
  <c r="H23" i="1"/>
  <c r="G23" i="1"/>
  <c r="J22" i="1"/>
  <c r="G22" i="1" s="1"/>
  <c r="H22" i="1"/>
  <c r="J21" i="1"/>
  <c r="H21" i="1"/>
  <c r="G21" i="1"/>
  <c r="J20" i="1"/>
  <c r="H20" i="1"/>
  <c r="G20" i="1"/>
  <c r="J19" i="1"/>
  <c r="G19" i="1" s="1"/>
  <c r="H19" i="1"/>
  <c r="J18" i="1"/>
  <c r="G18" i="1" s="1"/>
  <c r="H18" i="1"/>
  <c r="J17" i="1"/>
  <c r="G17" i="1" s="1"/>
  <c r="H17" i="1"/>
  <c r="J16" i="1"/>
  <c r="H16" i="1"/>
  <c r="G16" i="1"/>
  <c r="J15" i="1"/>
  <c r="H15" i="1"/>
  <c r="G15" i="1"/>
  <c r="J14" i="1"/>
  <c r="G14" i="1" s="1"/>
  <c r="H14" i="1"/>
  <c r="J13" i="1"/>
  <c r="H13" i="1"/>
  <c r="G13" i="1"/>
  <c r="J12" i="1"/>
  <c r="H12" i="1"/>
  <c r="G12" i="1"/>
  <c r="J11" i="1"/>
  <c r="G11" i="1" s="1"/>
  <c r="H11" i="1"/>
  <c r="J10" i="1"/>
  <c r="G10" i="1" s="1"/>
  <c r="H10" i="1"/>
  <c r="J9" i="1"/>
  <c r="G9" i="1" s="1"/>
  <c r="H9" i="1"/>
  <c r="J8" i="1"/>
  <c r="H8" i="1"/>
  <c r="G8" i="1"/>
  <c r="J7" i="1"/>
  <c r="H7" i="1"/>
  <c r="G7" i="1"/>
  <c r="J6" i="1"/>
  <c r="G6" i="1" s="1"/>
  <c r="H6" i="1"/>
  <c r="J5" i="1"/>
  <c r="H5" i="1"/>
  <c r="G5" i="1"/>
  <c r="J4" i="1"/>
  <c r="G4" i="1" s="1"/>
  <c r="H4" i="1"/>
  <c r="J3" i="1"/>
  <c r="J36" i="1" s="1"/>
  <c r="H3" i="1"/>
  <c r="G3" i="1" l="1"/>
</calcChain>
</file>

<file path=xl/sharedStrings.xml><?xml version="1.0" encoding="utf-8"?>
<sst xmlns="http://schemas.openxmlformats.org/spreadsheetml/2006/main" count="148" uniqueCount="62">
  <si>
    <t>INFORME DE GESTIÓN SENSORES - ENERO 2023</t>
  </si>
  <si>
    <t>SEDE EPIDEMIOLÓGICA</t>
  </si>
  <si>
    <t>DEPARTAMENTO</t>
  </si>
  <si>
    <t># DE MUNICIPIOS</t>
  </si>
  <si>
    <t>META SENSORES</t>
  </si>
  <si>
    <t>SENSORES NUEVOS</t>
  </si>
  <si>
    <t>SENSORES ACTIVOS</t>
  </si>
  <si>
    <t>% COBERTURA</t>
  </si>
  <si>
    <t xml:space="preserve">% META (municipios con el mínimo de sensores) </t>
  </si>
  <si>
    <t>MUNICIPIOS SIN EL MINIMO DE SENSORES</t>
  </si>
  <si>
    <t>MUNICIPIOS SIN SENSORES</t>
  </si>
  <si>
    <t>COORDINACIÓN 01 MOSQUERA - TIBAITATÁ</t>
  </si>
  <si>
    <t>AMAZONAS</t>
  </si>
  <si>
    <t>COORDINACIÓN 04 MEDELLÍN (TULIO OSPINA)</t>
  </si>
  <si>
    <t>ANTIOQUIA</t>
  </si>
  <si>
    <t>COORDINACIÓN 11 ARAUCA</t>
  </si>
  <si>
    <t>ARAUCA</t>
  </si>
  <si>
    <t>COORDINACIÓN 10 BARRANQUILLA</t>
  </si>
  <si>
    <t>ARCHIPIÉLAGO DE SAN ANDRÉS, PROVIDENCIA Y SANTA CATALINA</t>
  </si>
  <si>
    <t>ATLÁNTICO</t>
  </si>
  <si>
    <t>COORDINACIÓN 16 SURBATÁ</t>
  </si>
  <si>
    <t>BOGOTÁ, D.C.</t>
  </si>
  <si>
    <t>BOLÍVAR</t>
  </si>
  <si>
    <t>BOYACÁ</t>
  </si>
  <si>
    <t>COORDINACIÓN 09 MANIZALES</t>
  </si>
  <si>
    <t>CALDAS</t>
  </si>
  <si>
    <t>COORDINACIÓN 13 FLORENCIA</t>
  </si>
  <si>
    <t>CAQUETÁ</t>
  </si>
  <si>
    <t>COORDINACIÓN 15 YOPAL</t>
  </si>
  <si>
    <t>CASANARE</t>
  </si>
  <si>
    <t>COORDINACIÓN 05 PALMIRA</t>
  </si>
  <si>
    <t>CAUCA</t>
  </si>
  <si>
    <t>COORDINACIÓN 03 VALLEDUPAR</t>
  </si>
  <si>
    <t>CESAR</t>
  </si>
  <si>
    <t>CHOCÓ</t>
  </si>
  <si>
    <t>COORDINACIÓN 02 MONTERÍA</t>
  </si>
  <si>
    <t>CÓRDOBA</t>
  </si>
  <si>
    <t>CUNDINAMARCA</t>
  </si>
  <si>
    <t>COORDINACIÓN 08 VILLAVICENCIO</t>
  </si>
  <si>
    <t>GUAINÍA</t>
  </si>
  <si>
    <t>GUAVIARE</t>
  </si>
  <si>
    <t>COORDINACIÓN 06 IBAGUÉ</t>
  </si>
  <si>
    <t>HUILA</t>
  </si>
  <si>
    <t>LA GUAJIRA</t>
  </si>
  <si>
    <t>MAGDALENA</t>
  </si>
  <si>
    <t>META</t>
  </si>
  <si>
    <t>COORDINACIÓN 12 PASTO</t>
  </si>
  <si>
    <t>NARIÑO</t>
  </si>
  <si>
    <t>COORDINACIÓN 14 SAN JOSÉ DE CÚCUTA</t>
  </si>
  <si>
    <t>NORTE DE SANTANDER</t>
  </si>
  <si>
    <t>PUTUMAYO</t>
  </si>
  <si>
    <t>QUINDÍO</t>
  </si>
  <si>
    <t>RISARALDA</t>
  </si>
  <si>
    <t>COORDINACIÓN 07 BUCARAMANGA</t>
  </si>
  <si>
    <t>SANTANDER</t>
  </si>
  <si>
    <t>SUCRE</t>
  </si>
  <si>
    <t>TOLIMA</t>
  </si>
  <si>
    <t>VALLE DEL CAUCA</t>
  </si>
  <si>
    <t>VAUPÉS</t>
  </si>
  <si>
    <t>VICHADA</t>
  </si>
  <si>
    <t>TOTAL</t>
  </si>
  <si>
    <t>% DE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</si>
</sst>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58">
    <xf numFmtId="0" fontId="0" fillId="0" borderId="0" xfId="0"/>
    <xf numFmtId="49" fontId="4" fillId="2" borderId="1" xfId="3" applyNumberFormat="1" applyFont="1" applyFill="1" applyBorder="1" applyAlignment="1">
      <alignment horizontal="center" vertical="center" wrapText="1"/>
    </xf>
    <xf numFmtId="49" fontId="4" fillId="2" borderId="2" xfId="3" applyNumberFormat="1" applyFont="1" applyFill="1" applyBorder="1" applyAlignment="1">
      <alignment horizontal="center" vertical="center" wrapText="1"/>
    </xf>
    <xf numFmtId="49" fontId="4" fillId="2" borderId="3" xfId="3" applyNumberFormat="1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4" borderId="6" xfId="4" applyFont="1" applyFill="1" applyBorder="1" applyAlignment="1">
      <alignment horizontal="center" vertical="center" wrapText="1"/>
    </xf>
    <xf numFmtId="0" fontId="5" fillId="4" borderId="7" xfId="4" applyFont="1" applyFill="1" applyBorder="1" applyAlignment="1">
      <alignment horizontal="center" vertical="center" wrapText="1"/>
    </xf>
    <xf numFmtId="0" fontId="5" fillId="3" borderId="8" xfId="4" applyFont="1" applyFill="1" applyBorder="1" applyAlignment="1">
      <alignment horizontal="center" vertical="center" wrapText="1"/>
    </xf>
    <xf numFmtId="0" fontId="5" fillId="3" borderId="6" xfId="4" applyFont="1" applyFill="1" applyBorder="1" applyAlignment="1">
      <alignment horizontal="center" vertical="center" wrapText="1"/>
    </xf>
    <xf numFmtId="0" fontId="5" fillId="4" borderId="9" xfId="4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6" fillId="5" borderId="14" xfId="0" applyFont="1" applyFill="1" applyBorder="1" applyAlignment="1" applyProtection="1">
      <alignment horizontal="center" vertical="center"/>
    </xf>
    <xf numFmtId="9" fontId="7" fillId="6" borderId="15" xfId="2" applyFont="1" applyFill="1" applyBorder="1" applyAlignment="1">
      <alignment horizontal="center" vertical="center" wrapText="1"/>
    </xf>
    <xf numFmtId="9" fontId="7" fillId="6" borderId="16" xfId="2" applyFont="1" applyFill="1" applyBorder="1" applyAlignment="1">
      <alignment horizontal="center" vertical="center" wrapText="1"/>
    </xf>
    <xf numFmtId="0" fontId="7" fillId="0" borderId="16" xfId="4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/>
    </xf>
    <xf numFmtId="0" fontId="6" fillId="0" borderId="18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7" fillId="0" borderId="22" xfId="4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/>
    </xf>
    <xf numFmtId="0" fontId="6" fillId="0" borderId="1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0" fillId="0" borderId="20" xfId="0" applyFont="1" applyFill="1" applyBorder="1" applyAlignment="1">
      <alignment horizontal="center"/>
    </xf>
    <xf numFmtId="0" fontId="6" fillId="0" borderId="24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7" fillId="0" borderId="28" xfId="4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164" fontId="8" fillId="7" borderId="2" xfId="1" applyNumberFormat="1" applyFont="1" applyFill="1" applyBorder="1" applyAlignment="1">
      <alignment horizontal="center" vertical="center"/>
    </xf>
    <xf numFmtId="164" fontId="8" fillId="7" borderId="5" xfId="1" applyNumberFormat="1" applyFont="1" applyFill="1" applyBorder="1" applyAlignment="1">
      <alignment horizontal="center" vertical="center"/>
    </xf>
    <xf numFmtId="164" fontId="8" fillId="7" borderId="6" xfId="1" applyNumberFormat="1" applyFont="1" applyFill="1" applyBorder="1" applyAlignment="1">
      <alignment horizontal="center" vertical="center"/>
    </xf>
    <xf numFmtId="164" fontId="8" fillId="7" borderId="8" xfId="1" applyNumberFormat="1" applyFont="1" applyFill="1" applyBorder="1" applyAlignment="1">
      <alignment horizontal="center" vertical="center"/>
    </xf>
    <xf numFmtId="164" fontId="8" fillId="7" borderId="9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29" xfId="0" applyFont="1" applyBorder="1" applyAlignment="1" applyProtection="1">
      <alignment horizontal="left"/>
    </xf>
    <xf numFmtId="9" fontId="10" fillId="6" borderId="23" xfId="2" applyFont="1" applyFill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/>
    </xf>
    <xf numFmtId="9" fontId="10" fillId="6" borderId="14" xfId="2" applyFont="1" applyFill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/>
    </xf>
    <xf numFmtId="9" fontId="10" fillId="6" borderId="30" xfId="2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9" fontId="7" fillId="6" borderId="18" xfId="2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</xf>
  </cellXfs>
  <cellStyles count="5">
    <cellStyle name="Millares [0]" xfId="1" builtinId="6"/>
    <cellStyle name="Normal" xfId="0" builtinId="0"/>
    <cellStyle name="Normal 3" xfId="3"/>
    <cellStyle name="Normal_Hoja3" xfId="4"/>
    <cellStyle name="Porcentaje" xfId="2" builtinId="5"/>
  </cellStyles>
  <dxfs count="4">
    <dxf>
      <font>
        <color rgb="FFFF0000"/>
      </font>
    </dxf>
    <dxf>
      <font>
        <b/>
        <i/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8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% DE COBERTURA ENERO</a:t>
            </a:r>
            <a:r>
              <a:rPr lang="es-CO" baseline="0"/>
              <a:t> 2023</a:t>
            </a:r>
            <a:r>
              <a:rPr lang="es-CO"/>
              <a:t>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59305388805706E-2"/>
          <c:y val="0.1336704705287611"/>
          <c:w val="0.93142927531779174"/>
          <c:h val="0.586420610043726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27"/>
            <c:invertIfNegative val="0"/>
            <c:bubble3D val="0"/>
          </c:dPt>
          <c:dPt>
            <c:idx val="28"/>
            <c:invertIfNegative val="0"/>
            <c:bubble3D val="0"/>
          </c:dPt>
          <c:dPt>
            <c:idx val="29"/>
            <c:invertIfNegative val="0"/>
            <c:bubble3D val="0"/>
          </c:dPt>
          <c:dPt>
            <c:idx val="30"/>
            <c:invertIfNegative val="0"/>
            <c:bubble3D val="0"/>
          </c:dPt>
          <c:dPt>
            <c:idx val="31"/>
            <c:invertIfNegative val="0"/>
            <c:bubble3D val="0"/>
          </c:dPt>
          <c:dPt>
            <c:idx val="32"/>
            <c:invertIfNegative val="0"/>
            <c:bubble3D val="0"/>
          </c:dPt>
          <c:trendline>
            <c:trendlineType val="linear"/>
            <c:dispRSqr val="0"/>
            <c:dispEq val="0"/>
          </c:trendline>
          <c:cat>
            <c:strRef>
              <c:f>'[2]GRAFICO % COBERTURA'!$A$2:$A$34</c:f>
              <c:strCache>
                <c:ptCount val="33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ARCHIPIÉLAGO DE SAN ANDRÉS, PROVIDENCIA Y SANTA CATALINA</c:v>
                </c:pt>
                <c:pt idx="4">
                  <c:v>ATLÁNTICO</c:v>
                </c:pt>
                <c:pt idx="5">
                  <c:v>BOGOTÁ, D.C.</c:v>
                </c:pt>
                <c:pt idx="6">
                  <c:v>BOLÍVAR</c:v>
                </c:pt>
                <c:pt idx="7">
                  <c:v>BOYACÁ</c:v>
                </c:pt>
                <c:pt idx="8">
                  <c:v>CALDAS</c:v>
                </c:pt>
                <c:pt idx="9">
                  <c:v>CAQUETÁ</c:v>
                </c:pt>
                <c:pt idx="10">
                  <c:v>CASANARE</c:v>
                </c:pt>
                <c:pt idx="11">
                  <c:v>CAUCA</c:v>
                </c:pt>
                <c:pt idx="12">
                  <c:v>CESAR</c:v>
                </c:pt>
                <c:pt idx="13">
                  <c:v>CHOCÓ</c:v>
                </c:pt>
                <c:pt idx="14">
                  <c:v>CÓRDOBA</c:v>
                </c:pt>
                <c:pt idx="15">
                  <c:v>CUNDINAMARCA</c:v>
                </c:pt>
                <c:pt idx="16">
                  <c:v>GUAINÍA</c:v>
                </c:pt>
                <c:pt idx="17">
                  <c:v>GUAVIARE</c:v>
                </c:pt>
                <c:pt idx="18">
                  <c:v>HUILA</c:v>
                </c:pt>
                <c:pt idx="19">
                  <c:v>LA GUAJIRA</c:v>
                </c:pt>
                <c:pt idx="20">
                  <c:v>MAGDALENA</c:v>
                </c:pt>
                <c:pt idx="21">
                  <c:v>META</c:v>
                </c:pt>
                <c:pt idx="22">
                  <c:v>NARIÑO</c:v>
                </c:pt>
                <c:pt idx="23">
                  <c:v>NORTE DE SANTANDER</c:v>
                </c:pt>
                <c:pt idx="24">
                  <c:v>PUTUMAYO</c:v>
                </c:pt>
                <c:pt idx="25">
                  <c:v>QUINDÍO</c:v>
                </c:pt>
                <c:pt idx="26">
                  <c:v>RISARALDA</c:v>
                </c:pt>
                <c:pt idx="27">
                  <c:v>SANTANDER</c:v>
                </c:pt>
                <c:pt idx="28">
                  <c:v>SUCRE</c:v>
                </c:pt>
                <c:pt idx="29">
                  <c:v>TOLIMA</c:v>
                </c:pt>
                <c:pt idx="30">
                  <c:v>VALLE DEL CAUCA</c:v>
                </c:pt>
                <c:pt idx="31">
                  <c:v>VAUPÉS</c:v>
                </c:pt>
                <c:pt idx="32">
                  <c:v>VICHADA</c:v>
                </c:pt>
              </c:strCache>
            </c:strRef>
          </c:cat>
          <c:val>
            <c:numRef>
              <c:f>'[2]GRAFICO % COBERTURA'!$B$2:$B$34</c:f>
              <c:numCache>
                <c:formatCode>General</c:formatCode>
                <c:ptCount val="33"/>
                <c:pt idx="0">
                  <c:v>1</c:v>
                </c:pt>
                <c:pt idx="1">
                  <c:v>0.97599999999999998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0.95652173913043481</c:v>
                </c:pt>
                <c:pt idx="7">
                  <c:v>0.97560975609756095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0.96</c:v>
                </c:pt>
                <c:pt idx="13">
                  <c:v>1</c:v>
                </c:pt>
                <c:pt idx="14">
                  <c:v>1</c:v>
                </c:pt>
                <c:pt idx="15">
                  <c:v>0.99137931034482762</c:v>
                </c:pt>
                <c:pt idx="16">
                  <c:v>1</c:v>
                </c:pt>
                <c:pt idx="17">
                  <c:v>1</c:v>
                </c:pt>
                <c:pt idx="18">
                  <c:v>0.94594594594594594</c:v>
                </c:pt>
                <c:pt idx="19">
                  <c:v>1</c:v>
                </c:pt>
                <c:pt idx="20">
                  <c:v>0.93333333333333335</c:v>
                </c:pt>
                <c:pt idx="21">
                  <c:v>1</c:v>
                </c:pt>
                <c:pt idx="22">
                  <c:v>0.96875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686032"/>
        <c:axId val="2140687120"/>
      </c:barChart>
      <c:catAx>
        <c:axId val="214068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40687120"/>
        <c:crossesAt val="0"/>
        <c:auto val="1"/>
        <c:lblAlgn val="ctr"/>
        <c:lblOffset val="100"/>
        <c:noMultiLvlLbl val="0"/>
      </c:catAx>
      <c:valAx>
        <c:axId val="2140687120"/>
        <c:scaling>
          <c:orientation val="minMax"/>
          <c:max val="1"/>
        </c:scaling>
        <c:delete val="0"/>
        <c:axPos val="l"/>
        <c:majorGridlines>
          <c:spPr>
            <a:ln w="9525">
              <a:solidFill>
                <a:sysClr val="windowText" lastClr="000000">
                  <a:tint val="75000"/>
                  <a:shade val="95000"/>
                  <a:satMod val="105000"/>
                  <a:alpha val="14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406860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 orientation="landscape" horizontalDpi="-1" verticalDpi="-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8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% DE META ENERO</a:t>
            </a:r>
            <a:r>
              <a:rPr lang="es-CO" baseline="0"/>
              <a:t> 2023</a:t>
            </a:r>
            <a:r>
              <a:rPr lang="es-CO"/>
              <a:t>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DE META ENERO 2014</c:v>
          </c:tx>
          <c:spPr>
            <a:solidFill>
              <a:srgbClr val="FFC000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</c:dPt>
          <c:dPt>
            <c:idx val="21"/>
            <c:invertIfNegative val="0"/>
            <c:bubble3D val="0"/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27"/>
            <c:invertIfNegative val="0"/>
            <c:bubble3D val="0"/>
          </c:dPt>
          <c:dPt>
            <c:idx val="28"/>
            <c:invertIfNegative val="0"/>
            <c:bubble3D val="0"/>
          </c:dPt>
          <c:dPt>
            <c:idx val="29"/>
            <c:invertIfNegative val="0"/>
            <c:bubble3D val="0"/>
          </c:dPt>
          <c:dPt>
            <c:idx val="30"/>
            <c:invertIfNegative val="0"/>
            <c:bubble3D val="0"/>
          </c:dPt>
          <c:dPt>
            <c:idx val="31"/>
            <c:invertIfNegative val="0"/>
            <c:bubble3D val="0"/>
          </c:dPt>
          <c:dPt>
            <c:idx val="32"/>
            <c:invertIfNegative val="0"/>
            <c:bubble3D val="0"/>
          </c:dPt>
          <c:trendline>
            <c:trendlineType val="linear"/>
            <c:dispRSqr val="0"/>
            <c:dispEq val="0"/>
          </c:trendline>
          <c:cat>
            <c:strRef>
              <c:f>'[2]GRAFICO % META'!$A$2:$A$34</c:f>
              <c:strCache>
                <c:ptCount val="33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ARCHIPIÉLAGO DE SAN ANDRÉS, PROVIDENCIA Y SANTA CATALINA</c:v>
                </c:pt>
                <c:pt idx="4">
                  <c:v>ATLÁNTICO</c:v>
                </c:pt>
                <c:pt idx="5">
                  <c:v>BOGOTÁ, D.C.</c:v>
                </c:pt>
                <c:pt idx="6">
                  <c:v>BOLÍVAR</c:v>
                </c:pt>
                <c:pt idx="7">
                  <c:v>BOYACÁ</c:v>
                </c:pt>
                <c:pt idx="8">
                  <c:v>CALDAS</c:v>
                </c:pt>
                <c:pt idx="9">
                  <c:v>CAQUETÁ</c:v>
                </c:pt>
                <c:pt idx="10">
                  <c:v>CASANARE</c:v>
                </c:pt>
                <c:pt idx="11">
                  <c:v>CAUCA</c:v>
                </c:pt>
                <c:pt idx="12">
                  <c:v>CESAR</c:v>
                </c:pt>
                <c:pt idx="13">
                  <c:v>CHOCÓ</c:v>
                </c:pt>
                <c:pt idx="14">
                  <c:v>CÓRDOBA</c:v>
                </c:pt>
                <c:pt idx="15">
                  <c:v>CUNDINAMARCA</c:v>
                </c:pt>
                <c:pt idx="16">
                  <c:v>GUAINÍA</c:v>
                </c:pt>
                <c:pt idx="17">
                  <c:v>GUAVIARE</c:v>
                </c:pt>
                <c:pt idx="18">
                  <c:v>HUILA</c:v>
                </c:pt>
                <c:pt idx="19">
                  <c:v>LA GUAJIRA</c:v>
                </c:pt>
                <c:pt idx="20">
                  <c:v>MAGDALENA</c:v>
                </c:pt>
                <c:pt idx="21">
                  <c:v>META</c:v>
                </c:pt>
                <c:pt idx="22">
                  <c:v>NARIÑO</c:v>
                </c:pt>
                <c:pt idx="23">
                  <c:v>NORTE DE SANTANDER</c:v>
                </c:pt>
                <c:pt idx="24">
                  <c:v>PUTUMAYO</c:v>
                </c:pt>
                <c:pt idx="25">
                  <c:v>QUINDÍO</c:v>
                </c:pt>
                <c:pt idx="26">
                  <c:v>RISARALDA</c:v>
                </c:pt>
                <c:pt idx="27">
                  <c:v>SANTANDER</c:v>
                </c:pt>
                <c:pt idx="28">
                  <c:v>SUCRE</c:v>
                </c:pt>
                <c:pt idx="29">
                  <c:v>TOLIMA</c:v>
                </c:pt>
                <c:pt idx="30">
                  <c:v>VALLE DEL CAUCA</c:v>
                </c:pt>
                <c:pt idx="31">
                  <c:v>VAUPÉS</c:v>
                </c:pt>
                <c:pt idx="32">
                  <c:v>VICHADA</c:v>
                </c:pt>
              </c:strCache>
            </c:strRef>
          </c:cat>
          <c:val>
            <c:numRef>
              <c:f>'[2]GRAFICO % META'!$B$2:$B$34</c:f>
              <c:numCache>
                <c:formatCode>General</c:formatCode>
                <c:ptCount val="33"/>
                <c:pt idx="0">
                  <c:v>1</c:v>
                </c:pt>
                <c:pt idx="1">
                  <c:v>0.97599999999999998</c:v>
                </c:pt>
                <c:pt idx="2">
                  <c:v>1</c:v>
                </c:pt>
                <c:pt idx="3">
                  <c:v>1</c:v>
                </c:pt>
                <c:pt idx="4">
                  <c:v>0.82608695652173914</c:v>
                </c:pt>
                <c:pt idx="5">
                  <c:v>1</c:v>
                </c:pt>
                <c:pt idx="6">
                  <c:v>0.78260869565217395</c:v>
                </c:pt>
                <c:pt idx="7">
                  <c:v>0.83739837398373984</c:v>
                </c:pt>
                <c:pt idx="8">
                  <c:v>0.88888888888888884</c:v>
                </c:pt>
                <c:pt idx="9">
                  <c:v>0.9375</c:v>
                </c:pt>
                <c:pt idx="10">
                  <c:v>0.94736842105263153</c:v>
                </c:pt>
                <c:pt idx="11">
                  <c:v>0.76190476190476186</c:v>
                </c:pt>
                <c:pt idx="12">
                  <c:v>0.72</c:v>
                </c:pt>
                <c:pt idx="13">
                  <c:v>0.96666666666666667</c:v>
                </c:pt>
                <c:pt idx="14">
                  <c:v>1</c:v>
                </c:pt>
                <c:pt idx="15">
                  <c:v>0.88793103448275867</c:v>
                </c:pt>
                <c:pt idx="16">
                  <c:v>1</c:v>
                </c:pt>
                <c:pt idx="17">
                  <c:v>1</c:v>
                </c:pt>
                <c:pt idx="18">
                  <c:v>0.89189189189189189</c:v>
                </c:pt>
                <c:pt idx="19">
                  <c:v>1</c:v>
                </c:pt>
                <c:pt idx="20">
                  <c:v>0.83333333333333337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0.66666666666666663</c:v>
                </c:pt>
                <c:pt idx="26">
                  <c:v>0.9285714285714286</c:v>
                </c:pt>
                <c:pt idx="27">
                  <c:v>0.9885057471264368</c:v>
                </c:pt>
                <c:pt idx="28">
                  <c:v>1</c:v>
                </c:pt>
                <c:pt idx="29">
                  <c:v>0.95744680851063835</c:v>
                </c:pt>
                <c:pt idx="30">
                  <c:v>0.6428571428571429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554480"/>
        <c:axId val="2133555024"/>
      </c:barChart>
      <c:catAx>
        <c:axId val="213355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33555024"/>
        <c:crosses val="autoZero"/>
        <c:auto val="1"/>
        <c:lblAlgn val="ctr"/>
        <c:lblOffset val="100"/>
        <c:noMultiLvlLbl val="0"/>
      </c:catAx>
      <c:valAx>
        <c:axId val="213355502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ysClr val="windowText" lastClr="000000">
                  <a:tint val="75000"/>
                  <a:shade val="95000"/>
                  <a:satMod val="105000"/>
                  <a:alpha val="14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tint val="75000"/>
                <a:shade val="95000"/>
                <a:satMod val="105000"/>
                <a:alpha val="25000"/>
              </a:sysClr>
            </a:solidFill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33554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 orientation="landscape" horizontalDpi="-2" verticalDpi="-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14</xdr:col>
      <xdr:colOff>752475</xdr:colOff>
      <xdr:row>26</xdr:row>
      <xdr:rowOff>85725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2</xdr:row>
      <xdr:rowOff>152400</xdr:rowOff>
    </xdr:from>
    <xdr:to>
      <xdr:col>16</xdr:col>
      <xdr:colOff>0</xdr:colOff>
      <xdr:row>30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-ENERO%202023/01%20Sensores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-ENERO%202023/03-%20Informe%20de%20Sensores%20Enero%202023%20w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Hoja1"/>
      <sheetName val="REGISTRO SENSORES"/>
      <sheetName val="CONSOLIDADO MUNIPICIPAL"/>
      <sheetName val="CONSOLIDADO DEPARTAMENTAL"/>
    </sheetNames>
    <sheetDataSet>
      <sheetData sheetId="0"/>
      <sheetData sheetId="1"/>
      <sheetData sheetId="2"/>
      <sheetData sheetId="3">
        <row r="3"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1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1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1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1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1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1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1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1</v>
          </cell>
        </row>
        <row r="795">
          <cell r="J795">
            <v>0</v>
          </cell>
        </row>
        <row r="796">
          <cell r="J796">
            <v>1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1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1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1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1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  <row r="957">
          <cell r="J957">
            <v>0</v>
          </cell>
        </row>
        <row r="958">
          <cell r="J958">
            <v>0</v>
          </cell>
        </row>
        <row r="959">
          <cell r="J959">
            <v>0</v>
          </cell>
        </row>
        <row r="960">
          <cell r="J960">
            <v>0</v>
          </cell>
        </row>
        <row r="961">
          <cell r="J961">
            <v>0</v>
          </cell>
        </row>
        <row r="962">
          <cell r="J962">
            <v>0</v>
          </cell>
        </row>
        <row r="963">
          <cell r="J963">
            <v>0</v>
          </cell>
        </row>
        <row r="964">
          <cell r="J964">
            <v>0</v>
          </cell>
        </row>
        <row r="965">
          <cell r="J965">
            <v>0</v>
          </cell>
        </row>
        <row r="966">
          <cell r="J966">
            <v>0</v>
          </cell>
        </row>
        <row r="967">
          <cell r="J967">
            <v>0</v>
          </cell>
        </row>
        <row r="968">
          <cell r="J968">
            <v>0</v>
          </cell>
        </row>
        <row r="969">
          <cell r="J969">
            <v>0</v>
          </cell>
        </row>
        <row r="970">
          <cell r="J970">
            <v>0</v>
          </cell>
        </row>
        <row r="971">
          <cell r="J971">
            <v>0</v>
          </cell>
        </row>
        <row r="972">
          <cell r="J972">
            <v>0</v>
          </cell>
        </row>
        <row r="973">
          <cell r="J973">
            <v>0</v>
          </cell>
        </row>
        <row r="974">
          <cell r="J974">
            <v>0</v>
          </cell>
        </row>
        <row r="975">
          <cell r="J975">
            <v>0</v>
          </cell>
        </row>
        <row r="976">
          <cell r="J976">
            <v>0</v>
          </cell>
        </row>
        <row r="977">
          <cell r="J977">
            <v>0</v>
          </cell>
        </row>
        <row r="978">
          <cell r="J978">
            <v>0</v>
          </cell>
        </row>
        <row r="979">
          <cell r="J979">
            <v>0</v>
          </cell>
        </row>
        <row r="980">
          <cell r="J980">
            <v>0</v>
          </cell>
        </row>
        <row r="981">
          <cell r="J981">
            <v>0</v>
          </cell>
        </row>
        <row r="982">
          <cell r="J982">
            <v>0</v>
          </cell>
        </row>
        <row r="983">
          <cell r="J983">
            <v>0</v>
          </cell>
        </row>
        <row r="984">
          <cell r="J984">
            <v>0</v>
          </cell>
        </row>
        <row r="985">
          <cell r="J985">
            <v>0</v>
          </cell>
        </row>
        <row r="986">
          <cell r="J986">
            <v>0</v>
          </cell>
        </row>
        <row r="987">
          <cell r="J987">
            <v>0</v>
          </cell>
        </row>
        <row r="988">
          <cell r="J988">
            <v>0</v>
          </cell>
        </row>
        <row r="989">
          <cell r="J989">
            <v>0</v>
          </cell>
        </row>
        <row r="990">
          <cell r="J990">
            <v>0</v>
          </cell>
        </row>
        <row r="991">
          <cell r="J991">
            <v>0</v>
          </cell>
        </row>
        <row r="992">
          <cell r="J992">
            <v>0</v>
          </cell>
        </row>
        <row r="993">
          <cell r="J993">
            <v>0</v>
          </cell>
        </row>
        <row r="994">
          <cell r="J994">
            <v>0</v>
          </cell>
        </row>
        <row r="995">
          <cell r="J995">
            <v>0</v>
          </cell>
        </row>
        <row r="996">
          <cell r="J996">
            <v>0</v>
          </cell>
        </row>
        <row r="997">
          <cell r="J997">
            <v>0</v>
          </cell>
        </row>
        <row r="998">
          <cell r="J998">
            <v>0</v>
          </cell>
        </row>
        <row r="999">
          <cell r="J999">
            <v>0</v>
          </cell>
        </row>
        <row r="1000">
          <cell r="J1000">
            <v>0</v>
          </cell>
        </row>
        <row r="1001">
          <cell r="J1001">
            <v>0</v>
          </cell>
        </row>
        <row r="1002">
          <cell r="J1002">
            <v>0</v>
          </cell>
        </row>
        <row r="1003">
          <cell r="J1003">
            <v>0</v>
          </cell>
        </row>
        <row r="1004">
          <cell r="J1004">
            <v>0</v>
          </cell>
        </row>
        <row r="1005">
          <cell r="J1005">
            <v>0</v>
          </cell>
        </row>
        <row r="1006">
          <cell r="J1006">
            <v>1</v>
          </cell>
        </row>
        <row r="1007">
          <cell r="J1007">
            <v>0</v>
          </cell>
        </row>
        <row r="1008">
          <cell r="J1008">
            <v>0</v>
          </cell>
        </row>
        <row r="1009">
          <cell r="J1009">
            <v>0</v>
          </cell>
        </row>
        <row r="1010">
          <cell r="J1010">
            <v>0</v>
          </cell>
        </row>
        <row r="1011">
          <cell r="J1011">
            <v>0</v>
          </cell>
        </row>
        <row r="1012">
          <cell r="J1012">
            <v>0</v>
          </cell>
        </row>
        <row r="1013">
          <cell r="J1013">
            <v>0</v>
          </cell>
        </row>
        <row r="1014">
          <cell r="J1014">
            <v>0</v>
          </cell>
        </row>
        <row r="1015">
          <cell r="J1015">
            <v>0</v>
          </cell>
        </row>
        <row r="1016">
          <cell r="J1016">
            <v>0</v>
          </cell>
        </row>
        <row r="1017">
          <cell r="J1017">
            <v>0</v>
          </cell>
        </row>
        <row r="1018">
          <cell r="J1018">
            <v>0</v>
          </cell>
        </row>
        <row r="1019">
          <cell r="J1019">
            <v>0</v>
          </cell>
        </row>
        <row r="1020">
          <cell r="J1020">
            <v>0</v>
          </cell>
        </row>
        <row r="1021">
          <cell r="J1021">
            <v>0</v>
          </cell>
        </row>
        <row r="1022">
          <cell r="J1022">
            <v>0</v>
          </cell>
        </row>
        <row r="1023">
          <cell r="J1023">
            <v>0</v>
          </cell>
        </row>
        <row r="1024">
          <cell r="J1024">
            <v>0</v>
          </cell>
        </row>
        <row r="1025">
          <cell r="J1025">
            <v>0</v>
          </cell>
        </row>
        <row r="1026">
          <cell r="J1026">
            <v>0</v>
          </cell>
        </row>
        <row r="1027">
          <cell r="J1027">
            <v>0</v>
          </cell>
        </row>
        <row r="1028">
          <cell r="J1028">
            <v>0</v>
          </cell>
        </row>
        <row r="1029">
          <cell r="J1029">
            <v>0</v>
          </cell>
        </row>
        <row r="1030">
          <cell r="J1030">
            <v>0</v>
          </cell>
        </row>
        <row r="1031">
          <cell r="J1031">
            <v>0</v>
          </cell>
        </row>
        <row r="1032">
          <cell r="J1032">
            <v>0</v>
          </cell>
        </row>
        <row r="1033">
          <cell r="J1033">
            <v>0</v>
          </cell>
        </row>
        <row r="1034">
          <cell r="J1034">
            <v>0</v>
          </cell>
        </row>
        <row r="1035">
          <cell r="J1035">
            <v>0</v>
          </cell>
        </row>
        <row r="1036">
          <cell r="J1036">
            <v>0</v>
          </cell>
        </row>
        <row r="1037">
          <cell r="J1037">
            <v>0</v>
          </cell>
        </row>
        <row r="1038">
          <cell r="J1038">
            <v>0</v>
          </cell>
        </row>
        <row r="1039">
          <cell r="J1039">
            <v>0</v>
          </cell>
        </row>
        <row r="1040">
          <cell r="J1040">
            <v>0</v>
          </cell>
        </row>
        <row r="1041">
          <cell r="J1041">
            <v>0</v>
          </cell>
        </row>
        <row r="1042">
          <cell r="J1042">
            <v>0</v>
          </cell>
        </row>
        <row r="1043">
          <cell r="J1043">
            <v>0</v>
          </cell>
        </row>
        <row r="1044">
          <cell r="J1044">
            <v>0</v>
          </cell>
        </row>
        <row r="1045">
          <cell r="J1045">
            <v>0</v>
          </cell>
        </row>
        <row r="1046">
          <cell r="J1046">
            <v>0</v>
          </cell>
        </row>
        <row r="1047">
          <cell r="J1047">
            <v>0</v>
          </cell>
        </row>
        <row r="1048">
          <cell r="J1048">
            <v>0</v>
          </cell>
        </row>
        <row r="1049">
          <cell r="J1049">
            <v>0</v>
          </cell>
        </row>
        <row r="1050">
          <cell r="J1050">
            <v>0</v>
          </cell>
        </row>
        <row r="1051">
          <cell r="J1051">
            <v>0</v>
          </cell>
        </row>
        <row r="1052">
          <cell r="J1052">
            <v>0</v>
          </cell>
        </row>
        <row r="1053">
          <cell r="J1053">
            <v>0</v>
          </cell>
        </row>
        <row r="1054">
          <cell r="J1054">
            <v>0</v>
          </cell>
        </row>
        <row r="1055">
          <cell r="J1055">
            <v>0</v>
          </cell>
        </row>
        <row r="1056">
          <cell r="J1056">
            <v>0</v>
          </cell>
        </row>
        <row r="1057">
          <cell r="J1057">
            <v>0</v>
          </cell>
        </row>
        <row r="1058">
          <cell r="J1058">
            <v>0</v>
          </cell>
        </row>
        <row r="1059">
          <cell r="J1059">
            <v>0</v>
          </cell>
        </row>
        <row r="1060">
          <cell r="J1060">
            <v>0</v>
          </cell>
        </row>
        <row r="1061">
          <cell r="J1061">
            <v>0</v>
          </cell>
        </row>
        <row r="1062">
          <cell r="J1062">
            <v>0</v>
          </cell>
        </row>
        <row r="1063">
          <cell r="J1063">
            <v>0</v>
          </cell>
        </row>
        <row r="1064">
          <cell r="J1064">
            <v>0</v>
          </cell>
        </row>
        <row r="1065">
          <cell r="J1065">
            <v>0</v>
          </cell>
        </row>
        <row r="1066">
          <cell r="J1066">
            <v>0</v>
          </cell>
        </row>
        <row r="1067">
          <cell r="J1067">
            <v>0</v>
          </cell>
        </row>
        <row r="1068">
          <cell r="J1068">
            <v>0</v>
          </cell>
        </row>
        <row r="1069">
          <cell r="J1069">
            <v>0</v>
          </cell>
        </row>
        <row r="1070">
          <cell r="J1070">
            <v>0</v>
          </cell>
        </row>
        <row r="1071">
          <cell r="J1071">
            <v>0</v>
          </cell>
        </row>
        <row r="1072">
          <cell r="J1072">
            <v>0</v>
          </cell>
        </row>
        <row r="1073">
          <cell r="J1073">
            <v>0</v>
          </cell>
        </row>
        <row r="1074">
          <cell r="J1074">
            <v>0</v>
          </cell>
        </row>
        <row r="1075">
          <cell r="J1075">
            <v>0</v>
          </cell>
        </row>
        <row r="1076">
          <cell r="J1076">
            <v>0</v>
          </cell>
        </row>
        <row r="1077">
          <cell r="J1077">
            <v>1</v>
          </cell>
        </row>
        <row r="1078">
          <cell r="J1078">
            <v>0</v>
          </cell>
        </row>
        <row r="1079">
          <cell r="J1079">
            <v>0</v>
          </cell>
        </row>
        <row r="1080">
          <cell r="J1080">
            <v>0</v>
          </cell>
        </row>
        <row r="1081">
          <cell r="J1081">
            <v>0</v>
          </cell>
        </row>
        <row r="1082">
          <cell r="J1082">
            <v>0</v>
          </cell>
        </row>
        <row r="1083">
          <cell r="J1083">
            <v>0</v>
          </cell>
        </row>
        <row r="1084">
          <cell r="J1084">
            <v>0</v>
          </cell>
        </row>
        <row r="1085">
          <cell r="J1085">
            <v>0</v>
          </cell>
        </row>
        <row r="1086">
          <cell r="J1086">
            <v>0</v>
          </cell>
        </row>
        <row r="1087">
          <cell r="J1087">
            <v>0</v>
          </cell>
        </row>
        <row r="1088">
          <cell r="J1088">
            <v>0</v>
          </cell>
        </row>
        <row r="1089">
          <cell r="J1089">
            <v>0</v>
          </cell>
        </row>
        <row r="1090">
          <cell r="J1090">
            <v>0</v>
          </cell>
        </row>
        <row r="1091">
          <cell r="J1091">
            <v>0</v>
          </cell>
        </row>
        <row r="1092">
          <cell r="J1092">
            <v>0</v>
          </cell>
        </row>
        <row r="1093">
          <cell r="J1093">
            <v>0</v>
          </cell>
        </row>
        <row r="1094">
          <cell r="J1094">
            <v>0</v>
          </cell>
        </row>
        <row r="1095">
          <cell r="J1095">
            <v>0</v>
          </cell>
        </row>
        <row r="1096">
          <cell r="J1096">
            <v>0</v>
          </cell>
        </row>
        <row r="1097">
          <cell r="J1097">
            <v>0</v>
          </cell>
        </row>
        <row r="1098">
          <cell r="J1098">
            <v>0</v>
          </cell>
        </row>
        <row r="1099">
          <cell r="J1099">
            <v>0</v>
          </cell>
        </row>
        <row r="1100">
          <cell r="J1100">
            <v>0</v>
          </cell>
        </row>
        <row r="1101">
          <cell r="J1101">
            <v>0</v>
          </cell>
        </row>
        <row r="1102">
          <cell r="J1102">
            <v>0</v>
          </cell>
        </row>
        <row r="1103">
          <cell r="J1103">
            <v>0</v>
          </cell>
        </row>
        <row r="1104">
          <cell r="J1104">
            <v>0</v>
          </cell>
        </row>
        <row r="1105">
          <cell r="J1105">
            <v>0</v>
          </cell>
        </row>
        <row r="1106">
          <cell r="J1106">
            <v>0</v>
          </cell>
        </row>
        <row r="1107">
          <cell r="J1107">
            <v>0</v>
          </cell>
        </row>
        <row r="1108">
          <cell r="J1108">
            <v>0</v>
          </cell>
        </row>
        <row r="1109">
          <cell r="J1109">
            <v>0</v>
          </cell>
        </row>
        <row r="1110">
          <cell r="J1110">
            <v>0</v>
          </cell>
        </row>
        <row r="1111">
          <cell r="J1111">
            <v>0</v>
          </cell>
        </row>
        <row r="1112">
          <cell r="J1112">
            <v>0</v>
          </cell>
        </row>
        <row r="1113">
          <cell r="J1113">
            <v>0</v>
          </cell>
        </row>
        <row r="1114">
          <cell r="J1114">
            <v>1</v>
          </cell>
        </row>
        <row r="1115">
          <cell r="J1115">
            <v>0</v>
          </cell>
        </row>
        <row r="1116">
          <cell r="J1116">
            <v>0</v>
          </cell>
        </row>
        <row r="1117">
          <cell r="J1117">
            <v>0</v>
          </cell>
        </row>
        <row r="1118">
          <cell r="J1118">
            <v>0</v>
          </cell>
        </row>
        <row r="1119">
          <cell r="J1119">
            <v>0</v>
          </cell>
        </row>
        <row r="1120">
          <cell r="J1120">
            <v>0</v>
          </cell>
        </row>
        <row r="1121">
          <cell r="J1121">
            <v>0</v>
          </cell>
        </row>
        <row r="1122">
          <cell r="J1122">
            <v>0</v>
          </cell>
        </row>
        <row r="1123">
          <cell r="J1123">
            <v>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RAFICO % COBERTURA"/>
      <sheetName val="GRAFICO % META"/>
    </sheetNames>
    <sheetDataSet>
      <sheetData sheetId="0">
        <row r="3">
          <cell r="G3">
            <v>1</v>
          </cell>
          <cell r="H3">
            <v>1</v>
          </cell>
        </row>
        <row r="4">
          <cell r="G4">
            <v>0.97599999999999998</v>
          </cell>
          <cell r="H4">
            <v>0.97599999999999998</v>
          </cell>
        </row>
        <row r="5">
          <cell r="G5">
            <v>1</v>
          </cell>
          <cell r="H5">
            <v>1</v>
          </cell>
        </row>
        <row r="6">
          <cell r="G6">
            <v>1</v>
          </cell>
          <cell r="H6">
            <v>1</v>
          </cell>
        </row>
        <row r="7">
          <cell r="G7">
            <v>1</v>
          </cell>
          <cell r="H7">
            <v>0.82608695652173914</v>
          </cell>
        </row>
        <row r="8">
          <cell r="G8">
            <v>1</v>
          </cell>
          <cell r="H8">
            <v>1</v>
          </cell>
        </row>
        <row r="9">
          <cell r="G9">
            <v>0.95652173913043481</v>
          </cell>
          <cell r="H9">
            <v>0.78260869565217395</v>
          </cell>
        </row>
        <row r="10">
          <cell r="G10">
            <v>0.97560975609756095</v>
          </cell>
          <cell r="H10">
            <v>0.83739837398373984</v>
          </cell>
        </row>
        <row r="11">
          <cell r="G11">
            <v>1</v>
          </cell>
          <cell r="H11">
            <v>0.88888888888888884</v>
          </cell>
        </row>
        <row r="12">
          <cell r="G12">
            <v>1</v>
          </cell>
          <cell r="H12">
            <v>0.9375</v>
          </cell>
        </row>
        <row r="13">
          <cell r="G13">
            <v>1</v>
          </cell>
          <cell r="H13">
            <v>0.94736842105263153</v>
          </cell>
        </row>
        <row r="14">
          <cell r="G14">
            <v>1</v>
          </cell>
          <cell r="H14">
            <v>0.76190476190476186</v>
          </cell>
        </row>
        <row r="15">
          <cell r="G15">
            <v>0.96</v>
          </cell>
          <cell r="H15">
            <v>0.72</v>
          </cell>
        </row>
        <row r="16">
          <cell r="G16">
            <v>1</v>
          </cell>
          <cell r="H16">
            <v>0.96666666666666667</v>
          </cell>
        </row>
        <row r="17">
          <cell r="G17">
            <v>1</v>
          </cell>
          <cell r="H17">
            <v>1</v>
          </cell>
        </row>
        <row r="18">
          <cell r="G18">
            <v>0.99137931034482762</v>
          </cell>
          <cell r="H18">
            <v>0.88793103448275867</v>
          </cell>
        </row>
        <row r="19">
          <cell r="G19">
            <v>1</v>
          </cell>
          <cell r="H19">
            <v>1</v>
          </cell>
        </row>
        <row r="20">
          <cell r="G20">
            <v>1</v>
          </cell>
          <cell r="H20">
            <v>1</v>
          </cell>
        </row>
        <row r="21">
          <cell r="G21">
            <v>0.94594594594594594</v>
          </cell>
          <cell r="H21">
            <v>0.89189189189189189</v>
          </cell>
        </row>
        <row r="22">
          <cell r="G22">
            <v>1</v>
          </cell>
          <cell r="H22">
            <v>1</v>
          </cell>
        </row>
        <row r="23">
          <cell r="G23">
            <v>0.93333333333333335</v>
          </cell>
          <cell r="H23">
            <v>0.83333333333333337</v>
          </cell>
        </row>
        <row r="24">
          <cell r="G24">
            <v>1</v>
          </cell>
          <cell r="H24">
            <v>1</v>
          </cell>
        </row>
        <row r="25">
          <cell r="G25">
            <v>0.96875</v>
          </cell>
          <cell r="H25">
            <v>1</v>
          </cell>
        </row>
        <row r="26">
          <cell r="G26">
            <v>1</v>
          </cell>
          <cell r="H26">
            <v>1</v>
          </cell>
        </row>
        <row r="27">
          <cell r="G27">
            <v>1</v>
          </cell>
          <cell r="H27">
            <v>1</v>
          </cell>
        </row>
        <row r="28">
          <cell r="G28">
            <v>1</v>
          </cell>
          <cell r="H28">
            <v>0.66666666666666663</v>
          </cell>
        </row>
        <row r="29">
          <cell r="G29">
            <v>1</v>
          </cell>
          <cell r="H29">
            <v>0.9285714285714286</v>
          </cell>
        </row>
        <row r="30">
          <cell r="G30">
            <v>1</v>
          </cell>
          <cell r="H30">
            <v>0.9885057471264368</v>
          </cell>
        </row>
        <row r="31">
          <cell r="G31">
            <v>1</v>
          </cell>
          <cell r="H31">
            <v>1</v>
          </cell>
        </row>
        <row r="32">
          <cell r="G32">
            <v>1</v>
          </cell>
          <cell r="H32">
            <v>0.95744680851063835</v>
          </cell>
        </row>
        <row r="33">
          <cell r="G33">
            <v>1</v>
          </cell>
          <cell r="H33">
            <v>0.6428571428571429</v>
          </cell>
        </row>
        <row r="34">
          <cell r="G34">
            <v>1</v>
          </cell>
          <cell r="H34">
            <v>1</v>
          </cell>
        </row>
        <row r="35">
          <cell r="G35">
            <v>1</v>
          </cell>
          <cell r="H35">
            <v>1</v>
          </cell>
        </row>
      </sheetData>
      <sheetData sheetId="1">
        <row r="2">
          <cell r="A2" t="str">
            <v>AMAZONAS</v>
          </cell>
          <cell r="B2">
            <v>1</v>
          </cell>
        </row>
        <row r="3">
          <cell r="A3" t="str">
            <v>ANTIOQUIA</v>
          </cell>
          <cell r="B3">
            <v>0.97599999999999998</v>
          </cell>
        </row>
        <row r="4">
          <cell r="A4" t="str">
            <v>ARAUCA</v>
          </cell>
          <cell r="B4">
            <v>1</v>
          </cell>
        </row>
        <row r="5">
          <cell r="A5" t="str">
            <v>ARCHIPIÉLAGO DE SAN ANDRÉS, PROVIDENCIA Y SANTA CATALINA</v>
          </cell>
          <cell r="B5">
            <v>1</v>
          </cell>
        </row>
        <row r="6">
          <cell r="A6" t="str">
            <v>ATLÁNTICO</v>
          </cell>
          <cell r="B6">
            <v>1</v>
          </cell>
        </row>
        <row r="7">
          <cell r="A7" t="str">
            <v>BOGOTÁ, D.C.</v>
          </cell>
          <cell r="B7">
            <v>1</v>
          </cell>
        </row>
        <row r="8">
          <cell r="A8" t="str">
            <v>BOLÍVAR</v>
          </cell>
          <cell r="B8">
            <v>0.95652173913043481</v>
          </cell>
        </row>
        <row r="9">
          <cell r="A9" t="str">
            <v>BOYACÁ</v>
          </cell>
          <cell r="B9">
            <v>0.97560975609756095</v>
          </cell>
        </row>
        <row r="10">
          <cell r="A10" t="str">
            <v>CALDAS</v>
          </cell>
          <cell r="B10">
            <v>1</v>
          </cell>
        </row>
        <row r="11">
          <cell r="A11" t="str">
            <v>CAQUETÁ</v>
          </cell>
          <cell r="B11">
            <v>1</v>
          </cell>
        </row>
        <row r="12">
          <cell r="A12" t="str">
            <v>CASANARE</v>
          </cell>
          <cell r="B12">
            <v>1</v>
          </cell>
        </row>
        <row r="13">
          <cell r="A13" t="str">
            <v>CAUCA</v>
          </cell>
          <cell r="B13">
            <v>1</v>
          </cell>
        </row>
        <row r="14">
          <cell r="A14" t="str">
            <v>CESAR</v>
          </cell>
          <cell r="B14">
            <v>0.96</v>
          </cell>
        </row>
        <row r="15">
          <cell r="A15" t="str">
            <v>CHOCÓ</v>
          </cell>
          <cell r="B15">
            <v>1</v>
          </cell>
        </row>
        <row r="16">
          <cell r="A16" t="str">
            <v>CÓRDOBA</v>
          </cell>
          <cell r="B16">
            <v>1</v>
          </cell>
        </row>
        <row r="17">
          <cell r="A17" t="str">
            <v>CUNDINAMARCA</v>
          </cell>
          <cell r="B17">
            <v>0.99137931034482762</v>
          </cell>
        </row>
        <row r="18">
          <cell r="A18" t="str">
            <v>GUAINÍA</v>
          </cell>
          <cell r="B18">
            <v>1</v>
          </cell>
        </row>
        <row r="19">
          <cell r="A19" t="str">
            <v>GUAVIARE</v>
          </cell>
          <cell r="B19">
            <v>1</v>
          </cell>
        </row>
        <row r="20">
          <cell r="A20" t="str">
            <v>HUILA</v>
          </cell>
          <cell r="B20">
            <v>0.94594594594594594</v>
          </cell>
        </row>
        <row r="21">
          <cell r="A21" t="str">
            <v>LA GUAJIRA</v>
          </cell>
          <cell r="B21">
            <v>1</v>
          </cell>
        </row>
        <row r="22">
          <cell r="A22" t="str">
            <v>MAGDALENA</v>
          </cell>
          <cell r="B22">
            <v>0.93333333333333335</v>
          </cell>
        </row>
        <row r="23">
          <cell r="A23" t="str">
            <v>META</v>
          </cell>
          <cell r="B23">
            <v>1</v>
          </cell>
        </row>
        <row r="24">
          <cell r="A24" t="str">
            <v>NARIÑO</v>
          </cell>
          <cell r="B24">
            <v>0.96875</v>
          </cell>
        </row>
        <row r="25">
          <cell r="A25" t="str">
            <v>NORTE DE SANTANDER</v>
          </cell>
          <cell r="B25">
            <v>1</v>
          </cell>
        </row>
        <row r="26">
          <cell r="A26" t="str">
            <v>PUTUMAYO</v>
          </cell>
          <cell r="B26">
            <v>1</v>
          </cell>
        </row>
        <row r="27">
          <cell r="A27" t="str">
            <v>QUINDÍO</v>
          </cell>
          <cell r="B27">
            <v>1</v>
          </cell>
        </row>
        <row r="28">
          <cell r="A28" t="str">
            <v>RISARALDA</v>
          </cell>
          <cell r="B28">
            <v>1</v>
          </cell>
        </row>
        <row r="29">
          <cell r="A29" t="str">
            <v>SANTANDER</v>
          </cell>
          <cell r="B29">
            <v>1</v>
          </cell>
        </row>
        <row r="30">
          <cell r="A30" t="str">
            <v>SUCRE</v>
          </cell>
          <cell r="B30">
            <v>1</v>
          </cell>
        </row>
        <row r="31">
          <cell r="A31" t="str">
            <v>TOLIMA</v>
          </cell>
          <cell r="B31">
            <v>1</v>
          </cell>
        </row>
        <row r="32">
          <cell r="A32" t="str">
            <v>VALLE DEL CAUCA</v>
          </cell>
          <cell r="B32">
            <v>1</v>
          </cell>
        </row>
        <row r="33">
          <cell r="A33" t="str">
            <v>VAUPÉS</v>
          </cell>
          <cell r="B33">
            <v>1</v>
          </cell>
        </row>
        <row r="34">
          <cell r="A34" t="str">
            <v>VICHADA</v>
          </cell>
          <cell r="B34">
            <v>1</v>
          </cell>
        </row>
      </sheetData>
      <sheetData sheetId="2">
        <row r="2">
          <cell r="A2" t="str">
            <v>AMAZONAS</v>
          </cell>
          <cell r="B2">
            <v>1</v>
          </cell>
        </row>
        <row r="3">
          <cell r="A3" t="str">
            <v>ANTIOQUIA</v>
          </cell>
          <cell r="B3">
            <v>0.97599999999999998</v>
          </cell>
        </row>
        <row r="4">
          <cell r="A4" t="str">
            <v>ARAUCA</v>
          </cell>
          <cell r="B4">
            <v>1</v>
          </cell>
        </row>
        <row r="5">
          <cell r="A5" t="str">
            <v>ARCHIPIÉLAGO DE SAN ANDRÉS, PROVIDENCIA Y SANTA CATALINA</v>
          </cell>
          <cell r="B5">
            <v>1</v>
          </cell>
        </row>
        <row r="6">
          <cell r="A6" t="str">
            <v>ATLÁNTICO</v>
          </cell>
          <cell r="B6">
            <v>0.82608695652173914</v>
          </cell>
        </row>
        <row r="7">
          <cell r="A7" t="str">
            <v>BOGOTÁ, D.C.</v>
          </cell>
          <cell r="B7">
            <v>1</v>
          </cell>
        </row>
        <row r="8">
          <cell r="A8" t="str">
            <v>BOLÍVAR</v>
          </cell>
          <cell r="B8">
            <v>0.78260869565217395</v>
          </cell>
        </row>
        <row r="9">
          <cell r="A9" t="str">
            <v>BOYACÁ</v>
          </cell>
          <cell r="B9">
            <v>0.83739837398373984</v>
          </cell>
        </row>
        <row r="10">
          <cell r="A10" t="str">
            <v>CALDAS</v>
          </cell>
          <cell r="B10">
            <v>0.88888888888888884</v>
          </cell>
        </row>
        <row r="11">
          <cell r="A11" t="str">
            <v>CAQUETÁ</v>
          </cell>
          <cell r="B11">
            <v>0.9375</v>
          </cell>
        </row>
        <row r="12">
          <cell r="A12" t="str">
            <v>CASANARE</v>
          </cell>
          <cell r="B12">
            <v>0.94736842105263153</v>
          </cell>
        </row>
        <row r="13">
          <cell r="A13" t="str">
            <v>CAUCA</v>
          </cell>
          <cell r="B13">
            <v>0.76190476190476186</v>
          </cell>
        </row>
        <row r="14">
          <cell r="A14" t="str">
            <v>CESAR</v>
          </cell>
          <cell r="B14">
            <v>0.72</v>
          </cell>
        </row>
        <row r="15">
          <cell r="A15" t="str">
            <v>CHOCÓ</v>
          </cell>
          <cell r="B15">
            <v>0.96666666666666667</v>
          </cell>
        </row>
        <row r="16">
          <cell r="A16" t="str">
            <v>CÓRDOBA</v>
          </cell>
          <cell r="B16">
            <v>1</v>
          </cell>
        </row>
        <row r="17">
          <cell r="A17" t="str">
            <v>CUNDINAMARCA</v>
          </cell>
          <cell r="B17">
            <v>0.88793103448275867</v>
          </cell>
        </row>
        <row r="18">
          <cell r="A18" t="str">
            <v>GUAINÍA</v>
          </cell>
          <cell r="B18">
            <v>1</v>
          </cell>
        </row>
        <row r="19">
          <cell r="A19" t="str">
            <v>GUAVIARE</v>
          </cell>
          <cell r="B19">
            <v>1</v>
          </cell>
        </row>
        <row r="20">
          <cell r="A20" t="str">
            <v>HUILA</v>
          </cell>
          <cell r="B20">
            <v>0.89189189189189189</v>
          </cell>
        </row>
        <row r="21">
          <cell r="A21" t="str">
            <v>LA GUAJIRA</v>
          </cell>
          <cell r="B21">
            <v>1</v>
          </cell>
        </row>
        <row r="22">
          <cell r="A22" t="str">
            <v>MAGDALENA</v>
          </cell>
          <cell r="B22">
            <v>0.83333333333333337</v>
          </cell>
        </row>
        <row r="23">
          <cell r="A23" t="str">
            <v>META</v>
          </cell>
          <cell r="B23">
            <v>1</v>
          </cell>
        </row>
        <row r="24">
          <cell r="A24" t="str">
            <v>NARIÑO</v>
          </cell>
          <cell r="B24">
            <v>1</v>
          </cell>
        </row>
        <row r="25">
          <cell r="A25" t="str">
            <v>NORTE DE SANTANDER</v>
          </cell>
          <cell r="B25">
            <v>1</v>
          </cell>
        </row>
        <row r="26">
          <cell r="A26" t="str">
            <v>PUTUMAYO</v>
          </cell>
          <cell r="B26">
            <v>1</v>
          </cell>
        </row>
        <row r="27">
          <cell r="A27" t="str">
            <v>QUINDÍO</v>
          </cell>
          <cell r="B27">
            <v>0.66666666666666663</v>
          </cell>
        </row>
        <row r="28">
          <cell r="A28" t="str">
            <v>RISARALDA</v>
          </cell>
          <cell r="B28">
            <v>0.9285714285714286</v>
          </cell>
        </row>
        <row r="29">
          <cell r="A29" t="str">
            <v>SANTANDER</v>
          </cell>
          <cell r="B29">
            <v>0.9885057471264368</v>
          </cell>
        </row>
        <row r="30">
          <cell r="A30" t="str">
            <v>SUCRE</v>
          </cell>
          <cell r="B30">
            <v>1</v>
          </cell>
        </row>
        <row r="31">
          <cell r="A31" t="str">
            <v>TOLIMA</v>
          </cell>
          <cell r="B31">
            <v>0.95744680851063835</v>
          </cell>
        </row>
        <row r="32">
          <cell r="A32" t="str">
            <v>VALLE DEL CAUCA</v>
          </cell>
          <cell r="B32">
            <v>0.6428571428571429</v>
          </cell>
        </row>
        <row r="33">
          <cell r="A33" t="str">
            <v>VAUPÉS</v>
          </cell>
          <cell r="B33">
            <v>1</v>
          </cell>
        </row>
        <row r="34">
          <cell r="A34" t="str">
            <v>VICHADA</v>
          </cell>
          <cell r="B3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sqref="A1:J36"/>
    </sheetView>
  </sheetViews>
  <sheetFormatPr baseColWidth="10" defaultRowHeight="15" x14ac:dyDescent="0.25"/>
  <cols>
    <col min="1" max="1" width="20" customWidth="1"/>
    <col min="2" max="2" width="19" customWidth="1"/>
    <col min="3" max="3" width="17.42578125" customWidth="1"/>
  </cols>
  <sheetData>
    <row r="1" spans="1:10" ht="29.2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64.5" thickBot="1" x14ac:dyDescent="0.3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8" t="s">
        <v>9</v>
      </c>
      <c r="J2" s="12" t="s">
        <v>10</v>
      </c>
    </row>
    <row r="3" spans="1:10" ht="15.75" thickBot="1" x14ac:dyDescent="0.3">
      <c r="A3" s="13" t="s">
        <v>11</v>
      </c>
      <c r="B3" s="14" t="s">
        <v>12</v>
      </c>
      <c r="C3" s="15">
        <v>11</v>
      </c>
      <c r="D3" s="16">
        <v>17</v>
      </c>
      <c r="E3" s="17">
        <v>0</v>
      </c>
      <c r="F3" s="18">
        <v>17</v>
      </c>
      <c r="G3" s="19">
        <f>+(C3-J3)/C3</f>
        <v>1</v>
      </c>
      <c r="H3" s="20">
        <f>+(C3-I3)/C3</f>
        <v>1</v>
      </c>
      <c r="I3" s="21">
        <v>0</v>
      </c>
      <c r="J3" s="22">
        <f>SUM('[1]CONSOLIDADO MUNIPICIPAL'!J3:J13)</f>
        <v>0</v>
      </c>
    </row>
    <row r="4" spans="1:10" ht="15.75" thickBot="1" x14ac:dyDescent="0.3">
      <c r="A4" s="23" t="s">
        <v>13</v>
      </c>
      <c r="B4" s="24" t="s">
        <v>14</v>
      </c>
      <c r="C4" s="25">
        <v>125</v>
      </c>
      <c r="D4" s="26">
        <v>500</v>
      </c>
      <c r="E4" s="27">
        <v>4</v>
      </c>
      <c r="F4" s="18">
        <v>509</v>
      </c>
      <c r="G4" s="19">
        <f>+(C4-J4)/C4</f>
        <v>0.97599999999999998</v>
      </c>
      <c r="H4" s="20">
        <f>+(C4-I4)/C4</f>
        <v>0.97599999999999998</v>
      </c>
      <c r="I4" s="28">
        <v>3</v>
      </c>
      <c r="J4" s="29">
        <f>SUM('[1]CONSOLIDADO MUNIPICIPAL'!J227:J351)</f>
        <v>3</v>
      </c>
    </row>
    <row r="5" spans="1:10" ht="15.75" thickBot="1" x14ac:dyDescent="0.3">
      <c r="A5" s="30" t="s">
        <v>15</v>
      </c>
      <c r="B5" s="24" t="s">
        <v>16</v>
      </c>
      <c r="C5" s="25">
        <v>7</v>
      </c>
      <c r="D5" s="26">
        <v>35</v>
      </c>
      <c r="E5" s="27">
        <v>0</v>
      </c>
      <c r="F5" s="18">
        <v>43</v>
      </c>
      <c r="G5" s="19">
        <f>+(C5-J5)/C5</f>
        <v>1</v>
      </c>
      <c r="H5" s="20">
        <f>+(C5-I5)/C5</f>
        <v>1</v>
      </c>
      <c r="I5" s="28">
        <v>0</v>
      </c>
      <c r="J5" s="29">
        <f>SUM('[1]CONSOLIDADO MUNIPICIPAL'!J842:J848)</f>
        <v>0</v>
      </c>
    </row>
    <row r="6" spans="1:10" ht="15.75" thickBot="1" x14ac:dyDescent="0.3">
      <c r="A6" s="23" t="s">
        <v>17</v>
      </c>
      <c r="B6" s="31" t="s">
        <v>18</v>
      </c>
      <c r="C6" s="25">
        <v>2</v>
      </c>
      <c r="D6" s="26">
        <v>5</v>
      </c>
      <c r="E6" s="27">
        <v>0</v>
      </c>
      <c r="F6" s="18">
        <v>13</v>
      </c>
      <c r="G6" s="19">
        <f>+(C6-J6)/C6</f>
        <v>1</v>
      </c>
      <c r="H6" s="20">
        <f>+(C6-I6)/C6</f>
        <v>1</v>
      </c>
      <c r="I6" s="28">
        <v>0</v>
      </c>
      <c r="J6" s="29">
        <f>SUM('[1]CONSOLIDADO MUNIPICIPAL'!J741:J742)</f>
        <v>0</v>
      </c>
    </row>
    <row r="7" spans="1:10" ht="15.75" thickBot="1" x14ac:dyDescent="0.3">
      <c r="A7" s="23" t="s">
        <v>17</v>
      </c>
      <c r="B7" s="24" t="s">
        <v>19</v>
      </c>
      <c r="C7" s="25">
        <v>23</v>
      </c>
      <c r="D7" s="26">
        <v>92</v>
      </c>
      <c r="E7" s="27">
        <v>0</v>
      </c>
      <c r="F7" s="18">
        <v>115</v>
      </c>
      <c r="G7" s="19">
        <f>+(C7-J7)/C7</f>
        <v>1</v>
      </c>
      <c r="H7" s="20">
        <f>+(C7-I7)/C7</f>
        <v>0.82608695652173914</v>
      </c>
      <c r="I7" s="28">
        <v>4</v>
      </c>
      <c r="J7" s="29">
        <f>SUM('[1]CONSOLIDADO MUNIPICIPAL'!J743:J765)</f>
        <v>0</v>
      </c>
    </row>
    <row r="8" spans="1:10" ht="15.75" thickBot="1" x14ac:dyDescent="0.3">
      <c r="A8" s="23" t="s">
        <v>20</v>
      </c>
      <c r="B8" s="24" t="s">
        <v>21</v>
      </c>
      <c r="C8" s="25">
        <v>1</v>
      </c>
      <c r="D8" s="26">
        <v>4</v>
      </c>
      <c r="E8" s="27">
        <v>0</v>
      </c>
      <c r="F8" s="18">
        <v>8</v>
      </c>
      <c r="G8" s="19">
        <f>+(C8-J8)/C8</f>
        <v>1</v>
      </c>
      <c r="H8" s="20">
        <f>+(C8-I8)/C8</f>
        <v>1</v>
      </c>
      <c r="I8" s="28">
        <v>0</v>
      </c>
      <c r="J8" s="29">
        <f>SUM('[1]CONSOLIDADO MUNIPICIPAL'!J14)</f>
        <v>0</v>
      </c>
    </row>
    <row r="9" spans="1:10" ht="15.75" thickBot="1" x14ac:dyDescent="0.3">
      <c r="A9" s="23" t="s">
        <v>17</v>
      </c>
      <c r="B9" s="24" t="s">
        <v>22</v>
      </c>
      <c r="C9" s="25">
        <v>46</v>
      </c>
      <c r="D9" s="26">
        <v>184</v>
      </c>
      <c r="E9" s="27">
        <v>0</v>
      </c>
      <c r="F9" s="18">
        <v>224</v>
      </c>
      <c r="G9" s="19">
        <f>+(C9-J9)/C9</f>
        <v>0.95652173913043481</v>
      </c>
      <c r="H9" s="20">
        <f>+(C9-I9)/C9</f>
        <v>0.78260869565217395</v>
      </c>
      <c r="I9" s="28">
        <v>10</v>
      </c>
      <c r="J9" s="29">
        <f>SUM('[1]CONSOLIDADO MUNIPICIPAL'!J766:J811)</f>
        <v>2</v>
      </c>
    </row>
    <row r="10" spans="1:10" ht="15.75" thickBot="1" x14ac:dyDescent="0.3">
      <c r="A10" s="23" t="s">
        <v>11</v>
      </c>
      <c r="B10" s="24" t="s">
        <v>23</v>
      </c>
      <c r="C10" s="25">
        <v>123</v>
      </c>
      <c r="D10" s="26">
        <v>493</v>
      </c>
      <c r="E10" s="27">
        <v>4</v>
      </c>
      <c r="F10" s="18">
        <v>459</v>
      </c>
      <c r="G10" s="19">
        <f>+(C10-J10)/C10</f>
        <v>0.97560975609756095</v>
      </c>
      <c r="H10" s="20">
        <f>+(C10-I10)/C10</f>
        <v>0.83739837398373984</v>
      </c>
      <c r="I10" s="28">
        <v>20</v>
      </c>
      <c r="J10" s="29">
        <f>SUM('[1]CONSOLIDADO MUNIPICIPAL'!J1001:J1123)</f>
        <v>3</v>
      </c>
    </row>
    <row r="11" spans="1:10" ht="15.75" thickBot="1" x14ac:dyDescent="0.3">
      <c r="A11" s="23" t="s">
        <v>24</v>
      </c>
      <c r="B11" s="24" t="s">
        <v>25</v>
      </c>
      <c r="C11" s="25">
        <v>27</v>
      </c>
      <c r="D11" s="26">
        <v>108</v>
      </c>
      <c r="E11" s="27">
        <v>0</v>
      </c>
      <c r="F11" s="18">
        <v>167</v>
      </c>
      <c r="G11" s="19">
        <f>+(C11-J11)/C11</f>
        <v>1</v>
      </c>
      <c r="H11" s="20">
        <f>+(C11-I11)/C11</f>
        <v>0.88888888888888884</v>
      </c>
      <c r="I11" s="28">
        <v>3</v>
      </c>
      <c r="J11" s="29">
        <f>SUM('[1]CONSOLIDADO MUNIPICIPAL'!J688:J714)</f>
        <v>0</v>
      </c>
    </row>
    <row r="12" spans="1:10" ht="15.75" thickBot="1" x14ac:dyDescent="0.3">
      <c r="A12" s="23" t="s">
        <v>26</v>
      </c>
      <c r="B12" s="24" t="s">
        <v>27</v>
      </c>
      <c r="C12" s="25">
        <v>16</v>
      </c>
      <c r="D12" s="26">
        <v>64</v>
      </c>
      <c r="E12" s="27">
        <v>0</v>
      </c>
      <c r="F12" s="18">
        <v>73</v>
      </c>
      <c r="G12" s="19">
        <f>+(C12-J12)/C12</f>
        <v>1</v>
      </c>
      <c r="H12" s="20">
        <f>+(C12-I12)/C12</f>
        <v>0.9375</v>
      </c>
      <c r="I12" s="28">
        <v>1</v>
      </c>
      <c r="J12" s="29">
        <f>SUM('[1]CONSOLIDADO MUNIPICIPAL'!J926:J941)</f>
        <v>0</v>
      </c>
    </row>
    <row r="13" spans="1:10" ht="15.75" thickBot="1" x14ac:dyDescent="0.3">
      <c r="A13" s="23" t="s">
        <v>28</v>
      </c>
      <c r="B13" s="24" t="s">
        <v>29</v>
      </c>
      <c r="C13" s="25">
        <v>19</v>
      </c>
      <c r="D13" s="26">
        <v>76</v>
      </c>
      <c r="E13" s="27">
        <v>0</v>
      </c>
      <c r="F13" s="18">
        <v>82</v>
      </c>
      <c r="G13" s="19">
        <f>+(C13-J13)/C13</f>
        <v>1</v>
      </c>
      <c r="H13" s="20">
        <f>+(C13-I13)/C13</f>
        <v>0.94736842105263153</v>
      </c>
      <c r="I13" s="28">
        <v>1</v>
      </c>
      <c r="J13" s="29">
        <f>SUM('[1]CONSOLIDADO MUNIPICIPAL'!J982:J1000)</f>
        <v>0</v>
      </c>
    </row>
    <row r="14" spans="1:10" ht="15.75" thickBot="1" x14ac:dyDescent="0.3">
      <c r="A14" s="23" t="s">
        <v>30</v>
      </c>
      <c r="B14" s="24" t="s">
        <v>31</v>
      </c>
      <c r="C14" s="25">
        <v>42</v>
      </c>
      <c r="D14" s="26">
        <v>168</v>
      </c>
      <c r="E14" s="27">
        <v>0</v>
      </c>
      <c r="F14" s="18">
        <v>226</v>
      </c>
      <c r="G14" s="19">
        <f>+(C14-J14)/C14</f>
        <v>1</v>
      </c>
      <c r="H14" s="20">
        <f>+(C14-I14)/C14</f>
        <v>0.76190476190476186</v>
      </c>
      <c r="I14" s="28">
        <v>10</v>
      </c>
      <c r="J14" s="29">
        <f>SUM('[1]CONSOLIDADO MUNIPICIPAL'!J382:J423)</f>
        <v>0</v>
      </c>
    </row>
    <row r="15" spans="1:10" ht="15.75" thickBot="1" x14ac:dyDescent="0.3">
      <c r="A15" s="23" t="s">
        <v>32</v>
      </c>
      <c r="B15" s="24" t="s">
        <v>33</v>
      </c>
      <c r="C15" s="25">
        <v>25</v>
      </c>
      <c r="D15" s="26">
        <v>125</v>
      </c>
      <c r="E15" s="27">
        <v>0</v>
      </c>
      <c r="F15" s="18">
        <v>124</v>
      </c>
      <c r="G15" s="19">
        <f>+(C15-J15)/C15</f>
        <v>0.96</v>
      </c>
      <c r="H15" s="20">
        <f>+(C15-I15)/C15</f>
        <v>0.72</v>
      </c>
      <c r="I15" s="28">
        <v>7</v>
      </c>
      <c r="J15" s="29">
        <f>SUM('[1]CONSOLIDADO MUNIPICIPAL'!J187:J211)</f>
        <v>1</v>
      </c>
    </row>
    <row r="16" spans="1:10" ht="15.75" thickBot="1" x14ac:dyDescent="0.3">
      <c r="A16" s="23" t="s">
        <v>13</v>
      </c>
      <c r="B16" s="24" t="s">
        <v>34</v>
      </c>
      <c r="C16" s="25">
        <v>30</v>
      </c>
      <c r="D16" s="26">
        <v>120</v>
      </c>
      <c r="E16" s="27">
        <v>3</v>
      </c>
      <c r="F16" s="18">
        <v>171</v>
      </c>
      <c r="G16" s="19">
        <f>+(C16-J16)/C16</f>
        <v>1</v>
      </c>
      <c r="H16" s="20">
        <f>+(C16-I16)/C16</f>
        <v>0.96666666666666667</v>
      </c>
      <c r="I16" s="28">
        <v>1</v>
      </c>
      <c r="J16" s="29">
        <f>SUM('[1]CONSOLIDADO MUNIPICIPAL'!J352:J381)</f>
        <v>0</v>
      </c>
    </row>
    <row r="17" spans="1:10" ht="15.75" thickBot="1" x14ac:dyDescent="0.3">
      <c r="A17" s="23" t="s">
        <v>35</v>
      </c>
      <c r="B17" s="24" t="s">
        <v>36</v>
      </c>
      <c r="C17" s="25">
        <v>30</v>
      </c>
      <c r="D17" s="26">
        <v>120</v>
      </c>
      <c r="E17" s="27">
        <v>0</v>
      </c>
      <c r="F17" s="18">
        <v>360</v>
      </c>
      <c r="G17" s="19">
        <f>+(C17-J17)/C17</f>
        <v>1</v>
      </c>
      <c r="H17" s="20">
        <f>+(C17-I17)/C17</f>
        <v>1</v>
      </c>
      <c r="I17" s="28">
        <v>0</v>
      </c>
      <c r="J17" s="29">
        <f>SUM('[1]CONSOLIDADO MUNIPICIPAL'!J131:J160)</f>
        <v>0</v>
      </c>
    </row>
    <row r="18" spans="1:10" ht="15.75" thickBot="1" x14ac:dyDescent="0.3">
      <c r="A18" s="23" t="s">
        <v>11</v>
      </c>
      <c r="B18" s="24" t="s">
        <v>37</v>
      </c>
      <c r="C18" s="25">
        <v>116</v>
      </c>
      <c r="D18" s="26">
        <v>464</v>
      </c>
      <c r="E18" s="27">
        <v>0</v>
      </c>
      <c r="F18" s="18">
        <v>554</v>
      </c>
      <c r="G18" s="19">
        <f>+(C18-J18)/C18</f>
        <v>0.99137931034482762</v>
      </c>
      <c r="H18" s="20">
        <f>+(C18-I18)/C18</f>
        <v>0.88793103448275867</v>
      </c>
      <c r="I18" s="28">
        <v>13</v>
      </c>
      <c r="J18" s="29">
        <f>SUM('[1]CONSOLIDADO MUNIPICIPAL'!J15:J130)</f>
        <v>1</v>
      </c>
    </row>
    <row r="19" spans="1:10" ht="15.75" thickBot="1" x14ac:dyDescent="0.3">
      <c r="A19" s="23" t="s">
        <v>38</v>
      </c>
      <c r="B19" s="24" t="s">
        <v>39</v>
      </c>
      <c r="C19" s="25">
        <v>8</v>
      </c>
      <c r="D19" s="26">
        <v>16</v>
      </c>
      <c r="E19" s="27">
        <v>1</v>
      </c>
      <c r="F19" s="18">
        <v>16</v>
      </c>
      <c r="G19" s="19">
        <f>+(C19-J19)/C19</f>
        <v>1</v>
      </c>
      <c r="H19" s="20">
        <f>+(C19-I19)/C19</f>
        <v>1</v>
      </c>
      <c r="I19" s="28">
        <v>0</v>
      </c>
      <c r="J19" s="29">
        <f>SUM('[1]CONSOLIDADO MUNIPICIPAL'!J637:J644)</f>
        <v>0</v>
      </c>
    </row>
    <row r="20" spans="1:10" ht="15.75" thickBot="1" x14ac:dyDescent="0.3">
      <c r="A20" s="23" t="s">
        <v>38</v>
      </c>
      <c r="B20" s="24" t="s">
        <v>40</v>
      </c>
      <c r="C20" s="25">
        <v>4</v>
      </c>
      <c r="D20" s="26">
        <v>16</v>
      </c>
      <c r="E20" s="27">
        <v>0</v>
      </c>
      <c r="F20" s="18">
        <v>16</v>
      </c>
      <c r="G20" s="19">
        <f>+(C20-J20)/C20</f>
        <v>1</v>
      </c>
      <c r="H20" s="20">
        <f>+(C20-I20)/C20</f>
        <v>1</v>
      </c>
      <c r="I20" s="28">
        <v>0</v>
      </c>
      <c r="J20" s="29">
        <f>SUM('[1]CONSOLIDADO MUNIPICIPAL'!J645:J648)</f>
        <v>0</v>
      </c>
    </row>
    <row r="21" spans="1:10" ht="15.75" thickBot="1" x14ac:dyDescent="0.3">
      <c r="A21" s="23" t="s">
        <v>41</v>
      </c>
      <c r="B21" s="24" t="s">
        <v>42</v>
      </c>
      <c r="C21" s="25">
        <v>37</v>
      </c>
      <c r="D21" s="26">
        <v>148</v>
      </c>
      <c r="E21" s="27">
        <v>0</v>
      </c>
      <c r="F21" s="18">
        <v>166</v>
      </c>
      <c r="G21" s="19">
        <f>+(C21-J21)/C21</f>
        <v>0.94594594594594594</v>
      </c>
      <c r="H21" s="20">
        <f>+(C21-I21)/C21</f>
        <v>0.89189189189189189</v>
      </c>
      <c r="I21" s="28">
        <v>4</v>
      </c>
      <c r="J21" s="29">
        <f>SUM('[1]CONSOLIDADO MUNIPICIPAL'!J466:J502)</f>
        <v>2</v>
      </c>
    </row>
    <row r="22" spans="1:10" ht="15.75" thickBot="1" x14ac:dyDescent="0.3">
      <c r="A22" s="23" t="s">
        <v>32</v>
      </c>
      <c r="B22" s="24" t="s">
        <v>43</v>
      </c>
      <c r="C22" s="25">
        <v>15</v>
      </c>
      <c r="D22" s="26">
        <v>75</v>
      </c>
      <c r="E22" s="27">
        <v>0</v>
      </c>
      <c r="F22" s="18">
        <v>83</v>
      </c>
      <c r="G22" s="19">
        <f>+(C22-J22)/C22</f>
        <v>1</v>
      </c>
      <c r="H22" s="20">
        <f>+(C22-I22)/C22</f>
        <v>1</v>
      </c>
      <c r="I22" s="28">
        <v>0</v>
      </c>
      <c r="J22" s="29">
        <f>SUM('[1]CONSOLIDADO MUNIPICIPAL'!J212:J226)</f>
        <v>0</v>
      </c>
    </row>
    <row r="23" spans="1:10" ht="15.75" thickBot="1" x14ac:dyDescent="0.3">
      <c r="A23" s="23" t="s">
        <v>17</v>
      </c>
      <c r="B23" s="24" t="s">
        <v>44</v>
      </c>
      <c r="C23" s="25">
        <v>30</v>
      </c>
      <c r="D23" s="26">
        <v>120</v>
      </c>
      <c r="E23" s="27">
        <v>0</v>
      </c>
      <c r="F23" s="18">
        <v>175</v>
      </c>
      <c r="G23" s="19">
        <f>+(C23-J23)/C23</f>
        <v>0.93333333333333335</v>
      </c>
      <c r="H23" s="20">
        <f>+(C23-I23)/C23</f>
        <v>0.83333333333333337</v>
      </c>
      <c r="I23" s="28">
        <v>5</v>
      </c>
      <c r="J23" s="29">
        <f>SUM('[1]CONSOLIDADO MUNIPICIPAL'!J812:J841)</f>
        <v>2</v>
      </c>
    </row>
    <row r="24" spans="1:10" ht="15.75" thickBot="1" x14ac:dyDescent="0.3">
      <c r="A24" s="23" t="s">
        <v>38</v>
      </c>
      <c r="B24" s="24" t="s">
        <v>45</v>
      </c>
      <c r="C24" s="25">
        <v>29</v>
      </c>
      <c r="D24" s="26">
        <v>116</v>
      </c>
      <c r="E24" s="27">
        <v>0</v>
      </c>
      <c r="F24" s="18">
        <v>124</v>
      </c>
      <c r="G24" s="19">
        <f>+(C24-J24)/C24</f>
        <v>1</v>
      </c>
      <c r="H24" s="20">
        <f>+(C24-I24)/C24</f>
        <v>1</v>
      </c>
      <c r="I24" s="28">
        <v>0</v>
      </c>
      <c r="J24" s="29">
        <f>SUM('[1]CONSOLIDADO MUNIPICIPAL'!J649:J677)</f>
        <v>0</v>
      </c>
    </row>
    <row r="25" spans="1:10" ht="15.75" thickBot="1" x14ac:dyDescent="0.3">
      <c r="A25" s="23" t="s">
        <v>46</v>
      </c>
      <c r="B25" s="24" t="s">
        <v>47</v>
      </c>
      <c r="C25" s="25">
        <v>64</v>
      </c>
      <c r="D25" s="26">
        <v>320</v>
      </c>
      <c r="E25" s="27">
        <v>0</v>
      </c>
      <c r="F25" s="18">
        <v>370</v>
      </c>
      <c r="G25" s="19">
        <f>+(C25-J25)/C25</f>
        <v>0.96875</v>
      </c>
      <c r="H25" s="20">
        <f>+(C25-I25)/C25</f>
        <v>1</v>
      </c>
      <c r="I25" s="28">
        <v>0</v>
      </c>
      <c r="J25" s="29">
        <f>SUM('[1]CONSOLIDADO MUNIPICIPAL'!J849:J912)</f>
        <v>2</v>
      </c>
    </row>
    <row r="26" spans="1:10" ht="15.75" thickBot="1" x14ac:dyDescent="0.3">
      <c r="A26" s="23" t="s">
        <v>48</v>
      </c>
      <c r="B26" s="24" t="s">
        <v>49</v>
      </c>
      <c r="C26" s="25">
        <v>40</v>
      </c>
      <c r="D26" s="26">
        <v>200</v>
      </c>
      <c r="E26" s="27">
        <v>0</v>
      </c>
      <c r="F26" s="18">
        <v>200</v>
      </c>
      <c r="G26" s="19">
        <f>+(C26-J26)/C26</f>
        <v>1</v>
      </c>
      <c r="H26" s="20">
        <f>+(C26-I26)/C26</f>
        <v>1</v>
      </c>
      <c r="I26" s="28">
        <v>0</v>
      </c>
      <c r="J26" s="29">
        <f>SUM('[1]CONSOLIDADO MUNIPICIPAL'!J942:J981)</f>
        <v>0</v>
      </c>
    </row>
    <row r="27" spans="1:10" ht="15.75" thickBot="1" x14ac:dyDescent="0.3">
      <c r="A27" s="23" t="s">
        <v>46</v>
      </c>
      <c r="B27" s="24" t="s">
        <v>50</v>
      </c>
      <c r="C27" s="25">
        <v>13</v>
      </c>
      <c r="D27" s="26">
        <v>65</v>
      </c>
      <c r="E27" s="27">
        <v>0</v>
      </c>
      <c r="F27" s="18">
        <v>66</v>
      </c>
      <c r="G27" s="19">
        <f>+(C27-J27)/C27</f>
        <v>1</v>
      </c>
      <c r="H27" s="20">
        <f>+(C27-I27)/C27</f>
        <v>1</v>
      </c>
      <c r="I27" s="28">
        <v>0</v>
      </c>
      <c r="J27" s="29">
        <f>SUM('[1]CONSOLIDADO MUNIPICIPAL'!J913:J925)</f>
        <v>0</v>
      </c>
    </row>
    <row r="28" spans="1:10" ht="15.75" thickBot="1" x14ac:dyDescent="0.3">
      <c r="A28" s="23" t="s">
        <v>24</v>
      </c>
      <c r="B28" s="24" t="s">
        <v>51</v>
      </c>
      <c r="C28" s="25">
        <v>12</v>
      </c>
      <c r="D28" s="26">
        <v>48</v>
      </c>
      <c r="E28" s="27">
        <v>0</v>
      </c>
      <c r="F28" s="18">
        <v>64</v>
      </c>
      <c r="G28" s="19">
        <f>+(C28-J28)/C28</f>
        <v>1</v>
      </c>
      <c r="H28" s="20">
        <f>+(C28-I28)/C28</f>
        <v>0.66666666666666663</v>
      </c>
      <c r="I28" s="28">
        <v>4</v>
      </c>
      <c r="J28" s="29">
        <f>SUM('[1]CONSOLIDADO MUNIPICIPAL'!J715:J726)</f>
        <v>0</v>
      </c>
    </row>
    <row r="29" spans="1:10" ht="15.75" thickBot="1" x14ac:dyDescent="0.3">
      <c r="A29" s="23" t="s">
        <v>24</v>
      </c>
      <c r="B29" s="24" t="s">
        <v>52</v>
      </c>
      <c r="C29" s="25">
        <v>14</v>
      </c>
      <c r="D29" s="26">
        <v>56</v>
      </c>
      <c r="E29" s="27">
        <v>0</v>
      </c>
      <c r="F29" s="18">
        <v>139</v>
      </c>
      <c r="G29" s="19">
        <f>+(C29-J29)/C29</f>
        <v>1</v>
      </c>
      <c r="H29" s="20">
        <f>+(C29-I29)/C29</f>
        <v>0.9285714285714286</v>
      </c>
      <c r="I29" s="28">
        <v>1</v>
      </c>
      <c r="J29" s="29">
        <f>SUM('[1]CONSOLIDADO MUNIPICIPAL'!J727:J740)</f>
        <v>0</v>
      </c>
    </row>
    <row r="30" spans="1:10" ht="15.75" thickBot="1" x14ac:dyDescent="0.3">
      <c r="A30" s="23" t="s">
        <v>53</v>
      </c>
      <c r="B30" s="24" t="s">
        <v>54</v>
      </c>
      <c r="C30" s="25">
        <v>87</v>
      </c>
      <c r="D30" s="26">
        <v>348</v>
      </c>
      <c r="E30" s="27">
        <v>1</v>
      </c>
      <c r="F30" s="18">
        <v>376</v>
      </c>
      <c r="G30" s="19">
        <f>+(C30-J30)/C30</f>
        <v>1</v>
      </c>
      <c r="H30" s="20">
        <f>+(C30-I30)/C30</f>
        <v>0.9885057471264368</v>
      </c>
      <c r="I30" s="28">
        <v>1</v>
      </c>
      <c r="J30" s="29">
        <f>SUM('[1]CONSOLIDADO MUNIPICIPAL'!J550:J636)</f>
        <v>0</v>
      </c>
    </row>
    <row r="31" spans="1:10" ht="15.75" thickBot="1" x14ac:dyDescent="0.3">
      <c r="A31" s="23" t="s">
        <v>35</v>
      </c>
      <c r="B31" s="24" t="s">
        <v>55</v>
      </c>
      <c r="C31" s="25">
        <v>26</v>
      </c>
      <c r="D31" s="26">
        <v>104</v>
      </c>
      <c r="E31" s="27">
        <v>0</v>
      </c>
      <c r="F31" s="18">
        <v>145</v>
      </c>
      <c r="G31" s="19">
        <f>+(C31-J31)/C31</f>
        <v>1</v>
      </c>
      <c r="H31" s="20">
        <f>+(C31-I31)/C31</f>
        <v>1</v>
      </c>
      <c r="I31" s="28">
        <v>0</v>
      </c>
      <c r="J31" s="29">
        <f>SUM('[1]CONSOLIDADO MUNIPICIPAL'!J161:J186)</f>
        <v>0</v>
      </c>
    </row>
    <row r="32" spans="1:10" ht="15.75" thickBot="1" x14ac:dyDescent="0.3">
      <c r="A32" s="23" t="s">
        <v>41</v>
      </c>
      <c r="B32" s="24" t="s">
        <v>56</v>
      </c>
      <c r="C32" s="25">
        <v>47</v>
      </c>
      <c r="D32" s="32">
        <v>188</v>
      </c>
      <c r="E32" s="27">
        <v>1</v>
      </c>
      <c r="F32" s="18">
        <v>251</v>
      </c>
      <c r="G32" s="19">
        <f>+(C32-J32)/C32</f>
        <v>1</v>
      </c>
      <c r="H32" s="20">
        <f>+(C32-I32)/C32</f>
        <v>0.95744680851063835</v>
      </c>
      <c r="I32" s="28">
        <v>2</v>
      </c>
      <c r="J32" s="29">
        <f>SUM('[1]CONSOLIDADO MUNIPICIPAL'!J503:J549)</f>
        <v>0</v>
      </c>
    </row>
    <row r="33" spans="1:10" ht="15.75" thickBot="1" x14ac:dyDescent="0.3">
      <c r="A33" s="23" t="s">
        <v>30</v>
      </c>
      <c r="B33" s="24" t="s">
        <v>57</v>
      </c>
      <c r="C33" s="25">
        <v>42</v>
      </c>
      <c r="D33" s="26">
        <v>168</v>
      </c>
      <c r="E33" s="27">
        <v>0</v>
      </c>
      <c r="F33" s="18">
        <v>206</v>
      </c>
      <c r="G33" s="19">
        <f>+(C33-J33)/C33</f>
        <v>1</v>
      </c>
      <c r="H33" s="20">
        <f>+(C33-I33)/C33</f>
        <v>0.6428571428571429</v>
      </c>
      <c r="I33" s="28">
        <v>15</v>
      </c>
      <c r="J33" s="29">
        <f>SUM('[1]CONSOLIDADO MUNIPICIPAL'!J424:J465)</f>
        <v>0</v>
      </c>
    </row>
    <row r="34" spans="1:10" ht="15.75" thickBot="1" x14ac:dyDescent="0.3">
      <c r="A34" s="23" t="s">
        <v>38</v>
      </c>
      <c r="B34" s="24" t="s">
        <v>58</v>
      </c>
      <c r="C34" s="25">
        <v>6</v>
      </c>
      <c r="D34" s="26">
        <v>18</v>
      </c>
      <c r="E34" s="27">
        <v>1</v>
      </c>
      <c r="F34" s="18">
        <v>18</v>
      </c>
      <c r="G34" s="19">
        <f>+(C34-J34)/C34</f>
        <v>1</v>
      </c>
      <c r="H34" s="20">
        <f>+(C34-I34)/C34</f>
        <v>1</v>
      </c>
      <c r="I34" s="28">
        <v>0</v>
      </c>
      <c r="J34" s="29">
        <f>SUM('[1]CONSOLIDADO MUNIPICIPAL'!J678:J683)</f>
        <v>0</v>
      </c>
    </row>
    <row r="35" spans="1:10" ht="15.75" thickBot="1" x14ac:dyDescent="0.3">
      <c r="A35" s="33" t="s">
        <v>38</v>
      </c>
      <c r="B35" s="34" t="s">
        <v>59</v>
      </c>
      <c r="C35" s="35">
        <v>4</v>
      </c>
      <c r="D35" s="36">
        <v>20</v>
      </c>
      <c r="E35" s="37">
        <v>0</v>
      </c>
      <c r="F35" s="18">
        <v>20</v>
      </c>
      <c r="G35" s="19">
        <f>+(C35-J35)/C35</f>
        <v>1</v>
      </c>
      <c r="H35" s="20">
        <f>+(C35-I35)/C35</f>
        <v>1</v>
      </c>
      <c r="I35" s="38">
        <v>0</v>
      </c>
      <c r="J35" s="39">
        <f>SUM('[1]CONSOLIDADO MUNIPICIPAL'!J684:J687)</f>
        <v>0</v>
      </c>
    </row>
    <row r="36" spans="1:10" ht="15.75" thickBot="1" x14ac:dyDescent="0.3">
      <c r="A36" s="40" t="s">
        <v>60</v>
      </c>
      <c r="B36" s="41"/>
      <c r="C36" s="42">
        <f>SUM(C3:C35)</f>
        <v>1121</v>
      </c>
      <c r="D36" s="43">
        <f>SUM(D3:D35)</f>
        <v>4601</v>
      </c>
      <c r="E36" s="44">
        <f>SUM(E3:E35)</f>
        <v>15</v>
      </c>
      <c r="F36" s="44">
        <f>SUM(F3:F35)</f>
        <v>5580</v>
      </c>
      <c r="G36" s="45"/>
      <c r="H36" s="44"/>
      <c r="I36" s="44">
        <f>SUM(I3:I35)</f>
        <v>105</v>
      </c>
      <c r="J36" s="46">
        <f>SUM(J3:J35)</f>
        <v>16</v>
      </c>
    </row>
  </sheetData>
  <mergeCells count="2">
    <mergeCell ref="A1:J1"/>
    <mergeCell ref="A36:B36"/>
  </mergeCells>
  <conditionalFormatting sqref="H3:H35">
    <cfRule type="cellIs" dxfId="3" priority="3" operator="lessThan">
      <formula>#REF!</formula>
    </cfRule>
  </conditionalFormatting>
  <conditionalFormatting sqref="G3:G35">
    <cfRule type="cellIs" dxfId="2" priority="2" operator="lessThan">
      <formula>#REF!</formula>
    </cfRule>
  </conditionalFormatting>
  <conditionalFormatting sqref="J3:J35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G36" sqref="G36"/>
    </sheetView>
  </sheetViews>
  <sheetFormatPr baseColWidth="10" defaultRowHeight="15" x14ac:dyDescent="0.25"/>
  <cols>
    <col min="1" max="1" width="16.28515625" customWidth="1"/>
    <col min="2" max="2" width="17.28515625" customWidth="1"/>
  </cols>
  <sheetData>
    <row r="1" spans="1:2" ht="15.75" thickBot="1" x14ac:dyDescent="0.3">
      <c r="A1" s="47" t="s">
        <v>2</v>
      </c>
      <c r="B1" s="47" t="s">
        <v>7</v>
      </c>
    </row>
    <row r="2" spans="1:2" x14ac:dyDescent="0.25">
      <c r="A2" s="48" t="s">
        <v>12</v>
      </c>
      <c r="B2" s="49">
        <f>[2]Consolidado!G3</f>
        <v>1</v>
      </c>
    </row>
    <row r="3" spans="1:2" x14ac:dyDescent="0.25">
      <c r="A3" s="50" t="s">
        <v>14</v>
      </c>
      <c r="B3" s="51">
        <f>[2]Consolidado!G4</f>
        <v>0.97599999999999998</v>
      </c>
    </row>
    <row r="4" spans="1:2" x14ac:dyDescent="0.25">
      <c r="A4" s="50" t="s">
        <v>16</v>
      </c>
      <c r="B4" s="51">
        <f>[2]Consolidado!G5</f>
        <v>1</v>
      </c>
    </row>
    <row r="5" spans="1:2" x14ac:dyDescent="0.25">
      <c r="A5" s="52" t="s">
        <v>18</v>
      </c>
      <c r="B5" s="51">
        <f>[2]Consolidado!G6</f>
        <v>1</v>
      </c>
    </row>
    <row r="6" spans="1:2" x14ac:dyDescent="0.25">
      <c r="A6" s="50" t="s">
        <v>19</v>
      </c>
      <c r="B6" s="51">
        <f>[2]Consolidado!G7</f>
        <v>1</v>
      </c>
    </row>
    <row r="7" spans="1:2" x14ac:dyDescent="0.25">
      <c r="A7" s="50" t="s">
        <v>21</v>
      </c>
      <c r="B7" s="51">
        <f>[2]Consolidado!G8</f>
        <v>1</v>
      </c>
    </row>
    <row r="8" spans="1:2" x14ac:dyDescent="0.25">
      <c r="A8" s="50" t="s">
        <v>22</v>
      </c>
      <c r="B8" s="51">
        <f>[2]Consolidado!G9</f>
        <v>0.95652173913043481</v>
      </c>
    </row>
    <row r="9" spans="1:2" x14ac:dyDescent="0.25">
      <c r="A9" s="50" t="s">
        <v>23</v>
      </c>
      <c r="B9" s="51">
        <f>[2]Consolidado!G10</f>
        <v>0.97560975609756095</v>
      </c>
    </row>
    <row r="10" spans="1:2" x14ac:dyDescent="0.25">
      <c r="A10" s="50" t="s">
        <v>25</v>
      </c>
      <c r="B10" s="51">
        <f>[2]Consolidado!G11</f>
        <v>1</v>
      </c>
    </row>
    <row r="11" spans="1:2" x14ac:dyDescent="0.25">
      <c r="A11" s="50" t="s">
        <v>27</v>
      </c>
      <c r="B11" s="51">
        <f>[2]Consolidado!G12</f>
        <v>1</v>
      </c>
    </row>
    <row r="12" spans="1:2" x14ac:dyDescent="0.25">
      <c r="A12" s="50" t="s">
        <v>29</v>
      </c>
      <c r="B12" s="51">
        <f>[2]Consolidado!G13</f>
        <v>1</v>
      </c>
    </row>
    <row r="13" spans="1:2" x14ac:dyDescent="0.25">
      <c r="A13" s="50" t="s">
        <v>31</v>
      </c>
      <c r="B13" s="51">
        <f>[2]Consolidado!G14</f>
        <v>1</v>
      </c>
    </row>
    <row r="14" spans="1:2" x14ac:dyDescent="0.25">
      <c r="A14" s="50" t="s">
        <v>33</v>
      </c>
      <c r="B14" s="51">
        <f>[2]Consolidado!G15</f>
        <v>0.96</v>
      </c>
    </row>
    <row r="15" spans="1:2" x14ac:dyDescent="0.25">
      <c r="A15" s="50" t="s">
        <v>34</v>
      </c>
      <c r="B15" s="51">
        <f>[2]Consolidado!G16</f>
        <v>1</v>
      </c>
    </row>
    <row r="16" spans="1:2" x14ac:dyDescent="0.25">
      <c r="A16" s="50" t="s">
        <v>36</v>
      </c>
      <c r="B16" s="51">
        <f>[2]Consolidado!G17</f>
        <v>1</v>
      </c>
    </row>
    <row r="17" spans="1:2" x14ac:dyDescent="0.25">
      <c r="A17" s="50" t="s">
        <v>37</v>
      </c>
      <c r="B17" s="51">
        <f>[2]Consolidado!G18</f>
        <v>0.99137931034482762</v>
      </c>
    </row>
    <row r="18" spans="1:2" x14ac:dyDescent="0.25">
      <c r="A18" s="50" t="s">
        <v>39</v>
      </c>
      <c r="B18" s="51">
        <f>[2]Consolidado!G19</f>
        <v>1</v>
      </c>
    </row>
    <row r="19" spans="1:2" x14ac:dyDescent="0.25">
      <c r="A19" s="50" t="s">
        <v>40</v>
      </c>
      <c r="B19" s="51">
        <f>[2]Consolidado!G20</f>
        <v>1</v>
      </c>
    </row>
    <row r="20" spans="1:2" x14ac:dyDescent="0.25">
      <c r="A20" s="50" t="s">
        <v>42</v>
      </c>
      <c r="B20" s="51">
        <f>[2]Consolidado!G21</f>
        <v>0.94594594594594594</v>
      </c>
    </row>
    <row r="21" spans="1:2" x14ac:dyDescent="0.25">
      <c r="A21" s="50" t="s">
        <v>43</v>
      </c>
      <c r="B21" s="51">
        <f>[2]Consolidado!G22</f>
        <v>1</v>
      </c>
    </row>
    <row r="22" spans="1:2" x14ac:dyDescent="0.25">
      <c r="A22" s="50" t="s">
        <v>44</v>
      </c>
      <c r="B22" s="51">
        <f>[2]Consolidado!G23</f>
        <v>0.93333333333333335</v>
      </c>
    </row>
    <row r="23" spans="1:2" x14ac:dyDescent="0.25">
      <c r="A23" s="50" t="s">
        <v>45</v>
      </c>
      <c r="B23" s="51">
        <f>[2]Consolidado!G24</f>
        <v>1</v>
      </c>
    </row>
    <row r="24" spans="1:2" x14ac:dyDescent="0.25">
      <c r="A24" s="50" t="s">
        <v>47</v>
      </c>
      <c r="B24" s="51">
        <f>[2]Consolidado!G25</f>
        <v>0.96875</v>
      </c>
    </row>
    <row r="25" spans="1:2" x14ac:dyDescent="0.25">
      <c r="A25" s="50" t="s">
        <v>49</v>
      </c>
      <c r="B25" s="51">
        <f>[2]Consolidado!G26</f>
        <v>1</v>
      </c>
    </row>
    <row r="26" spans="1:2" x14ac:dyDescent="0.25">
      <c r="A26" s="50" t="s">
        <v>50</v>
      </c>
      <c r="B26" s="51">
        <f>[2]Consolidado!G27</f>
        <v>1</v>
      </c>
    </row>
    <row r="27" spans="1:2" x14ac:dyDescent="0.25">
      <c r="A27" s="50" t="s">
        <v>51</v>
      </c>
      <c r="B27" s="51">
        <f>[2]Consolidado!G28</f>
        <v>1</v>
      </c>
    </row>
    <row r="28" spans="1:2" x14ac:dyDescent="0.25">
      <c r="A28" s="50" t="s">
        <v>52</v>
      </c>
      <c r="B28" s="51">
        <f>[2]Consolidado!G29</f>
        <v>1</v>
      </c>
    </row>
    <row r="29" spans="1:2" x14ac:dyDescent="0.25">
      <c r="A29" s="50" t="s">
        <v>54</v>
      </c>
      <c r="B29" s="51">
        <f>[2]Consolidado!G30</f>
        <v>1</v>
      </c>
    </row>
    <row r="30" spans="1:2" x14ac:dyDescent="0.25">
      <c r="A30" s="50" t="s">
        <v>55</v>
      </c>
      <c r="B30" s="51">
        <f>[2]Consolidado!G31</f>
        <v>1</v>
      </c>
    </row>
    <row r="31" spans="1:2" x14ac:dyDescent="0.25">
      <c r="A31" s="50" t="s">
        <v>56</v>
      </c>
      <c r="B31" s="51">
        <f>[2]Consolidado!G32</f>
        <v>1</v>
      </c>
    </row>
    <row r="32" spans="1:2" x14ac:dyDescent="0.25">
      <c r="A32" s="50" t="s">
        <v>57</v>
      </c>
      <c r="B32" s="51">
        <f>[2]Consolidado!G33</f>
        <v>1</v>
      </c>
    </row>
    <row r="33" spans="1:2" x14ac:dyDescent="0.25">
      <c r="A33" s="50" t="s">
        <v>58</v>
      </c>
      <c r="B33" s="51">
        <f>[2]Consolidado!G34</f>
        <v>1</v>
      </c>
    </row>
    <row r="34" spans="1:2" ht="15.75" thickBot="1" x14ac:dyDescent="0.3">
      <c r="A34" s="53" t="s">
        <v>59</v>
      </c>
      <c r="B34" s="54">
        <f>[2]Consolidado!G35</f>
        <v>1</v>
      </c>
    </row>
  </sheetData>
  <conditionalFormatting sqref="B2:B34">
    <cfRule type="cellIs" dxfId="0" priority="1" operator="lessThan">
      <formula>$B$42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D39" sqref="D39"/>
    </sheetView>
  </sheetViews>
  <sheetFormatPr baseColWidth="10" defaultRowHeight="15" x14ac:dyDescent="0.25"/>
  <cols>
    <col min="1" max="1" width="22.28515625" customWidth="1"/>
    <col min="2" max="2" width="17.42578125" customWidth="1"/>
  </cols>
  <sheetData>
    <row r="1" spans="1:2" x14ac:dyDescent="0.25">
      <c r="A1" s="47" t="s">
        <v>2</v>
      </c>
      <c r="B1" s="55" t="s">
        <v>61</v>
      </c>
    </row>
    <row r="2" spans="1:2" x14ac:dyDescent="0.25">
      <c r="A2" s="15" t="s">
        <v>12</v>
      </c>
      <c r="B2" s="56">
        <f>[2]Consolidado!H3</f>
        <v>1</v>
      </c>
    </row>
    <row r="3" spans="1:2" x14ac:dyDescent="0.25">
      <c r="A3" s="25" t="s">
        <v>14</v>
      </c>
      <c r="B3" s="56">
        <f>[2]Consolidado!H4</f>
        <v>0.97599999999999998</v>
      </c>
    </row>
    <row r="4" spans="1:2" x14ac:dyDescent="0.25">
      <c r="A4" s="25" t="s">
        <v>16</v>
      </c>
      <c r="B4" s="56">
        <f>[2]Consolidado!H5</f>
        <v>1</v>
      </c>
    </row>
    <row r="5" spans="1:2" x14ac:dyDescent="0.25">
      <c r="A5" s="57" t="s">
        <v>18</v>
      </c>
      <c r="B5" s="56">
        <f>[2]Consolidado!H6</f>
        <v>1</v>
      </c>
    </row>
    <row r="6" spans="1:2" x14ac:dyDescent="0.25">
      <c r="A6" s="25" t="s">
        <v>19</v>
      </c>
      <c r="B6" s="56">
        <f>[2]Consolidado!H7</f>
        <v>0.82608695652173914</v>
      </c>
    </row>
    <row r="7" spans="1:2" x14ac:dyDescent="0.25">
      <c r="A7" s="25" t="s">
        <v>21</v>
      </c>
      <c r="B7" s="56">
        <f>[2]Consolidado!H8</f>
        <v>1</v>
      </c>
    </row>
    <row r="8" spans="1:2" x14ac:dyDescent="0.25">
      <c r="A8" s="25" t="s">
        <v>22</v>
      </c>
      <c r="B8" s="56">
        <f>[2]Consolidado!H9</f>
        <v>0.78260869565217395</v>
      </c>
    </row>
    <row r="9" spans="1:2" x14ac:dyDescent="0.25">
      <c r="A9" s="25" t="s">
        <v>23</v>
      </c>
      <c r="B9" s="56">
        <f>[2]Consolidado!H10</f>
        <v>0.83739837398373984</v>
      </c>
    </row>
    <row r="10" spans="1:2" x14ac:dyDescent="0.25">
      <c r="A10" s="25" t="s">
        <v>25</v>
      </c>
      <c r="B10" s="56">
        <f>[2]Consolidado!H11</f>
        <v>0.88888888888888884</v>
      </c>
    </row>
    <row r="11" spans="1:2" x14ac:dyDescent="0.25">
      <c r="A11" s="25" t="s">
        <v>27</v>
      </c>
      <c r="B11" s="56">
        <f>[2]Consolidado!H12</f>
        <v>0.9375</v>
      </c>
    </row>
    <row r="12" spans="1:2" x14ac:dyDescent="0.25">
      <c r="A12" s="25" t="s">
        <v>29</v>
      </c>
      <c r="B12" s="56">
        <f>[2]Consolidado!H13</f>
        <v>0.94736842105263153</v>
      </c>
    </row>
    <row r="13" spans="1:2" x14ac:dyDescent="0.25">
      <c r="A13" s="25" t="s">
        <v>31</v>
      </c>
      <c r="B13" s="56">
        <f>[2]Consolidado!H14</f>
        <v>0.76190476190476186</v>
      </c>
    </row>
    <row r="14" spans="1:2" x14ac:dyDescent="0.25">
      <c r="A14" s="25" t="s">
        <v>33</v>
      </c>
      <c r="B14" s="56">
        <f>[2]Consolidado!H15</f>
        <v>0.72</v>
      </c>
    </row>
    <row r="15" spans="1:2" x14ac:dyDescent="0.25">
      <c r="A15" s="25" t="s">
        <v>34</v>
      </c>
      <c r="B15" s="56">
        <f>[2]Consolidado!H16</f>
        <v>0.96666666666666667</v>
      </c>
    </row>
    <row r="16" spans="1:2" x14ac:dyDescent="0.25">
      <c r="A16" s="25" t="s">
        <v>36</v>
      </c>
      <c r="B16" s="56">
        <f>[2]Consolidado!H17</f>
        <v>1</v>
      </c>
    </row>
    <row r="17" spans="1:2" x14ac:dyDescent="0.25">
      <c r="A17" s="25" t="s">
        <v>37</v>
      </c>
      <c r="B17" s="56">
        <f>[2]Consolidado!H18</f>
        <v>0.88793103448275867</v>
      </c>
    </row>
    <row r="18" spans="1:2" x14ac:dyDescent="0.25">
      <c r="A18" s="25" t="s">
        <v>39</v>
      </c>
      <c r="B18" s="56">
        <f>[2]Consolidado!H19</f>
        <v>1</v>
      </c>
    </row>
    <row r="19" spans="1:2" x14ac:dyDescent="0.25">
      <c r="A19" s="25" t="s">
        <v>40</v>
      </c>
      <c r="B19" s="56">
        <f>[2]Consolidado!H20</f>
        <v>1</v>
      </c>
    </row>
    <row r="20" spans="1:2" x14ac:dyDescent="0.25">
      <c r="A20" s="25" t="s">
        <v>42</v>
      </c>
      <c r="B20" s="56">
        <f>[2]Consolidado!H21</f>
        <v>0.89189189189189189</v>
      </c>
    </row>
    <row r="21" spans="1:2" x14ac:dyDescent="0.25">
      <c r="A21" s="25" t="s">
        <v>43</v>
      </c>
      <c r="B21" s="56">
        <f>[2]Consolidado!H22</f>
        <v>1</v>
      </c>
    </row>
    <row r="22" spans="1:2" x14ac:dyDescent="0.25">
      <c r="A22" s="25" t="s">
        <v>44</v>
      </c>
      <c r="B22" s="56">
        <f>[2]Consolidado!H23</f>
        <v>0.83333333333333337</v>
      </c>
    </row>
    <row r="23" spans="1:2" x14ac:dyDescent="0.25">
      <c r="A23" s="25" t="s">
        <v>45</v>
      </c>
      <c r="B23" s="56">
        <f>[2]Consolidado!H24</f>
        <v>1</v>
      </c>
    </row>
    <row r="24" spans="1:2" x14ac:dyDescent="0.25">
      <c r="A24" s="25" t="s">
        <v>47</v>
      </c>
      <c r="B24" s="56">
        <f>[2]Consolidado!H25</f>
        <v>1</v>
      </c>
    </row>
    <row r="25" spans="1:2" x14ac:dyDescent="0.25">
      <c r="A25" s="25" t="s">
        <v>49</v>
      </c>
      <c r="B25" s="56">
        <f>[2]Consolidado!H26</f>
        <v>1</v>
      </c>
    </row>
    <row r="26" spans="1:2" x14ac:dyDescent="0.25">
      <c r="A26" s="25" t="s">
        <v>50</v>
      </c>
      <c r="B26" s="56">
        <f>[2]Consolidado!H27</f>
        <v>1</v>
      </c>
    </row>
    <row r="27" spans="1:2" x14ac:dyDescent="0.25">
      <c r="A27" s="25" t="s">
        <v>51</v>
      </c>
      <c r="B27" s="56">
        <f>[2]Consolidado!H28</f>
        <v>0.66666666666666663</v>
      </c>
    </row>
    <row r="28" spans="1:2" x14ac:dyDescent="0.25">
      <c r="A28" s="25" t="s">
        <v>52</v>
      </c>
      <c r="B28" s="56">
        <f>[2]Consolidado!H29</f>
        <v>0.9285714285714286</v>
      </c>
    </row>
    <row r="29" spans="1:2" x14ac:dyDescent="0.25">
      <c r="A29" s="25" t="s">
        <v>54</v>
      </c>
      <c r="B29" s="56">
        <f>[2]Consolidado!H30</f>
        <v>0.9885057471264368</v>
      </c>
    </row>
    <row r="30" spans="1:2" x14ac:dyDescent="0.25">
      <c r="A30" s="25" t="s">
        <v>55</v>
      </c>
      <c r="B30" s="56">
        <f>[2]Consolidado!H31</f>
        <v>1</v>
      </c>
    </row>
    <row r="31" spans="1:2" x14ac:dyDescent="0.25">
      <c r="A31" s="25" t="s">
        <v>56</v>
      </c>
      <c r="B31" s="56">
        <f>[2]Consolidado!H32</f>
        <v>0.95744680851063835</v>
      </c>
    </row>
    <row r="32" spans="1:2" x14ac:dyDescent="0.25">
      <c r="A32" s="25" t="s">
        <v>57</v>
      </c>
      <c r="B32" s="56">
        <f>[2]Consolidado!H33</f>
        <v>0.6428571428571429</v>
      </c>
    </row>
    <row r="33" spans="1:2" x14ac:dyDescent="0.25">
      <c r="A33" s="25" t="s">
        <v>58</v>
      </c>
      <c r="B33" s="56">
        <f>[2]Consolidado!H34</f>
        <v>1</v>
      </c>
    </row>
    <row r="34" spans="1:2" ht="15.75" thickBot="1" x14ac:dyDescent="0.3">
      <c r="A34" s="35" t="s">
        <v>59</v>
      </c>
      <c r="B34" s="56">
        <f>[2]Consolidado!H35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Orlando Montañez Ortiz</dc:creator>
  <cp:lastModifiedBy>Sergio Orlando Montañez Ortiz</cp:lastModifiedBy>
  <dcterms:created xsi:type="dcterms:W3CDTF">2023-02-16T13:20:45Z</dcterms:created>
  <dcterms:modified xsi:type="dcterms:W3CDTF">2023-02-16T13:25:58Z</dcterms:modified>
</cp:coreProperties>
</file>