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25" windowWidth="23715" windowHeight="9855" activeTab="3"/>
  </bookViews>
  <sheets>
    <sheet name="RADICADOS EN LA FIDUCIA" sheetId="1" r:id="rId1"/>
    <sheet name="CORRESPONDENCIA ENTRANTE" sheetId="2" r:id="rId2"/>
    <sheet name="DOC PENDIENTES 17 FEB " sheetId="3" r:id="rId3"/>
    <sheet name="OTRAS SEC. PENDIENTES 17 FEB" sheetId="4" r:id="rId4"/>
  </sheets>
  <definedNames>
    <definedName name="_xlnm._FilterDatabase" localSheetId="3" hidden="1">'OTRAS SEC. PENDIENTES 17 FEB'!$A$4:$Z$59</definedName>
    <definedName name="_xlnm._FilterDatabase" localSheetId="0" hidden="1">'RADICADOS EN LA FIDUCIA'!$A$13:$O$13</definedName>
  </definedNames>
  <calcPr calcId="144525"/>
</workbook>
</file>

<file path=xl/calcChain.xml><?xml version="1.0" encoding="utf-8"?>
<calcChain xmlns="http://schemas.openxmlformats.org/spreadsheetml/2006/main">
  <c r="F1237" i="1" l="1"/>
  <c r="F619" i="1"/>
  <c r="F617" i="1"/>
  <c r="F615" i="1"/>
  <c r="F223" i="1"/>
  <c r="F222" i="1"/>
  <c r="F219" i="1"/>
  <c r="F209" i="1"/>
  <c r="F208" i="1"/>
  <c r="F207" i="1"/>
  <c r="F206" i="1"/>
  <c r="F205" i="1"/>
  <c r="F204" i="1"/>
  <c r="F203" i="1"/>
  <c r="F202" i="1"/>
  <c r="F187" i="1"/>
  <c r="F186" i="1"/>
  <c r="F184" i="1"/>
  <c r="F183" i="1"/>
  <c r="F182" i="1"/>
  <c r="F181" i="1"/>
  <c r="F180" i="1"/>
  <c r="F179" i="1"/>
  <c r="F174" i="1"/>
  <c r="F164" i="1"/>
  <c r="F152" i="1"/>
  <c r="F151" i="1"/>
  <c r="C95" i="1"/>
  <c r="C96" i="1" s="1"/>
  <c r="C97" i="1" s="1"/>
  <c r="C98" i="1" s="1"/>
  <c r="C99" i="1" s="1"/>
  <c r="C100" i="1" s="1"/>
  <c r="C101" i="1" s="1"/>
  <c r="C102" i="1" s="1"/>
  <c r="C103" i="1" s="1"/>
  <c r="C104" i="1" s="1"/>
  <c r="C105" i="1" s="1"/>
  <c r="C106" i="1" s="1"/>
  <c r="C107" i="1" s="1"/>
  <c r="C108" i="1" s="1"/>
  <c r="C109" i="1" s="1"/>
  <c r="C110" i="1" s="1"/>
  <c r="C111" i="1" s="1"/>
  <c r="C112" i="1" s="1"/>
  <c r="C113" i="1" s="1"/>
  <c r="C114" i="1" s="1"/>
  <c r="C115" i="1" s="1"/>
  <c r="C116" i="1" s="1"/>
  <c r="C117" i="1" s="1"/>
  <c r="C118" i="1" s="1"/>
  <c r="C119" i="1" s="1"/>
  <c r="C120" i="1" s="1"/>
  <c r="C121" i="1" s="1"/>
  <c r="C122" i="1" s="1"/>
  <c r="C123" i="1" s="1"/>
  <c r="C124" i="1" s="1"/>
  <c r="C125" i="1" s="1"/>
  <c r="C126" i="1" s="1"/>
  <c r="C127" i="1" s="1"/>
  <c r="C128" i="1" s="1"/>
  <c r="C129" i="1" s="1"/>
  <c r="C130" i="1" s="1"/>
  <c r="C131" i="1" s="1"/>
  <c r="C132" i="1" s="1"/>
  <c r="C133" i="1" s="1"/>
  <c r="C134" i="1" s="1"/>
  <c r="C135" i="1" s="1"/>
  <c r="C136" i="1" s="1"/>
  <c r="C137" i="1" s="1"/>
  <c r="C138" i="1" s="1"/>
  <c r="C139" i="1" s="1"/>
  <c r="C140" i="1" s="1"/>
  <c r="C141" i="1" s="1"/>
  <c r="C142" i="1" s="1"/>
  <c r="C143" i="1" s="1"/>
  <c r="C144" i="1" s="1"/>
  <c r="C145" i="1" s="1"/>
  <c r="C146" i="1" s="1"/>
  <c r="C147" i="1" s="1"/>
  <c r="C148" i="1" s="1"/>
  <c r="C149" i="1" s="1"/>
  <c r="C150" i="1" s="1"/>
  <c r="C151" i="1" s="1"/>
  <c r="C152" i="1" s="1"/>
  <c r="C153" i="1" s="1"/>
  <c r="C154" i="1" s="1"/>
  <c r="C155" i="1" s="1"/>
  <c r="C156" i="1" s="1"/>
  <c r="C157" i="1" s="1"/>
  <c r="C158" i="1" s="1"/>
  <c r="C159" i="1" s="1"/>
  <c r="C160" i="1" s="1"/>
  <c r="C161" i="1" s="1"/>
  <c r="C162" i="1" s="1"/>
  <c r="C163" i="1" s="1"/>
  <c r="C164" i="1" s="1"/>
  <c r="C165" i="1" s="1"/>
  <c r="C166" i="1" s="1"/>
  <c r="C167" i="1" s="1"/>
  <c r="C168" i="1" s="1"/>
  <c r="C169" i="1" s="1"/>
  <c r="C170" i="1" s="1"/>
  <c r="C171" i="1" s="1"/>
  <c r="C172" i="1" s="1"/>
  <c r="C173" i="1" s="1"/>
  <c r="C174" i="1" s="1"/>
  <c r="C175" i="1" s="1"/>
  <c r="C176" i="1" s="1"/>
  <c r="C177" i="1" s="1"/>
  <c r="C178" i="1" s="1"/>
  <c r="C179" i="1" s="1"/>
  <c r="C180" i="1" s="1"/>
  <c r="C181" i="1" s="1"/>
  <c r="C182" i="1" s="1"/>
  <c r="C183" i="1" s="1"/>
  <c r="C184" i="1" s="1"/>
  <c r="C185" i="1" s="1"/>
  <c r="C186" i="1" s="1"/>
  <c r="C187" i="1" s="1"/>
  <c r="C188" i="1" s="1"/>
  <c r="C189" i="1" s="1"/>
  <c r="C190" i="1" s="1"/>
  <c r="C191" i="1" s="1"/>
  <c r="C192" i="1" s="1"/>
  <c r="C193" i="1" s="1"/>
  <c r="C194" i="1" s="1"/>
  <c r="C195" i="1" s="1"/>
  <c r="C196" i="1" s="1"/>
  <c r="C197" i="1" s="1"/>
  <c r="C198" i="1" s="1"/>
  <c r="C199" i="1" s="1"/>
  <c r="C200" i="1" s="1"/>
  <c r="C201" i="1" s="1"/>
  <c r="C202" i="1" s="1"/>
  <c r="C203" i="1" s="1"/>
  <c r="C204" i="1" s="1"/>
  <c r="C205" i="1" s="1"/>
  <c r="C206" i="1" s="1"/>
  <c r="C207" i="1" s="1"/>
  <c r="C208" i="1" s="1"/>
  <c r="C209" i="1" s="1"/>
  <c r="C210" i="1" s="1"/>
  <c r="C211" i="1" s="1"/>
  <c r="C212" i="1" s="1"/>
  <c r="C213" i="1" s="1"/>
  <c r="C214" i="1" s="1"/>
  <c r="C215" i="1" s="1"/>
  <c r="C216" i="1" s="1"/>
  <c r="C217" i="1" s="1"/>
  <c r="C218" i="1" s="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C252" i="1" s="1"/>
  <c r="C253" i="1" s="1"/>
  <c r="C254" i="1" s="1"/>
  <c r="C255" i="1" s="1"/>
  <c r="C256" i="1" s="1"/>
  <c r="C257" i="1" s="1"/>
  <c r="C258" i="1" s="1"/>
  <c r="C259" i="1" s="1"/>
  <c r="C260" i="1" s="1"/>
  <c r="C261" i="1" s="1"/>
  <c r="C262" i="1" s="1"/>
  <c r="C263" i="1" s="1"/>
  <c r="C264" i="1" s="1"/>
  <c r="C265" i="1" s="1"/>
  <c r="C266" i="1" s="1"/>
  <c r="C267" i="1" s="1"/>
  <c r="C268" i="1" s="1"/>
  <c r="C269" i="1" s="1"/>
  <c r="C270" i="1" s="1"/>
  <c r="C271" i="1" s="1"/>
  <c r="C272" i="1" s="1"/>
  <c r="C273" i="1" s="1"/>
  <c r="C274" i="1" s="1"/>
  <c r="C275" i="1" s="1"/>
  <c r="C276" i="1" s="1"/>
  <c r="C277" i="1" s="1"/>
  <c r="C278" i="1" s="1"/>
  <c r="C279" i="1" s="1"/>
  <c r="C280" i="1" s="1"/>
  <c r="C281" i="1" s="1"/>
  <c r="C282" i="1" s="1"/>
  <c r="C283" i="1" s="1"/>
  <c r="C284" i="1" s="1"/>
  <c r="C285" i="1" s="1"/>
  <c r="C286" i="1" s="1"/>
  <c r="C287" i="1" s="1"/>
  <c r="C288" i="1" s="1"/>
  <c r="C289" i="1" s="1"/>
  <c r="C290" i="1" s="1"/>
  <c r="C291" i="1" s="1"/>
  <c r="C292" i="1" s="1"/>
  <c r="C293" i="1" s="1"/>
  <c r="C294" i="1" s="1"/>
  <c r="C295" i="1" s="1"/>
  <c r="C296" i="1" s="1"/>
  <c r="C297" i="1" s="1"/>
  <c r="C298" i="1" s="1"/>
  <c r="C299" i="1" s="1"/>
  <c r="C300" i="1" s="1"/>
  <c r="C301" i="1" s="1"/>
  <c r="C302" i="1" s="1"/>
  <c r="C303" i="1" s="1"/>
  <c r="C304" i="1" s="1"/>
  <c r="C305" i="1" s="1"/>
  <c r="C306" i="1" s="1"/>
  <c r="C307" i="1" s="1"/>
  <c r="C308" i="1" s="1"/>
  <c r="C309" i="1" s="1"/>
  <c r="C310" i="1" s="1"/>
  <c r="C311" i="1" s="1"/>
  <c r="C312" i="1" s="1"/>
  <c r="C313" i="1" s="1"/>
  <c r="C314" i="1" s="1"/>
  <c r="C315" i="1" s="1"/>
  <c r="C316" i="1" s="1"/>
  <c r="C317" i="1" s="1"/>
  <c r="C318" i="1" s="1"/>
  <c r="C319" i="1" s="1"/>
  <c r="C320" i="1" s="1"/>
  <c r="C321" i="1" s="1"/>
  <c r="C322" i="1" s="1"/>
  <c r="C323" i="1" s="1"/>
  <c r="C324" i="1" s="1"/>
  <c r="C325" i="1" s="1"/>
  <c r="C326" i="1" s="1"/>
  <c r="C327" i="1" s="1"/>
  <c r="C328" i="1" s="1"/>
  <c r="C329" i="1" s="1"/>
  <c r="C330" i="1" s="1"/>
  <c r="C331" i="1" s="1"/>
  <c r="C332" i="1" s="1"/>
  <c r="C333" i="1" s="1"/>
  <c r="C334" i="1" s="1"/>
  <c r="C335" i="1" s="1"/>
  <c r="C336" i="1" s="1"/>
  <c r="C337" i="1" s="1"/>
  <c r="C338" i="1" s="1"/>
  <c r="C339" i="1" s="1"/>
  <c r="C340" i="1" s="1"/>
  <c r="C341" i="1" s="1"/>
  <c r="C342" i="1" s="1"/>
  <c r="C343" i="1" s="1"/>
  <c r="C344" i="1" s="1"/>
  <c r="C345" i="1" s="1"/>
  <c r="C346" i="1" s="1"/>
  <c r="C347" i="1" s="1"/>
  <c r="C348" i="1" s="1"/>
  <c r="C349" i="1" s="1"/>
  <c r="C350" i="1" s="1"/>
  <c r="C351" i="1" s="1"/>
  <c r="C352" i="1" s="1"/>
  <c r="C353" i="1" s="1"/>
  <c r="C354" i="1" s="1"/>
  <c r="C355" i="1" s="1"/>
  <c r="C356" i="1" s="1"/>
  <c r="C357" i="1" s="1"/>
  <c r="C358" i="1" s="1"/>
  <c r="C359" i="1" s="1"/>
  <c r="C360" i="1" s="1"/>
  <c r="C361" i="1" s="1"/>
  <c r="C362" i="1" s="1"/>
  <c r="C363" i="1" s="1"/>
  <c r="C364" i="1" s="1"/>
  <c r="C365" i="1" s="1"/>
  <c r="C366" i="1" s="1"/>
  <c r="C367" i="1" s="1"/>
  <c r="C368" i="1" s="1"/>
  <c r="C369" i="1" s="1"/>
  <c r="C370" i="1" s="1"/>
  <c r="C371" i="1" s="1"/>
  <c r="C372" i="1" s="1"/>
  <c r="C373" i="1" s="1"/>
  <c r="C374" i="1" s="1"/>
  <c r="C375" i="1" s="1"/>
  <c r="C376" i="1" s="1"/>
  <c r="C377" i="1" s="1"/>
  <c r="C378" i="1" s="1"/>
  <c r="C379" i="1" s="1"/>
  <c r="C380" i="1" s="1"/>
  <c r="C381" i="1" s="1"/>
  <c r="C382" i="1" s="1"/>
  <c r="C383" i="1" s="1"/>
  <c r="C384" i="1" s="1"/>
  <c r="C385" i="1" s="1"/>
  <c r="C386" i="1" s="1"/>
  <c r="C387" i="1" s="1"/>
  <c r="C388" i="1" s="1"/>
  <c r="C389" i="1" s="1"/>
  <c r="C390" i="1" s="1"/>
  <c r="C391" i="1" s="1"/>
  <c r="C392" i="1" s="1"/>
  <c r="C393" i="1" s="1"/>
  <c r="C394" i="1" s="1"/>
  <c r="C395" i="1" s="1"/>
  <c r="C396" i="1" s="1"/>
  <c r="C397" i="1" s="1"/>
  <c r="C398" i="1" s="1"/>
  <c r="C399" i="1" s="1"/>
  <c r="C400" i="1" s="1"/>
  <c r="C401" i="1" s="1"/>
  <c r="C402" i="1" s="1"/>
  <c r="C403" i="1" s="1"/>
  <c r="C404" i="1" s="1"/>
  <c r="C405" i="1" s="1"/>
  <c r="C406" i="1" s="1"/>
  <c r="C407" i="1" s="1"/>
  <c r="C408" i="1" s="1"/>
  <c r="C409" i="1" s="1"/>
  <c r="C410" i="1" s="1"/>
  <c r="C411" i="1" s="1"/>
  <c r="C412" i="1" s="1"/>
  <c r="C413" i="1" s="1"/>
  <c r="C414" i="1" s="1"/>
  <c r="C415" i="1" s="1"/>
  <c r="C416" i="1" s="1"/>
  <c r="C417" i="1" s="1"/>
  <c r="C418" i="1" s="1"/>
  <c r="C419" i="1" s="1"/>
  <c r="C420" i="1" s="1"/>
  <c r="C421" i="1" s="1"/>
  <c r="C422" i="1" s="1"/>
  <c r="C423" i="1" s="1"/>
  <c r="C424" i="1" s="1"/>
  <c r="C425" i="1" s="1"/>
  <c r="C426" i="1" s="1"/>
  <c r="C427" i="1" s="1"/>
  <c r="C428" i="1" s="1"/>
  <c r="C429" i="1" s="1"/>
  <c r="C430" i="1" s="1"/>
  <c r="C431" i="1" s="1"/>
  <c r="C432" i="1" s="1"/>
  <c r="C433" i="1" s="1"/>
  <c r="C434" i="1" s="1"/>
  <c r="C435" i="1" s="1"/>
  <c r="C436" i="1" s="1"/>
  <c r="C437" i="1" s="1"/>
  <c r="C438" i="1" s="1"/>
  <c r="C439" i="1" s="1"/>
  <c r="C440" i="1" s="1"/>
  <c r="C441" i="1" s="1"/>
  <c r="C442" i="1" s="1"/>
  <c r="C443" i="1" s="1"/>
  <c r="C444" i="1" s="1"/>
  <c r="C445" i="1" s="1"/>
  <c r="C446" i="1" s="1"/>
  <c r="C447" i="1" s="1"/>
  <c r="C448" i="1" s="1"/>
  <c r="C449" i="1" s="1"/>
  <c r="C450" i="1" s="1"/>
  <c r="C451" i="1" s="1"/>
  <c r="C452" i="1" s="1"/>
  <c r="C453" i="1" s="1"/>
  <c r="C454" i="1" s="1"/>
  <c r="C455" i="1" s="1"/>
  <c r="C456" i="1" s="1"/>
  <c r="C457" i="1" s="1"/>
  <c r="C458" i="1" s="1"/>
  <c r="C459" i="1" s="1"/>
  <c r="C460" i="1" s="1"/>
  <c r="C461" i="1" s="1"/>
  <c r="C462" i="1" s="1"/>
  <c r="C463" i="1" s="1"/>
  <c r="C464" i="1" s="1"/>
  <c r="C465" i="1" s="1"/>
  <c r="C466" i="1" s="1"/>
  <c r="C467" i="1" s="1"/>
  <c r="C468" i="1" s="1"/>
  <c r="C469" i="1" s="1"/>
  <c r="C470" i="1" s="1"/>
  <c r="C471" i="1" s="1"/>
  <c r="C472" i="1" s="1"/>
  <c r="C473" i="1" s="1"/>
  <c r="C474" i="1" s="1"/>
  <c r="C475" i="1" s="1"/>
  <c r="C476" i="1" s="1"/>
  <c r="C477" i="1" s="1"/>
  <c r="C478" i="1" s="1"/>
  <c r="C479" i="1" s="1"/>
  <c r="C480" i="1" s="1"/>
  <c r="C481" i="1" s="1"/>
  <c r="C482" i="1" s="1"/>
  <c r="C483" i="1" s="1"/>
  <c r="C484" i="1" s="1"/>
  <c r="C485" i="1" s="1"/>
  <c r="C486" i="1" s="1"/>
  <c r="C487" i="1" s="1"/>
  <c r="C488" i="1" s="1"/>
  <c r="C489" i="1" s="1"/>
  <c r="C490" i="1" s="1"/>
  <c r="C491" i="1" s="1"/>
  <c r="C492" i="1" s="1"/>
  <c r="C493" i="1" s="1"/>
  <c r="C494" i="1" s="1"/>
  <c r="C495" i="1" s="1"/>
  <c r="C496" i="1" s="1"/>
  <c r="C497" i="1" s="1"/>
  <c r="C498" i="1" s="1"/>
  <c r="C499" i="1" s="1"/>
  <c r="C500" i="1" s="1"/>
  <c r="C501" i="1" s="1"/>
  <c r="C502" i="1" s="1"/>
  <c r="C503" i="1" s="1"/>
  <c r="C504" i="1" s="1"/>
  <c r="C505" i="1" s="1"/>
  <c r="C506" i="1" s="1"/>
  <c r="C507" i="1" s="1"/>
  <c r="C508" i="1" s="1"/>
  <c r="C509" i="1" s="1"/>
  <c r="C510" i="1" s="1"/>
  <c r="C511" i="1" s="1"/>
  <c r="C512" i="1" s="1"/>
  <c r="C513" i="1" s="1"/>
  <c r="C514" i="1" s="1"/>
  <c r="C515" i="1" s="1"/>
  <c r="C516" i="1" s="1"/>
  <c r="C517" i="1" s="1"/>
  <c r="C518" i="1" s="1"/>
  <c r="C519" i="1" s="1"/>
  <c r="C520" i="1" s="1"/>
  <c r="C521" i="1" s="1"/>
  <c r="C522" i="1" s="1"/>
  <c r="C523" i="1" s="1"/>
  <c r="C524" i="1" s="1"/>
  <c r="C525" i="1" s="1"/>
  <c r="C526" i="1" s="1"/>
  <c r="C527" i="1" s="1"/>
  <c r="C528" i="1" s="1"/>
  <c r="C529" i="1" s="1"/>
  <c r="C530" i="1" s="1"/>
  <c r="C531" i="1" s="1"/>
  <c r="C532" i="1" s="1"/>
  <c r="C533" i="1" s="1"/>
  <c r="C534" i="1" s="1"/>
  <c r="C535" i="1" s="1"/>
  <c r="C536" i="1" s="1"/>
  <c r="C537" i="1" s="1"/>
  <c r="C538" i="1" s="1"/>
  <c r="C539" i="1" s="1"/>
  <c r="C540" i="1" s="1"/>
  <c r="C541" i="1" s="1"/>
  <c r="C542" i="1" s="1"/>
  <c r="C543" i="1" s="1"/>
  <c r="C544" i="1" s="1"/>
  <c r="C545" i="1" s="1"/>
  <c r="C546" i="1" s="1"/>
  <c r="C547" i="1" s="1"/>
  <c r="C548" i="1" s="1"/>
  <c r="C549" i="1" s="1"/>
  <c r="C550" i="1" s="1"/>
  <c r="C551" i="1" s="1"/>
  <c r="C552" i="1" s="1"/>
  <c r="C553" i="1" s="1"/>
  <c r="C554" i="1" s="1"/>
  <c r="C555" i="1" s="1"/>
  <c r="C556" i="1" s="1"/>
  <c r="C557" i="1" s="1"/>
  <c r="C558" i="1" s="1"/>
  <c r="C559" i="1" s="1"/>
  <c r="C560" i="1" s="1"/>
  <c r="C561" i="1" s="1"/>
  <c r="C562" i="1" s="1"/>
  <c r="C563" i="1" s="1"/>
  <c r="C564" i="1" s="1"/>
  <c r="C565" i="1" s="1"/>
  <c r="C566" i="1" s="1"/>
  <c r="C567" i="1" s="1"/>
  <c r="C568" i="1" s="1"/>
  <c r="C569" i="1" s="1"/>
  <c r="C570" i="1" s="1"/>
  <c r="C571" i="1" s="1"/>
  <c r="C572" i="1" s="1"/>
  <c r="C573" i="1" s="1"/>
  <c r="C574" i="1" s="1"/>
  <c r="C575" i="1" s="1"/>
  <c r="C576" i="1" s="1"/>
  <c r="C577" i="1" s="1"/>
  <c r="C578" i="1" s="1"/>
  <c r="C579" i="1" s="1"/>
  <c r="C580" i="1" s="1"/>
  <c r="C581" i="1" s="1"/>
  <c r="C582" i="1" s="1"/>
  <c r="C583" i="1" s="1"/>
  <c r="C584" i="1" s="1"/>
  <c r="C585" i="1" s="1"/>
  <c r="C586" i="1" s="1"/>
  <c r="C587" i="1" s="1"/>
  <c r="C588" i="1" s="1"/>
  <c r="C589" i="1" s="1"/>
  <c r="C590" i="1" s="1"/>
  <c r="C591" i="1" s="1"/>
  <c r="C592" i="1" s="1"/>
  <c r="C593" i="1" s="1"/>
  <c r="C594" i="1" s="1"/>
  <c r="C595" i="1" s="1"/>
  <c r="C596" i="1" s="1"/>
  <c r="C597" i="1" s="1"/>
  <c r="C598" i="1" s="1"/>
  <c r="C599" i="1" s="1"/>
  <c r="C600" i="1" s="1"/>
  <c r="C601" i="1" s="1"/>
  <c r="C602" i="1" s="1"/>
  <c r="C603" i="1" s="1"/>
  <c r="C604" i="1" s="1"/>
  <c r="C605" i="1" s="1"/>
  <c r="C606" i="1" s="1"/>
  <c r="C607" i="1" s="1"/>
  <c r="C608" i="1" s="1"/>
  <c r="C609" i="1" s="1"/>
  <c r="C610" i="1" s="1"/>
  <c r="C611" i="1" s="1"/>
  <c r="C612" i="1" s="1"/>
  <c r="C613" i="1" s="1"/>
  <c r="C614" i="1" s="1"/>
  <c r="C615" i="1" s="1"/>
  <c r="C616" i="1" s="1"/>
  <c r="C617" i="1" s="1"/>
  <c r="C618" i="1" s="1"/>
  <c r="C619" i="1" s="1"/>
  <c r="C620" i="1" s="1"/>
  <c r="C621" i="1" s="1"/>
  <c r="C622" i="1" s="1"/>
  <c r="C623" i="1" s="1"/>
  <c r="C624" i="1" s="1"/>
  <c r="C625" i="1" s="1"/>
  <c r="C626" i="1" s="1"/>
  <c r="C627" i="1" s="1"/>
  <c r="C628" i="1" s="1"/>
  <c r="C629" i="1" s="1"/>
  <c r="C630" i="1" s="1"/>
  <c r="C631" i="1" s="1"/>
  <c r="C632" i="1" s="1"/>
  <c r="C633" i="1" s="1"/>
  <c r="C634" i="1" s="1"/>
  <c r="C635" i="1" s="1"/>
  <c r="C636" i="1" s="1"/>
  <c r="C637" i="1" s="1"/>
  <c r="C638" i="1" s="1"/>
  <c r="C639" i="1" s="1"/>
  <c r="C640" i="1" s="1"/>
  <c r="C641" i="1" s="1"/>
  <c r="C642" i="1" s="1"/>
  <c r="C643" i="1" s="1"/>
  <c r="C644" i="1" s="1"/>
  <c r="C645" i="1" s="1"/>
  <c r="C646" i="1" s="1"/>
  <c r="C647" i="1" s="1"/>
  <c r="C648" i="1" s="1"/>
  <c r="C649" i="1" s="1"/>
  <c r="C650" i="1" s="1"/>
  <c r="C651" i="1" s="1"/>
  <c r="C652" i="1" s="1"/>
  <c r="C653" i="1" s="1"/>
  <c r="C654" i="1" s="1"/>
  <c r="C655" i="1" s="1"/>
  <c r="C656" i="1" s="1"/>
  <c r="C657" i="1" s="1"/>
  <c r="C658" i="1" s="1"/>
  <c r="C659" i="1" s="1"/>
  <c r="C660" i="1" s="1"/>
  <c r="C661" i="1" s="1"/>
  <c r="C662" i="1" s="1"/>
  <c r="C663" i="1" s="1"/>
  <c r="C664" i="1" s="1"/>
  <c r="C665" i="1" s="1"/>
  <c r="C666" i="1" s="1"/>
  <c r="C667" i="1" s="1"/>
  <c r="C668" i="1" s="1"/>
  <c r="C669" i="1" s="1"/>
  <c r="C670" i="1" s="1"/>
  <c r="C671" i="1" s="1"/>
  <c r="C672" i="1" s="1"/>
  <c r="C673" i="1" s="1"/>
  <c r="C674" i="1" s="1"/>
  <c r="C675" i="1" s="1"/>
  <c r="C676" i="1" s="1"/>
  <c r="C677" i="1" s="1"/>
  <c r="C678" i="1" s="1"/>
  <c r="C679" i="1" s="1"/>
  <c r="C680" i="1" s="1"/>
  <c r="C681" i="1" s="1"/>
  <c r="C682" i="1" s="1"/>
  <c r="C683" i="1" s="1"/>
  <c r="C684" i="1" s="1"/>
  <c r="C685" i="1" s="1"/>
  <c r="C686" i="1" s="1"/>
  <c r="C687" i="1" s="1"/>
  <c r="C688" i="1" s="1"/>
  <c r="C689" i="1" s="1"/>
  <c r="C690" i="1" s="1"/>
  <c r="C691" i="1" s="1"/>
  <c r="C692" i="1" s="1"/>
  <c r="C693" i="1" s="1"/>
  <c r="C694" i="1" s="1"/>
  <c r="C695" i="1" s="1"/>
  <c r="C696" i="1" s="1"/>
  <c r="C697" i="1" s="1"/>
  <c r="C698" i="1" s="1"/>
  <c r="C699" i="1" s="1"/>
  <c r="C700" i="1" s="1"/>
  <c r="C701" i="1" s="1"/>
  <c r="C702" i="1" s="1"/>
  <c r="C703" i="1" s="1"/>
  <c r="C704" i="1" s="1"/>
  <c r="C705" i="1" s="1"/>
  <c r="C706" i="1" s="1"/>
  <c r="C707" i="1" s="1"/>
  <c r="C708" i="1" s="1"/>
  <c r="C709" i="1" s="1"/>
  <c r="C710" i="1" s="1"/>
  <c r="C711" i="1" s="1"/>
  <c r="C712" i="1" s="1"/>
  <c r="C713" i="1" s="1"/>
  <c r="C714" i="1" s="1"/>
  <c r="C715" i="1" s="1"/>
  <c r="C716" i="1" s="1"/>
  <c r="C717" i="1" s="1"/>
  <c r="C718" i="1" s="1"/>
  <c r="C719" i="1" s="1"/>
  <c r="C720" i="1" s="1"/>
  <c r="C721" i="1" s="1"/>
  <c r="C722" i="1" s="1"/>
  <c r="C723" i="1" s="1"/>
  <c r="C724" i="1" s="1"/>
  <c r="C725" i="1" s="1"/>
  <c r="C726" i="1" s="1"/>
  <c r="C727" i="1" s="1"/>
  <c r="C728" i="1" s="1"/>
  <c r="C729" i="1" s="1"/>
  <c r="C730" i="1" s="1"/>
  <c r="C731" i="1" s="1"/>
  <c r="C732" i="1" s="1"/>
  <c r="C733" i="1" s="1"/>
  <c r="C734" i="1" s="1"/>
  <c r="C735" i="1" s="1"/>
  <c r="C736" i="1" s="1"/>
  <c r="C737" i="1" s="1"/>
  <c r="C738" i="1" s="1"/>
  <c r="C739" i="1" s="1"/>
  <c r="C740" i="1" s="1"/>
  <c r="C741" i="1" s="1"/>
  <c r="C742" i="1" s="1"/>
  <c r="C743" i="1" s="1"/>
  <c r="C744" i="1" s="1"/>
  <c r="C745" i="1" s="1"/>
  <c r="C746" i="1" s="1"/>
  <c r="C747" i="1" s="1"/>
  <c r="C748" i="1" s="1"/>
  <c r="C749" i="1" s="1"/>
  <c r="C750" i="1" s="1"/>
  <c r="C751" i="1" s="1"/>
  <c r="C752" i="1" s="1"/>
  <c r="C753" i="1" s="1"/>
  <c r="C754" i="1" s="1"/>
  <c r="C755" i="1" s="1"/>
  <c r="C756" i="1" s="1"/>
  <c r="C757" i="1" s="1"/>
  <c r="C758" i="1" s="1"/>
  <c r="C759" i="1" s="1"/>
  <c r="C760" i="1" s="1"/>
  <c r="C761" i="1" s="1"/>
  <c r="C762" i="1" s="1"/>
  <c r="C763" i="1" s="1"/>
  <c r="C764" i="1" s="1"/>
  <c r="C765" i="1" s="1"/>
  <c r="C766" i="1" s="1"/>
  <c r="C767" i="1" s="1"/>
  <c r="C768" i="1" s="1"/>
  <c r="C769" i="1" s="1"/>
  <c r="C770" i="1" s="1"/>
  <c r="C771" i="1" s="1"/>
  <c r="C772" i="1" s="1"/>
  <c r="C773" i="1" s="1"/>
  <c r="C774" i="1" s="1"/>
  <c r="C775" i="1" s="1"/>
  <c r="C776" i="1" s="1"/>
  <c r="C777" i="1" s="1"/>
  <c r="C778" i="1" s="1"/>
  <c r="C779" i="1" s="1"/>
  <c r="C780" i="1" s="1"/>
  <c r="C781" i="1" s="1"/>
  <c r="C782" i="1" s="1"/>
  <c r="C783" i="1" s="1"/>
  <c r="C784" i="1" s="1"/>
  <c r="C785" i="1" s="1"/>
  <c r="C786" i="1" s="1"/>
  <c r="C787" i="1" s="1"/>
  <c r="C788" i="1" s="1"/>
  <c r="C789" i="1" s="1"/>
  <c r="C790" i="1" s="1"/>
  <c r="C791" i="1" s="1"/>
  <c r="C792" i="1" s="1"/>
  <c r="C793" i="1" s="1"/>
  <c r="C794" i="1" s="1"/>
  <c r="C795" i="1" s="1"/>
  <c r="C796" i="1" s="1"/>
  <c r="C797" i="1" s="1"/>
  <c r="C798" i="1" s="1"/>
  <c r="C799" i="1" s="1"/>
  <c r="C800" i="1" s="1"/>
  <c r="C801" i="1" s="1"/>
  <c r="C802" i="1" s="1"/>
  <c r="C803" i="1" s="1"/>
  <c r="C804" i="1" s="1"/>
  <c r="C805" i="1" s="1"/>
  <c r="C806" i="1" s="1"/>
  <c r="C807" i="1" s="1"/>
  <c r="C808" i="1" s="1"/>
  <c r="C809" i="1" s="1"/>
  <c r="C810" i="1" s="1"/>
  <c r="C811" i="1" s="1"/>
  <c r="C812" i="1" s="1"/>
  <c r="C813" i="1" s="1"/>
  <c r="C814" i="1" s="1"/>
  <c r="C815" i="1" s="1"/>
  <c r="C816" i="1" s="1"/>
  <c r="C817" i="1" s="1"/>
  <c r="C818" i="1" s="1"/>
  <c r="C819" i="1" s="1"/>
  <c r="C820" i="1" s="1"/>
  <c r="C821" i="1" s="1"/>
  <c r="C822" i="1" s="1"/>
  <c r="C823" i="1" s="1"/>
  <c r="C824" i="1" s="1"/>
  <c r="C825" i="1" s="1"/>
  <c r="C826" i="1" s="1"/>
  <c r="C827" i="1" s="1"/>
  <c r="C828" i="1" s="1"/>
  <c r="C829" i="1" s="1"/>
  <c r="C830" i="1" s="1"/>
  <c r="C831" i="1" s="1"/>
  <c r="C832" i="1" s="1"/>
  <c r="C833" i="1" s="1"/>
  <c r="C834" i="1" s="1"/>
  <c r="C835" i="1" s="1"/>
  <c r="C836" i="1" s="1"/>
  <c r="C837" i="1" s="1"/>
  <c r="C838" i="1" s="1"/>
  <c r="C839" i="1" s="1"/>
  <c r="C840" i="1" s="1"/>
  <c r="C841" i="1" s="1"/>
  <c r="C842" i="1" s="1"/>
  <c r="C843" i="1" s="1"/>
  <c r="C844" i="1" s="1"/>
  <c r="C845" i="1" s="1"/>
  <c r="C846" i="1" s="1"/>
  <c r="C847" i="1" s="1"/>
  <c r="C848" i="1" s="1"/>
  <c r="C849" i="1" s="1"/>
  <c r="C850" i="1" s="1"/>
  <c r="C851" i="1" s="1"/>
  <c r="C852" i="1" s="1"/>
  <c r="C853" i="1" s="1"/>
  <c r="C854" i="1" s="1"/>
  <c r="C855" i="1" s="1"/>
  <c r="C856" i="1" s="1"/>
  <c r="C857" i="1" s="1"/>
  <c r="C858" i="1" s="1"/>
  <c r="C859" i="1" s="1"/>
  <c r="C860" i="1" s="1"/>
  <c r="C861" i="1" s="1"/>
  <c r="C862" i="1" s="1"/>
  <c r="C863" i="1" s="1"/>
  <c r="C864" i="1" s="1"/>
  <c r="C865" i="1" s="1"/>
  <c r="C866" i="1" s="1"/>
  <c r="C867" i="1" s="1"/>
  <c r="C868" i="1" s="1"/>
  <c r="C869" i="1" s="1"/>
  <c r="C870" i="1" s="1"/>
  <c r="C871" i="1" s="1"/>
  <c r="C872" i="1" s="1"/>
  <c r="C873" i="1" s="1"/>
  <c r="C874" i="1" s="1"/>
  <c r="C875" i="1" s="1"/>
  <c r="C876" i="1" s="1"/>
  <c r="C877" i="1" s="1"/>
  <c r="C878" i="1" s="1"/>
  <c r="C879" i="1" s="1"/>
  <c r="C880" i="1" s="1"/>
  <c r="C881" i="1" s="1"/>
  <c r="C882" i="1" s="1"/>
  <c r="C883" i="1" s="1"/>
  <c r="C884" i="1" s="1"/>
  <c r="C885" i="1" s="1"/>
  <c r="C886" i="1" s="1"/>
  <c r="C887" i="1" s="1"/>
  <c r="C888" i="1" s="1"/>
  <c r="C889" i="1" s="1"/>
  <c r="C890" i="1" s="1"/>
  <c r="C891" i="1" s="1"/>
  <c r="C892" i="1" s="1"/>
  <c r="C893" i="1" s="1"/>
  <c r="C894" i="1" s="1"/>
  <c r="C895" i="1" s="1"/>
  <c r="C896" i="1" s="1"/>
  <c r="C897" i="1" s="1"/>
  <c r="C898" i="1" s="1"/>
  <c r="C899" i="1" s="1"/>
  <c r="C900" i="1" s="1"/>
  <c r="C901" i="1" s="1"/>
  <c r="C902" i="1" s="1"/>
  <c r="C903" i="1" s="1"/>
  <c r="C904" i="1" s="1"/>
  <c r="C905" i="1" s="1"/>
  <c r="C906" i="1" s="1"/>
  <c r="C907" i="1" s="1"/>
  <c r="C908" i="1" s="1"/>
  <c r="C909" i="1" s="1"/>
  <c r="C910" i="1" s="1"/>
  <c r="C911" i="1" s="1"/>
  <c r="C912" i="1" s="1"/>
  <c r="C913" i="1" s="1"/>
  <c r="C914" i="1" s="1"/>
  <c r="C915" i="1" s="1"/>
  <c r="C916" i="1" s="1"/>
  <c r="C917" i="1" s="1"/>
  <c r="C918" i="1" s="1"/>
  <c r="C919" i="1" s="1"/>
  <c r="C920" i="1" s="1"/>
  <c r="C921" i="1" s="1"/>
  <c r="C922" i="1" s="1"/>
  <c r="C923" i="1" s="1"/>
  <c r="C924" i="1" s="1"/>
  <c r="C925" i="1" s="1"/>
  <c r="C926" i="1" s="1"/>
  <c r="C927" i="1" s="1"/>
  <c r="C928" i="1" s="1"/>
  <c r="C929" i="1" s="1"/>
  <c r="C930" i="1" s="1"/>
  <c r="C931" i="1" s="1"/>
  <c r="C932" i="1" s="1"/>
  <c r="C933" i="1" s="1"/>
  <c r="C934" i="1" s="1"/>
  <c r="C935" i="1" s="1"/>
  <c r="C936" i="1" s="1"/>
  <c r="C937" i="1" s="1"/>
  <c r="C938" i="1" s="1"/>
  <c r="C939" i="1" s="1"/>
  <c r="C940" i="1" s="1"/>
  <c r="C941" i="1" s="1"/>
  <c r="C942" i="1" s="1"/>
  <c r="C943" i="1" s="1"/>
  <c r="C944" i="1" s="1"/>
  <c r="C945" i="1" s="1"/>
  <c r="C946" i="1" s="1"/>
  <c r="C947" i="1" s="1"/>
  <c r="C948" i="1" s="1"/>
  <c r="C949" i="1" s="1"/>
  <c r="C950" i="1" s="1"/>
  <c r="C951" i="1" s="1"/>
  <c r="C952" i="1" s="1"/>
  <c r="C953" i="1" s="1"/>
  <c r="C954" i="1" s="1"/>
  <c r="C955" i="1" s="1"/>
  <c r="C956" i="1" s="1"/>
  <c r="C957" i="1" s="1"/>
  <c r="C958" i="1" s="1"/>
  <c r="C959" i="1" s="1"/>
  <c r="C960" i="1" s="1"/>
  <c r="C961" i="1" s="1"/>
  <c r="C962" i="1" s="1"/>
  <c r="C963" i="1" s="1"/>
  <c r="C964" i="1" s="1"/>
  <c r="C965" i="1" s="1"/>
  <c r="C966" i="1" s="1"/>
  <c r="C967" i="1" s="1"/>
  <c r="C968" i="1" s="1"/>
  <c r="C969" i="1" s="1"/>
  <c r="C970" i="1" s="1"/>
  <c r="C971" i="1" s="1"/>
  <c r="C972" i="1" s="1"/>
  <c r="C973" i="1" s="1"/>
  <c r="C974" i="1" s="1"/>
  <c r="C975" i="1" s="1"/>
  <c r="C976" i="1" s="1"/>
  <c r="C977" i="1" s="1"/>
  <c r="C978" i="1" s="1"/>
  <c r="C979" i="1" s="1"/>
  <c r="C980" i="1" s="1"/>
  <c r="C981" i="1" s="1"/>
  <c r="C982" i="1" s="1"/>
  <c r="C983" i="1" s="1"/>
  <c r="C984" i="1" s="1"/>
  <c r="C985" i="1" s="1"/>
  <c r="C986" i="1" s="1"/>
  <c r="C987" i="1" s="1"/>
  <c r="C988" i="1" s="1"/>
  <c r="C989" i="1" s="1"/>
  <c r="C990" i="1" s="1"/>
  <c r="C991" i="1" s="1"/>
  <c r="C992" i="1" s="1"/>
  <c r="C993" i="1" s="1"/>
  <c r="C994" i="1" s="1"/>
  <c r="C995" i="1" s="1"/>
  <c r="C996" i="1" s="1"/>
  <c r="C997" i="1" s="1"/>
  <c r="C998" i="1" s="1"/>
  <c r="C999" i="1" s="1"/>
  <c r="C1000" i="1" s="1"/>
  <c r="C1001" i="1" s="1"/>
  <c r="C1002" i="1" s="1"/>
  <c r="C1003" i="1" s="1"/>
  <c r="C1004" i="1" s="1"/>
  <c r="C1005" i="1" s="1"/>
  <c r="C1006" i="1" s="1"/>
  <c r="C1007" i="1" s="1"/>
  <c r="C1008" i="1" s="1"/>
  <c r="C1009" i="1" s="1"/>
  <c r="C1010" i="1" s="1"/>
  <c r="C1011" i="1" s="1"/>
  <c r="C1012" i="1" s="1"/>
  <c r="C1013" i="1" s="1"/>
  <c r="C1014" i="1" s="1"/>
  <c r="C1015" i="1" s="1"/>
  <c r="C1016" i="1" s="1"/>
  <c r="C1017" i="1" s="1"/>
  <c r="C1018" i="1" s="1"/>
  <c r="C1019" i="1" s="1"/>
  <c r="C1020" i="1" s="1"/>
  <c r="C1021" i="1" s="1"/>
  <c r="C1022" i="1" s="1"/>
  <c r="C1023" i="1" s="1"/>
  <c r="C1024" i="1" s="1"/>
  <c r="C1025" i="1" s="1"/>
  <c r="C1026" i="1" s="1"/>
  <c r="C1027" i="1" s="1"/>
  <c r="C1028" i="1" s="1"/>
  <c r="C1029" i="1" s="1"/>
  <c r="C1030" i="1" s="1"/>
  <c r="C1031" i="1" s="1"/>
  <c r="C1032" i="1" s="1"/>
  <c r="C1033" i="1" s="1"/>
  <c r="C1034" i="1" s="1"/>
  <c r="C1035" i="1" s="1"/>
  <c r="C1036" i="1" s="1"/>
  <c r="C1037" i="1" s="1"/>
  <c r="C1038" i="1" s="1"/>
  <c r="C1039" i="1" s="1"/>
  <c r="C1040" i="1" s="1"/>
  <c r="C1041" i="1" s="1"/>
  <c r="C1042" i="1" s="1"/>
  <c r="C1043" i="1" s="1"/>
  <c r="C1044" i="1" s="1"/>
  <c r="C1045" i="1" s="1"/>
  <c r="C1046" i="1" s="1"/>
  <c r="C1047" i="1" s="1"/>
  <c r="C1048" i="1" s="1"/>
  <c r="C1049" i="1" s="1"/>
  <c r="C1050" i="1" s="1"/>
  <c r="C1051" i="1" s="1"/>
  <c r="C1052" i="1" s="1"/>
  <c r="C1053" i="1" s="1"/>
  <c r="C1054" i="1" s="1"/>
  <c r="C1055" i="1" s="1"/>
  <c r="C1056" i="1" s="1"/>
  <c r="C1057" i="1" s="1"/>
  <c r="C1058" i="1" s="1"/>
  <c r="C1059" i="1" s="1"/>
  <c r="C1060" i="1" s="1"/>
  <c r="C1061" i="1" s="1"/>
  <c r="C1062" i="1" s="1"/>
  <c r="C1063" i="1" s="1"/>
  <c r="C1064" i="1" s="1"/>
  <c r="C1065" i="1" s="1"/>
  <c r="C1066" i="1" s="1"/>
  <c r="C1067" i="1" s="1"/>
  <c r="C1068" i="1" s="1"/>
  <c r="C1069" i="1" s="1"/>
  <c r="C1070" i="1" s="1"/>
  <c r="C1071" i="1" s="1"/>
  <c r="C1072" i="1" s="1"/>
  <c r="C1073" i="1" s="1"/>
  <c r="C1074" i="1" s="1"/>
  <c r="C1075" i="1" s="1"/>
  <c r="C1076" i="1" s="1"/>
  <c r="C1077" i="1" s="1"/>
  <c r="C1078" i="1" s="1"/>
  <c r="C1079" i="1" s="1"/>
  <c r="C1080" i="1" s="1"/>
  <c r="C1081" i="1" s="1"/>
  <c r="C1082" i="1" s="1"/>
  <c r="C1083" i="1" s="1"/>
  <c r="C1084" i="1" s="1"/>
  <c r="C1085" i="1" s="1"/>
  <c r="C1086" i="1" s="1"/>
  <c r="C1087" i="1" s="1"/>
  <c r="C1088" i="1" s="1"/>
  <c r="C1089" i="1" s="1"/>
  <c r="C1090" i="1" s="1"/>
  <c r="C1091" i="1" s="1"/>
  <c r="C1092" i="1" s="1"/>
  <c r="C1093" i="1" s="1"/>
  <c r="C1094" i="1" s="1"/>
  <c r="C1095" i="1" s="1"/>
  <c r="C1096" i="1" s="1"/>
  <c r="C1097" i="1" s="1"/>
  <c r="C1098" i="1" s="1"/>
  <c r="C1099" i="1" s="1"/>
  <c r="C1100" i="1" s="1"/>
  <c r="C1101" i="1" s="1"/>
  <c r="C1102" i="1" s="1"/>
  <c r="C1103" i="1" s="1"/>
  <c r="C1104" i="1" s="1"/>
  <c r="C1105" i="1" s="1"/>
  <c r="C1106" i="1" s="1"/>
  <c r="C1107" i="1" s="1"/>
  <c r="C1108" i="1" s="1"/>
  <c r="C1109" i="1" s="1"/>
  <c r="C1110" i="1" s="1"/>
  <c r="C1111" i="1" s="1"/>
  <c r="C1112" i="1" s="1"/>
  <c r="C1113" i="1" s="1"/>
  <c r="C1114" i="1" s="1"/>
  <c r="C1115" i="1" s="1"/>
  <c r="C1116" i="1" s="1"/>
  <c r="C1117" i="1" s="1"/>
  <c r="C1118" i="1" s="1"/>
  <c r="C1119" i="1" s="1"/>
  <c r="C1120" i="1" s="1"/>
  <c r="C1121" i="1" s="1"/>
  <c r="C1122" i="1" s="1"/>
  <c r="F94" i="1"/>
  <c r="F92" i="1"/>
  <c r="F89" i="1"/>
  <c r="F88" i="1"/>
  <c r="F86" i="1"/>
  <c r="F85" i="1"/>
  <c r="F84" i="1"/>
  <c r="F83" i="1"/>
  <c r="F82" i="1"/>
  <c r="F80" i="1"/>
  <c r="F79" i="1"/>
  <c r="F78" i="1"/>
  <c r="F77" i="1"/>
  <c r="F76" i="1"/>
  <c r="F75" i="1"/>
  <c r="F71" i="1"/>
  <c r="F19" i="1"/>
  <c r="C1123" i="1" l="1"/>
  <c r="C1124" i="1" s="1"/>
  <c r="C1125" i="1" s="1"/>
  <c r="C1126" i="1" s="1"/>
  <c r="C1127" i="1" s="1"/>
  <c r="C1128" i="1" s="1"/>
  <c r="C1129" i="1" s="1"/>
  <c r="C1130" i="1" s="1"/>
  <c r="C1131" i="1" s="1"/>
  <c r="C1132" i="1" s="1"/>
  <c r="C1133" i="1" s="1"/>
  <c r="C1134" i="1" s="1"/>
  <c r="C1135" i="1" s="1"/>
  <c r="C1136" i="1" s="1"/>
  <c r="C1137" i="1" s="1"/>
  <c r="C1138" i="1" s="1"/>
  <c r="C1139" i="1" s="1"/>
  <c r="C1140" i="1" s="1"/>
  <c r="C1141" i="1" s="1"/>
  <c r="C1142" i="1" s="1"/>
  <c r="C1143" i="1" s="1"/>
  <c r="C1144" i="1" s="1"/>
  <c r="C1145" i="1" s="1"/>
  <c r="C1146" i="1" s="1"/>
  <c r="C1147" i="1" s="1"/>
  <c r="C1148" i="1" s="1"/>
  <c r="C1149" i="1" s="1"/>
  <c r="C1150" i="1" s="1"/>
  <c r="C1151" i="1" s="1"/>
  <c r="C1152" i="1" s="1"/>
  <c r="C1153" i="1" s="1"/>
  <c r="C1154" i="1" s="1"/>
  <c r="C1155" i="1" s="1"/>
  <c r="C1156" i="1" s="1"/>
  <c r="C1157" i="1" s="1"/>
  <c r="C1158" i="1" s="1"/>
  <c r="C1159" i="1" s="1"/>
  <c r="C1160" i="1" s="1"/>
  <c r="C1161" i="1" s="1"/>
  <c r="C1162" i="1" s="1"/>
  <c r="C1163" i="1" s="1"/>
  <c r="C1164" i="1" s="1"/>
  <c r="C1165" i="1" s="1"/>
  <c r="C1166" i="1" s="1"/>
  <c r="C1167" i="1" s="1"/>
  <c r="C1168" i="1" s="1"/>
  <c r="C1169" i="1" s="1"/>
  <c r="C1170" i="1" s="1"/>
  <c r="C1171" i="1" s="1"/>
  <c r="C1172" i="1" s="1"/>
  <c r="C1173" i="1" s="1"/>
  <c r="C1174" i="1" s="1"/>
  <c r="C1175" i="1" s="1"/>
  <c r="C1176" i="1" s="1"/>
  <c r="C1177" i="1" s="1"/>
  <c r="C1178" i="1" s="1"/>
  <c r="C1179" i="1" s="1"/>
  <c r="C1180" i="1" s="1"/>
  <c r="C1181" i="1" s="1"/>
  <c r="C1182" i="1" s="1"/>
  <c r="C1183" i="1" s="1"/>
  <c r="C1184" i="1" s="1"/>
  <c r="C1185" i="1" s="1"/>
  <c r="C1186" i="1" s="1"/>
  <c r="C1187" i="1" s="1"/>
  <c r="C1188" i="1" s="1"/>
  <c r="C1189" i="1" s="1"/>
  <c r="C1190" i="1" s="1"/>
  <c r="C1191" i="1" s="1"/>
  <c r="C1192" i="1" s="1"/>
  <c r="C1193" i="1" s="1"/>
  <c r="C1194" i="1" s="1"/>
  <c r="C1195" i="1" s="1"/>
  <c r="C1196" i="1" s="1"/>
  <c r="C1197" i="1" s="1"/>
  <c r="C1198" i="1" s="1"/>
  <c r="C1199" i="1" s="1"/>
  <c r="C1200" i="1" s="1"/>
  <c r="C1201" i="1" s="1"/>
  <c r="C1202" i="1" s="1"/>
  <c r="C1203" i="1" s="1"/>
  <c r="C1204" i="1" s="1"/>
  <c r="C1205" i="1" s="1"/>
  <c r="C1206" i="1" s="1"/>
  <c r="C1207" i="1" s="1"/>
  <c r="C1208" i="1" s="1"/>
  <c r="K1155" i="1" l="1"/>
  <c r="K1163" i="1" s="1"/>
</calcChain>
</file>

<file path=xl/comments1.xml><?xml version="1.0" encoding="utf-8"?>
<comments xmlns="http://schemas.openxmlformats.org/spreadsheetml/2006/main">
  <authors>
    <author>CF</author>
  </authors>
  <commentList>
    <comment ref="S526" authorId="0">
      <text>
        <r>
          <rPr>
            <b/>
            <sz val="9"/>
            <color indexed="81"/>
            <rFont val="Tahoma"/>
            <charset val="1"/>
          </rPr>
          <t>CF:</t>
        </r>
        <r>
          <rPr>
            <sz val="9"/>
            <color indexed="81"/>
            <rFont val="Tahoma"/>
            <charset val="1"/>
          </rPr>
          <t xml:space="preserve">
ojo 10 febrero</t>
        </r>
      </text>
    </comment>
  </commentList>
</comments>
</file>

<file path=xl/sharedStrings.xml><?xml version="1.0" encoding="utf-8"?>
<sst xmlns="http://schemas.openxmlformats.org/spreadsheetml/2006/main" count="15119" uniqueCount="5047">
  <si>
    <t>INSTITUTO COLOMBIANO AGROPECUARIO - ICA</t>
  </si>
  <si>
    <t>NIT 899,999,069-7</t>
  </si>
  <si>
    <t>Convenio Interadministrativo MADR 20110059 - Atención Ola Invernal</t>
  </si>
  <si>
    <t>CONCEPTO DEL PAGO</t>
  </si>
  <si>
    <t>FECHA</t>
  </si>
  <si>
    <t>O.P.</t>
  </si>
  <si>
    <t>NOMBRE</t>
  </si>
  <si>
    <t>CONCEPTO</t>
  </si>
  <si>
    <t>VALOR</t>
  </si>
  <si>
    <t>SECCIONAL</t>
  </si>
  <si>
    <t>CONTROL</t>
  </si>
  <si>
    <t>GUSTAVO ADOLFO HERRERA</t>
  </si>
  <si>
    <t>DEVUELTO FIDUCIA DIC 30/11</t>
  </si>
  <si>
    <t>URREA RAMIREZ DIANA PATRICIA</t>
  </si>
  <si>
    <t>CTA COBRO 4 NOV/11</t>
  </si>
  <si>
    <t>DEVUELTO FIDUCIA ENERO 05/12</t>
  </si>
  <si>
    <t>MONTEALEGRE MEDINA JOSE JULIAN</t>
  </si>
  <si>
    <t>ANULADAS***DEVUELTO FIDUCIA ENERO 13/12</t>
  </si>
  <si>
    <t>BEDOYA BUITRAGO MARIA YADIRA</t>
  </si>
  <si>
    <t>DEVUELTA FIDUCIA</t>
  </si>
  <si>
    <t>CORDOBA DIAZ ADRINA MARCELA</t>
  </si>
  <si>
    <t>HUILA</t>
  </si>
  <si>
    <t>DEVUELTA FIDUCIA  X COBRO DOBLE NOV/11 VER O.P. 1747-1827/1622-1796</t>
  </si>
  <si>
    <t>GAMBA CRUZ YENNY</t>
  </si>
  <si>
    <t>CTA COBRO No. 3 $ 3,000,000 CTA COBRO No. 04 $ 750,000 NOVIEMBRE/11</t>
  </si>
  <si>
    <t>NIÑO SALAZAR JOHN MARIO</t>
  </si>
  <si>
    <t>CTA COBRO 2 NOV//11</t>
  </si>
  <si>
    <t>CUBIDES ACOSTA MARCO ANTONIO</t>
  </si>
  <si>
    <t>CTA COBRO 1 $ 1,100,000 Y 2 $ 275,000 OCT/11</t>
  </si>
  <si>
    <t>RODRIGUEZ GUAQUETA JUAN CAMILO</t>
  </si>
  <si>
    <t>CTA COBRO 3 NOV/11</t>
  </si>
  <si>
    <t>ANGARITA VANEGAS CLARA ELISA</t>
  </si>
  <si>
    <t>CTA</t>
  </si>
  <si>
    <t>SANTACRUZ GUEVARRA ALEXANDRA</t>
  </si>
  <si>
    <t>CTA COBRO 3 Y 4 NOV/11</t>
  </si>
  <si>
    <t>BARRIGA PORVEDA YULY ALEXANDRA</t>
  </si>
  <si>
    <t>MORENO MENA JORGE MILTON</t>
  </si>
  <si>
    <t>CTA COBRO 2 DEL 1 AL 30 SEPTIEMBRE/11</t>
  </si>
  <si>
    <t>TORRES HERNANDEZ HUGO LEONARDO</t>
  </si>
  <si>
    <t>CTA COBRO 2 NOV/11</t>
  </si>
  <si>
    <t>MARIN BETANCUR JACKELINE</t>
  </si>
  <si>
    <t>RESTREPO ESTRADA ADRIAN ALFONSO</t>
  </si>
  <si>
    <t>SUAREZ CARO CARLOS ALBERTO</t>
  </si>
  <si>
    <t>CTA COBRO 5 NOV/11</t>
  </si>
  <si>
    <t>CACERES ARDILA HECTOR JESUS</t>
  </si>
  <si>
    <t>FLOREZ CIFUENTES ANDRES FERNANDO</t>
  </si>
  <si>
    <t>CTA COBRO 1 NOV/11</t>
  </si>
  <si>
    <t>BRITO HOYOS JENNY LORENA</t>
  </si>
  <si>
    <t>CTAQ COBRO 4 NOV/11</t>
  </si>
  <si>
    <t>ZAPATA YANED ESTELA</t>
  </si>
  <si>
    <t>LEGALIZACION COMISION · 576-577/578/579</t>
  </si>
  <si>
    <t>FORERO MOSQUERA LORENA DEL PILAR</t>
  </si>
  <si>
    <t>CTA COBRO 1 $ 297,999 Y 2 $ 79,999 OCT/11</t>
  </si>
  <si>
    <t>GALINDO SOTO WILLIAM LEONARDO</t>
  </si>
  <si>
    <t>CTA COBRO 3 Y 4</t>
  </si>
  <si>
    <t>BARRIOS PEREZ LILIANA LUCIA</t>
  </si>
  <si>
    <t>CTA COBRO 1 Y 2 NOV/11</t>
  </si>
  <si>
    <t>LUNA HERNANDEZ RAFAEL ENRIQUE</t>
  </si>
  <si>
    <t>GUZMAN PATERNINA ELKIN DOMINGO</t>
  </si>
  <si>
    <t>CABRERA MURCIA NESTOR MAURICIO</t>
  </si>
  <si>
    <t>SANCHEZ GARCIA MANUEL ALEJANDRO</t>
  </si>
  <si>
    <t>ASSIAS COGOLLO LEDYS MERY</t>
  </si>
  <si>
    <t>CALAO RAMOS JUAN CAMILO</t>
  </si>
  <si>
    <t>RICARDO FELFLE JORGE ARMANDO</t>
  </si>
  <si>
    <t>ORTIZ VELASQUEZ ROSENDO</t>
  </si>
  <si>
    <t>CTA COBRO 5 Y 6 NOV/11</t>
  </si>
  <si>
    <t>CORREDOR ARGUELLO JHON ALEXANDER</t>
  </si>
  <si>
    <t>DULCEY PARRA FRANCISCO</t>
  </si>
  <si>
    <t>CTA COBRO 6 Y 5 NOV/11</t>
  </si>
  <si>
    <t>ALMANZA LAMBRANO ALCIDES JOSE</t>
  </si>
  <si>
    <t>DE LA ROSA BARRIOS ARISTIDES</t>
  </si>
  <si>
    <t>ZAMUDIO VASQUEZ YAQUELIN</t>
  </si>
  <si>
    <t>COLORADO VELEZ NATALIA MARIA</t>
  </si>
  <si>
    <t>CTA COBRO 3 Y  NOV/11</t>
  </si>
  <si>
    <t>SUAREZ ARIAS SERGIO ANTONIO</t>
  </si>
  <si>
    <t>CTA COBRO 3 Y 4 NOV/111</t>
  </si>
  <si>
    <t>CONRADO RUMIE JESUS HAILIN</t>
  </si>
  <si>
    <t>HERNANDEZ JUAN EDUARDO RICARDO</t>
  </si>
  <si>
    <t>GUERRERO ROJAS MONICA ROSA</t>
  </si>
  <si>
    <t>BERROCAL PETRO RODOLFO ANTONIO</t>
  </si>
  <si>
    <t>BERROCAL REGINO LUCELLY</t>
  </si>
  <si>
    <t>MARTINEZ ARGUMEDO EMBERTO ANTONIO</t>
  </si>
  <si>
    <t>NORATO ANZOLA CAROLINA</t>
  </si>
  <si>
    <t>ASOCIACION DE INGIENIEROS AGRONOMOS DE URABA-INAGRU</t>
  </si>
  <si>
    <t>FAC.12124</t>
  </si>
  <si>
    <t>GUEVARA OSPINA MARCELA</t>
  </si>
  <si>
    <t>CTA COBRO No. 4 DEL 01 AL 30 NOV/11</t>
  </si>
  <si>
    <t>GARCIA GAVIRIA LAURA ANDREA</t>
  </si>
  <si>
    <t>CTA COBRO No. 02 DEL 01 AL 30 NOV/11</t>
  </si>
  <si>
    <t>NOVA GONZALEZ EVER RAUL</t>
  </si>
  <si>
    <t>CTA COBRO No. 01 $ 1,200,000 CTA COBRO No.02 $ 600,000 DEL 01 AL 30 NOV/1</t>
  </si>
  <si>
    <t>MONTERROSA DIAZ JORGE ALBERTO</t>
  </si>
  <si>
    <t>CTA COBRO No.01 $ 1,200,000 CTA COBRO No. 02 $ 600,000 DEL 01 AL 30 NOV/11</t>
  </si>
  <si>
    <t>CONDE MORALES JORGE IVAN</t>
  </si>
  <si>
    <t>SEGURA HERNANDEZ RICARDO</t>
  </si>
  <si>
    <t>CTA COBRO No.01 $ 3,150,000 CTA COBRO No. 02 $ 489,999 DEL 01 AL 31 OCTUBRE/11</t>
  </si>
  <si>
    <t>GARCIA BLANDON ADRIANA MARIA</t>
  </si>
  <si>
    <t>CTA COBRO No.02  DEL 01 AL 30 NOV/11</t>
  </si>
  <si>
    <t>CASTRO FLOREZ LILIANA LUCIA</t>
  </si>
  <si>
    <t>CTA COBRO No.04 DEL 01 AL 30 NOV/11</t>
  </si>
  <si>
    <t>BARBOSA PARDO DIANA CAROLINA</t>
  </si>
  <si>
    <t>CTA COBRO No.03 DEL 01 AL 30 NOV/11</t>
  </si>
  <si>
    <t>CELY CALVO LYDA PAOLA</t>
  </si>
  <si>
    <t>LOPEZ RUIZ NATALI</t>
  </si>
  <si>
    <t>CTA COBRO No.01 del 03 L 30 OCT/11-GTOS DESPLAZAMIENTO $ 1,400,000 DEL 3 AL 30 OCT/11</t>
  </si>
  <si>
    <t>TALLERES JET SAS</t>
  </si>
  <si>
    <t>FACTURA No. 22 O.S.# 003</t>
  </si>
  <si>
    <t>GARRIDO RAMIREZ ANDREA DEL PILAR</t>
  </si>
  <si>
    <t>TRUJILLO VARGAS ANDRES LIBARDO</t>
  </si>
  <si>
    <t>SALGADO BORJA ELVIS</t>
  </si>
  <si>
    <t>CTA COBRO #05 $2,300,000 CTA COBRO# 6 $600,000</t>
  </si>
  <si>
    <t>BECERRA RODRIGUEZ EDWIN ALONSO</t>
  </si>
  <si>
    <t>CTA COBRO #01 $ 1,400,000 CTA COBRO#02 $400,000 DEL 01 AL 30 OCT/11</t>
  </si>
  <si>
    <t>LEON VARELA WILMAR</t>
  </si>
  <si>
    <t>CTA COBRO #03 $ 1,2750,000 CTA COBRO DESPLAZAMIENTO $ 1,200,000 DEL 01 AL 30 NOVIEMBRE/11</t>
  </si>
  <si>
    <t>ANTIOQUIA</t>
  </si>
  <si>
    <t>RIVAS RODRIGUEZ OSCAR</t>
  </si>
  <si>
    <t>CTA COBRO#01 $ 1,400,000 CTA COBRO#02 $400,000 DEL 01 AL 30 OCT/11</t>
  </si>
  <si>
    <t>MOTTA PINZON DIANA MARIA</t>
  </si>
  <si>
    <t>CTA COBRO#01 DEL 03 AL 30 OCT/11</t>
  </si>
  <si>
    <t>RICARDO MARTINEZ EDELBERTO TOMAS</t>
  </si>
  <si>
    <t>CTA COBRO#01$1,200,000 CTA COBRO#02 DEL 01 AL 30 NOV/11</t>
  </si>
  <si>
    <t>VANEGAS TORRES BLANCA CAROLINA</t>
  </si>
  <si>
    <t>CTA COBRO#09 DEL 01 AL 30NOV/11</t>
  </si>
  <si>
    <t>CONSTAIN SALAZAR YIDUAR</t>
  </si>
  <si>
    <t>CTA COBRO #03 $1,200,000 CTA COBRO#02 $600,000 DEL 01 AL 30 NOV/11</t>
  </si>
  <si>
    <t>GONZALEZ GAVIRIA KERVIN</t>
  </si>
  <si>
    <t>CTA COBRO#01 $ 1,120,000 CTA COBRO#02 $ 560,000 DEL 03 AL 31 OCT/11</t>
  </si>
  <si>
    <t>ORTEGON BARRIOS NINA CAROLINA</t>
  </si>
  <si>
    <t>CTA COBRO#01 $ 1,200,000 CTA COBRO#02 $500,000 DEL 01 AL 31 OCT/11</t>
  </si>
  <si>
    <t>ESCARRIA PARRA JAVIER EDUARDO</t>
  </si>
  <si>
    <t>CTA COBRO# 03 $ 2,300,000 CTA COBRO#04 $ 600,000 DEL 01 AL 30 NOV/11</t>
  </si>
  <si>
    <t>CTA COBRO#03$ 1,490,000 CTA COBRO#04 $ 400,000 DEL 01 AL 30 NOV/11</t>
  </si>
  <si>
    <t>BARRERA VARGAS GRISELA YOLANY</t>
  </si>
  <si>
    <t>LEGALIZACION COMISION · 520-521-522-523-524</t>
  </si>
  <si>
    <t>LONDOÑO CORREA JAVIER</t>
  </si>
  <si>
    <t>CTA COBRO303 $2,200,000 CTA COBRO #04 $ 600,000 DEL 01 AL 30 NOV/11</t>
  </si>
  <si>
    <t>ESCOBAR MARULANDA OSCAR MARINO</t>
  </si>
  <si>
    <t>CTA COBRO#03$ 2,300,000 CTA COBRO#04 $ 600,000 DEL 01 AL 30 NOV/11</t>
  </si>
  <si>
    <t>CARDONA ATEHORTUA JORGE HUMBERTO</t>
  </si>
  <si>
    <t>CTA COBRO#03 OCT/11</t>
  </si>
  <si>
    <t>MOSQUERA ESPINOSA ANA TERESA</t>
  </si>
  <si>
    <t>CTA COBRO#03 NOV/11</t>
  </si>
  <si>
    <t>GONZALEZ AGUILAR RAFAEL JOSE</t>
  </si>
  <si>
    <t>CTA COBRO303 $2,300,000 CTA COBRO #04 $ 600,000 DEL 01 AL 30 NOV/11</t>
  </si>
  <si>
    <t>HIGUITA VALENCIA DIANA MARCELA</t>
  </si>
  <si>
    <t>CTA COBRO#01 NOV/11</t>
  </si>
  <si>
    <t>NAVARRETE HERRERA LUISA FERNANDA</t>
  </si>
  <si>
    <t>CTA COBRE# 05 NOV/11</t>
  </si>
  <si>
    <t>PARDO PARDO WILLIAM</t>
  </si>
  <si>
    <t>FACTURA 003 INSUMOS</t>
  </si>
  <si>
    <t>MARTINEZ RODRIGUEZ JUAN CAMILO</t>
  </si>
  <si>
    <t>LEGALIZACION COMISION 618-619</t>
  </si>
  <si>
    <t>HERRERA TORDECILLA RAFAEL ANDRES</t>
  </si>
  <si>
    <t>LEGALIZACION COMISION 636</t>
  </si>
  <si>
    <t>RODRIGUEZ MOYANO JUAN DIEGO</t>
  </si>
  <si>
    <t>LEGALIZACION COMISION 623-635-31 OCT AL 02 NOV/1 DEL 09 AL 11 NOV/11</t>
  </si>
  <si>
    <t>AVELLANEDA BECERRA NELSON RICARDO</t>
  </si>
  <si>
    <t>LEGALIZACION COMISION 641-14 AL 15 OCT/11</t>
  </si>
  <si>
    <t>RODRIGUEZ LEON VICTOR AUGUSTO</t>
  </si>
  <si>
    <t>LEGALIZACION COMISION 609-610 DEL 01 AL 04 NV/11 DEL 8 AL 11 NOV/11</t>
  </si>
  <si>
    <t>SANCHEZ LUNA RAFEL ANGEL</t>
  </si>
  <si>
    <t>LEGALIZACION COMISION 611 DEL 19 AL 23 OCT/11</t>
  </si>
  <si>
    <t>RICO GUERRA SILVIA ROSA</t>
  </si>
  <si>
    <t>LEGALIZACION COMISION 668 DEL 04 AL 05 AGOSTO/11</t>
  </si>
  <si>
    <t>LOPEZ ZAPATA SILVIA PATRICIA</t>
  </si>
  <si>
    <t>LEGALIZACION COMISION 669 DEL 19 AL 21 SEPT/11</t>
  </si>
  <si>
    <t>GONZALEZ HERNANDEZ MARCOS FIDEL</t>
  </si>
  <si>
    <t>LEGALIZACION COMISION 661-662-663 DEL 01 AL 03 SEPT/11, DEL 05 AL 10 SEPT/11, DEL 12 AL 16 SEPT/11</t>
  </si>
  <si>
    <t>PINZON MUÑOZ DANIEL LEONARDO</t>
  </si>
  <si>
    <t>CTA COBRO#01 DEL 27 SEP AL 10 NOV/11</t>
  </si>
  <si>
    <t>MINA ANGULO JESUS EDUARDO</t>
  </si>
  <si>
    <t>CTA COBRO#01 DEL 25 AGOSTO AL 08 OCT/11</t>
  </si>
  <si>
    <t>MESA DUQUE ALEJANDRO</t>
  </si>
  <si>
    <t>CTA COBRO#03 $1,275,000 CTA COBRO #04 $ 1,200,000 DEL 01 AL 30 NOV/11</t>
  </si>
  <si>
    <t>SUAREZ ROJAS JORGE ENRIQUE</t>
  </si>
  <si>
    <t>LEGALIZACION COMISION 621 DEL 03 AL 04 NOV/11</t>
  </si>
  <si>
    <t>BUITRAGO GUZMAN GONZALO EDUARDO</t>
  </si>
  <si>
    <t>LEGALIZACION COMISION 612-613-614 DEL 20 AL 22 OCT/11, DEL 25 AL 28 OCT/11, DEL 01 AL 04 NOV/11</t>
  </si>
  <si>
    <t>ORTIZ CABRERA JANNETH CECILIA</t>
  </si>
  <si>
    <t>LEGALIZACION COMISION 654-655-656-657 Y 658 DEL 01 AL 03 SEPT/11, DEL 12 AL 17 SEPT/11, DEL 19 AL 24 SEPT/11, DEL 24 AL 27 OCT/11, DEL 17 AL 22 OCT/11</t>
  </si>
  <si>
    <t>VALENCIA GIRALDO DIANA MARITZA</t>
  </si>
  <si>
    <t>LEGALIZACION COMISION 685 DEL 12 AL 15 OCT/11</t>
  </si>
  <si>
    <t>HINCAPIE HINCAPIE LUIS ALBERTO</t>
  </si>
  <si>
    <t>LEGALIZACION COMISION 632-633 DEL 15 OCT/11, DEL 31 OCT AL 02 NOV/11</t>
  </si>
  <si>
    <t>MORA JARAMILLO LUIS ALBERTO</t>
  </si>
  <si>
    <t>LEGALIZACION COMISION 659-660 del 21 al 23 nov/11, DEL 24 AL 26 NOV/11</t>
  </si>
  <si>
    <t>NOREÑA NOREÑA CARLOS SAMUEL</t>
  </si>
  <si>
    <t>LEGALIZACION COMISION 602-603-604-605-606-607-615-616-617 DEL 11 OCT/11, 25 OCT/11, 26 OCT/11, 02 NOV/11, 8 NOV/11, 09 NOV/11, 12 OCT/11 Y 13 OCT/11, 21 OCT/11</t>
  </si>
  <si>
    <t>LOPEZ ARGUMEDO JOSE ARNULFO</t>
  </si>
  <si>
    <t>CTA COBRO#03 $ 2,300,000 CTA COBRO#04 $ 600,000 DEL 01 AL 30 NOV/11</t>
  </si>
  <si>
    <t>DE SANTIS VEGA FRANCISCO PASCUAL</t>
  </si>
  <si>
    <t>CTA COBRO#01 $ 960,000 CTA COBRO#02 $ 720,000 DEL 01 AL 30 OCT/11</t>
  </si>
  <si>
    <t>LORA FUENTES LEONARDO DAVID</t>
  </si>
  <si>
    <t>CTA COBRO#01 $ 1,2000,000 CTA COBRO#02 $ 900,000 DEL 01 AL 30 OCT/11</t>
  </si>
  <si>
    <t>REINA BELTRAN JORGE FERNANDO</t>
  </si>
  <si>
    <t>LEGALIZACION COMISION 624-625 DEL 09 AL 11 NOV/11, DEL 03 AL 05 NOV/11</t>
  </si>
  <si>
    <t>MONTALVO CORPAS CARLOS ALBERTO</t>
  </si>
  <si>
    <t>LEGALIZACION COMISION 634 DEL 09 AL 11 NOV/11</t>
  </si>
  <si>
    <t>CAÑAS TRIANA JOSE FERNANDO</t>
  </si>
  <si>
    <t>LEGALIZACION COMISION 674-675-676-677-678-679-680-681 DEL 04 OCT/11, 06 , 11, 13, 21, 25 Y 28 OCT/11</t>
  </si>
  <si>
    <t>HERRERA LOPEZ FRANKLIN</t>
  </si>
  <si>
    <t>LEGALIZACION COMISION 640-622-639 DEL 26 AL 27 OCT/11. DEL 31 OCT AL 02 NOV/11, DEL 09 AL 11 NOV/11</t>
  </si>
  <si>
    <t>SUAREZ GALAN MYRIAM</t>
  </si>
  <si>
    <t>LEGALIZACION COMISION 630 DEL 30 AL 31 OCT/11</t>
  </si>
  <si>
    <t>JACOME ALVAREZ GUSTAVO ALONSO</t>
  </si>
  <si>
    <t>LEGALIZACION COMISION 433-431 DEL 18 AL 19 OCT/11, DEL 24 AL 27 OCT/11</t>
  </si>
  <si>
    <t>MUJICA JAIMES JAIME</t>
  </si>
  <si>
    <t>LEGALIZACION COMISION 642-643-644-645-646 DEL 30 SEPT AL 01 OCT/11, DEL 07 OCT, DEL 01 AL 13 OCT/11, DEL 17 AL 20 OCT/11, DEL 24 AL 27 OCT/11</t>
  </si>
  <si>
    <t>REYES ESPINOSA ORLANDO</t>
  </si>
  <si>
    <t>LEGALIZACION COMISION 664-665-666-667 DEL 03 OCT/11, DEL 10 AL 11 OCT/11, DEL 19 AL 20 OCT/11, DEL 24 AL 25 OCT/11</t>
  </si>
  <si>
    <t>HERNANDEZ OCAMPO LUIS BERNARDO</t>
  </si>
  <si>
    <t>LEGALIZACION COMISION 620-608 DEL 25 AL 28 OCT/11, DEL 01 AL 04 NOV/11</t>
  </si>
  <si>
    <t>SUAREZ PACHECO PEDRO JESUS</t>
  </si>
  <si>
    <t>LEGALIZACION COMISION 432 DEL 24 AL 26 OCT/11</t>
  </si>
  <si>
    <t>ORTEGA DIAZ JOSE DEL CARMEN</t>
  </si>
  <si>
    <t>CTA COBRO #01 $ 1,200,000 CTA COBRO#02 $ 900,000 DEL 01 AL 30 OCT/11</t>
  </si>
  <si>
    <t>BENITEZ CARVAJAL YULY ANDREA</t>
  </si>
  <si>
    <t>CTA COBRO# 03 $ 1,275,000 CTA COBRO # 04 $ 1,200,000 DEL 01 AL 30 NOV/11</t>
  </si>
  <si>
    <t>BONETT DE LA OSSA JOSE CARLOS</t>
  </si>
  <si>
    <t>CTA COBRO#01 $ 1,200,000 CTA COBRO#02 $ 900,000 DEL 01 AL 30 OCT/11</t>
  </si>
  <si>
    <t>GOMEZ TEHERAN MARIO AUGUSTO</t>
  </si>
  <si>
    <t>AMAYA POLANCO ROBERTO EFRAIN</t>
  </si>
  <si>
    <t>LEGALIZACION COMISION 596-597-598 DEL 05 AL 07 OCT/11, DEL 19 AL 21 OCT/11, DEL 02 AL 04 NOV/11</t>
  </si>
  <si>
    <t>PRADA MOGOLLON CARLOS JAVIER</t>
  </si>
  <si>
    <t>LEGALIZACION COMISION 631 DEL 20 AL 21 OCT/11</t>
  </si>
  <si>
    <t>AVELLANEDA CAMARGO MARY LU</t>
  </si>
  <si>
    <t>LEGALIZACION COMISION 628-629 DEL 30 AL 31 OCT/111, DEL 20 AL 22 OCT/11</t>
  </si>
  <si>
    <t>PINILLOS NAVARRO TONY HALMAR</t>
  </si>
  <si>
    <t>LEGALIZACION COMISION 627 DEL 20 AL 21 OCT/11</t>
  </si>
  <si>
    <t>DIAZ VERA HERNAN</t>
  </si>
  <si>
    <t>LEGALIZACION COMISION 626 DEL 20 AL 21 OCT/11</t>
  </si>
  <si>
    <t>SOTOMAYOR SOTOMAYOR JULIO ANGEL</t>
  </si>
  <si>
    <t>CTA COBRO# 01 $ 1,840,000 CTA COBRO#02 $ 720,000 DEL 01 AL 30 OCT/11</t>
  </si>
  <si>
    <t>PIMIENTA GONZALEZ HERNAN</t>
  </si>
  <si>
    <t>CTA COBRO#01 $ 2,300,000 CTA COBRO#02 $ 600,000 DEL 01 AL 31 OCT/11</t>
  </si>
  <si>
    <t>MARULANDA SUAREZ FERNANDO ANTONIO</t>
  </si>
  <si>
    <t>CTA COBRO#03 $ 1,275,000 CTA COBRO#XX$1,200,000 DEL 01 AL 30 NOV/11</t>
  </si>
  <si>
    <t>DIAZ TOVAR ALFREDO DE JESUS</t>
  </si>
  <si>
    <t>CTA COBRO#001 $ 1,200,000 CTA COBRO#02 $ 900,000 DEL 01 AL 30 OCT/11</t>
  </si>
  <si>
    <t>CHAGUI BONIFACIO ROSA</t>
  </si>
  <si>
    <t>CTA COBRO#01 $ 2,300,000 CTA COBRO#02 $ 900,000 DEL 01 AL 30 OCT/11</t>
  </si>
  <si>
    <t>HERMOSILLA BETIN ALFREDO JOSE</t>
  </si>
  <si>
    <t>CRA COBRO#01 $ 1,200,000 CTA COBRO#02 $ 900,000 OCT 01 AL 30 OCT/11</t>
  </si>
  <si>
    <t>MUNIVE ARROYO BENJAMIN JOSE</t>
  </si>
  <si>
    <t>CTA COBRO#01 $ 1,200,000 CTA COBRO# 02 $ 900,000 DEL 01 AL 30 OCT/11</t>
  </si>
  <si>
    <t>SANCHEZ MILLAN JAIME ENRIQUE</t>
  </si>
  <si>
    <t>CTA COBRO#01 $ 1,200,000 CT COBRO · 02 $ 500,000 DEL 01 AL 31 OCT/11</t>
  </si>
  <si>
    <t>OCAMPO TELLEZ SINDY ANGGELA</t>
  </si>
  <si>
    <t>GAMBOA BECERRA PEDRO ALEJANDRO</t>
  </si>
  <si>
    <t>CTA COBRO# 01 $ 1,920,000 CTA COBRO#02 $ 500,000 DEL 01 AL 31 OCT/11</t>
  </si>
  <si>
    <t>VELEZ PADRON ANDRES ARTURO</t>
  </si>
  <si>
    <t>CTA COBRO301 $ 2,399,250 CTA COBRO#01 $ 1,400,000 DEL 3 AL 30 OCT/11</t>
  </si>
  <si>
    <t>GONZALEZ ANGULO DIANA MARIA</t>
  </si>
  <si>
    <t>CTA COBRO#05 $2,300,000 CT COBRO#06 $ 600,000 DEL 01 AL 30 NOV/11</t>
  </si>
  <si>
    <t>DUMAR ARABIA FREDY MUFID</t>
  </si>
  <si>
    <t>CTA COBRO#01 $1,200,000 CTA COBRO#02 $ 900,000 DEL 01 AL 30 OCT/11</t>
  </si>
  <si>
    <t>GUTIERREZ GONZALEZ FABIAN ALBERTO</t>
  </si>
  <si>
    <t>CTA COBRO#01 $ 1,200,000 CYA COBRO#02 $900,000 DEL 01 AL 30 OCT/11</t>
  </si>
  <si>
    <t>OVALLES RAMIREZ MARIA MERCEDES</t>
  </si>
  <si>
    <t>CTA COBRO#01 $1,920,000 cta cobro #02 $ 500,000 del 01 al 30 oct/111</t>
  </si>
  <si>
    <t>NTE SANTANDER</t>
  </si>
  <si>
    <t>SALAZAR TORRES LEIDY MAGALI</t>
  </si>
  <si>
    <t>CTA COBRO#01 $ 1,600,000 CTA COBRO No. 02 $ 400,000 DEL 01 AL 30 OCTUBRE/11</t>
  </si>
  <si>
    <t>VILLAMIZAR AMAYA JUAN PABLO</t>
  </si>
  <si>
    <t>CTA COBRO#01 $ 1,583,333 CTA COBRO No. 02 $ 443,333 DEL 12 AL 30 OCTUBRE/11</t>
  </si>
  <si>
    <t>MELGAREJO CALDERON SALUSTRIANO</t>
  </si>
  <si>
    <t>CTA COBRO#03 $ 1,200,000 CTA COBRO#04 $ 600,000 DEL 01 AL 30 OCTUBRE/11</t>
  </si>
  <si>
    <t>VILLERO MENDOZA JOSE RICARDO</t>
  </si>
  <si>
    <t>CTA COBRO#01 $ 760,000 CTA COBRO No. 02 $ 380,000 DEL 12 AL 30 OCTUBRE/11</t>
  </si>
  <si>
    <t>BEDOYA CORREDOR OSCAR DARIO</t>
  </si>
  <si>
    <t>CTA COBRO#03 $ 1,200,000 CTA COBRO#04 $ 400,000 NOV/11</t>
  </si>
  <si>
    <t>VALLE</t>
  </si>
  <si>
    <t>GOMEZ VILLOTA LEYDY DIANA</t>
  </si>
  <si>
    <t>AROS RIVERA CLAUDIA MAYERLY</t>
  </si>
  <si>
    <t>CTA COBRO#04 $ 1,150,000 NOV/11</t>
  </si>
  <si>
    <t>GIRALDO GIL CARLOS ALBERTO</t>
  </si>
  <si>
    <t>CTA COBRO No. 01 $ 1,000,000 CTA COBRO No. 02 $ 500,000 del 06 al 30 octubre/11</t>
  </si>
  <si>
    <t>RODRIGUEZ ANAYA ERNESTO YESID</t>
  </si>
  <si>
    <t>CTA COBRO No. 01 $ 1,120,000 CTA COBRO No. 02 $ 560,000 DEL 03 AL 31 OCTUBRE/11</t>
  </si>
  <si>
    <t>MUÑOZ ACOSTA YOBANIS ANTONIO</t>
  </si>
  <si>
    <t>CTA COBRO No. 01 $ 520,000 CTA COBRO No. 02 $ 260,000 DEL 18 AL 30 OCTUBRE/11</t>
  </si>
  <si>
    <t>FERNANDEZ OLIVERA JAIME ALEJANDRO</t>
  </si>
  <si>
    <t>CTA COBRO No. 01 $ 960,000 CTA COBRO No. 02 $ 720,000 DEL 01 AL 30 OCTUBRE/11</t>
  </si>
  <si>
    <t>GARCIA CLAVIJO DEIBY ALEXANDER</t>
  </si>
  <si>
    <t>CTA COBRO No. 01 $ 1,200,000 CTA COBRO No. 02 $ 500,000 DEL 01 AL 31 OCTUBRE/11</t>
  </si>
  <si>
    <t>JIMENEZ HERNANDEZ KEVIN ESTHER</t>
  </si>
  <si>
    <t>CTA COBRO No. 03 $ 2,700,000 CTA COBRO No. 04 $ 1,000,000 DEL 01 AL 30 NOVIEMBRE/11</t>
  </si>
  <si>
    <t>LARA BALLESTEROS LEWIS MANUEL</t>
  </si>
  <si>
    <t>CTA COBRO No. 01 $ 760,000 CTA COBRO No. 02 $ 380,000 DEL 01 AL 31 OCTUBRE/11</t>
  </si>
  <si>
    <t>GALLEGO VELASQUEZ MARIBEL</t>
  </si>
  <si>
    <t>CTA COBRO No. 05 $ 1,200,000 CTA COBRO No. 06 $ 700,000 DEL 01 AL 30 NOV/11</t>
  </si>
  <si>
    <t>CUELLAR SAENZ FELIX MARIA</t>
  </si>
  <si>
    <t>CTA COBRO #02  NOV/11</t>
  </si>
  <si>
    <t>MENDOZA VERGARA ALVARO GABRIEL</t>
  </si>
  <si>
    <t>CTA COBRO No. 01 $ 1,840,000 CTA COBRO No. 02 $ 720,000 DEL 01 AL 30 OCTUBRE/11</t>
  </si>
  <si>
    <t>CTA COBRO# 04 NOV/11</t>
  </si>
  <si>
    <t>RUIZ BOLIVAR ANGELA MARIA</t>
  </si>
  <si>
    <t>CTA COBRO # 02 NOV/11</t>
  </si>
  <si>
    <t>TABARES BENAVIDES JOSE DIEGO</t>
  </si>
  <si>
    <t>CTA COBRO# 02 NOV/11</t>
  </si>
  <si>
    <t>CASTILLO PEREA ENMER EDUARDO</t>
  </si>
  <si>
    <t>LEGALIZACION COMISION 684 DEL 24 AL 28 OCT/11</t>
  </si>
  <si>
    <t>DALLOS RODRIGUEZ DIANA PATRICIA</t>
  </si>
  <si>
    <t>CTA COBRO # 03 $ 1,490,000 CTA COBRO #04 $ 400,000 DEL 01 AL 30 NOV/11</t>
  </si>
  <si>
    <t>LEGALIZACION COMISION 637 DEL 26 AL 27 OCT/11</t>
  </si>
  <si>
    <t>CAICEDO CASTILLO JORGE ALFONSO</t>
  </si>
  <si>
    <t>LEGALIZACION COMISION 682 DEL 25 AL 28 OCT/11</t>
  </si>
  <si>
    <t>ACOSTA GUERRERO OSCAR HERNANDO</t>
  </si>
  <si>
    <t>LEGALIZACION COMISION 683 DEL 25 AL 28 OCT/11</t>
  </si>
  <si>
    <t>PRADA CARCAMO AIDA JULIET</t>
  </si>
  <si>
    <t>CTA COBRO #01 $ 645,666 CTA COBRO #02 $ 173,333 DEL 18 AL 30 NOV/11</t>
  </si>
  <si>
    <t>VARGAS CASTRO JOSE IGNACIO</t>
  </si>
  <si>
    <t>CTA COBRO#03 $ 1,200,000 CTA COBRO#04 $ 600,000 DEL 01 AL 30 NOV/11</t>
  </si>
  <si>
    <t>OYOLA COTERA PEDRO BENITO</t>
  </si>
  <si>
    <t>CTA COBRO #01 $ 2,300,000 CTA COBRO #02 $900,000 DEL 01 AL 30 OCT/11</t>
  </si>
  <si>
    <t>DIAZ ARRIETA SAUL ESTEBAN</t>
  </si>
  <si>
    <t>CTA COBRO #01 $ 520,000 CTA COBRO #02 $260,000 DEL 18 AL 30 OCT/11</t>
  </si>
  <si>
    <t>FLOREZ LEON LUIS FERNANDO</t>
  </si>
  <si>
    <t>LEGALIZACION COMISION 648-649-650-651-652-653-670-671-673 DEL 24 AL 25 OCT/11, DEL 02 AL 03 SEPT/11, DEL 05 AL 08 SEPT/11, DEL 12 AL 17 SEPT/11, DEL 19 AL 21 SEP/11, DEL 26 AL 28 SEP/11, DEL 04 AL 07 OCT/11, DEL 14 AL 15 OCT/11, DEL 11 AL 12 OCT/11</t>
  </si>
  <si>
    <t>CTA COBRO#03 $ 3,000,000 CTA COBRO# 04 $ 750,000 DEL 01 AL 30 NOV/11</t>
  </si>
  <si>
    <t>VIZCAINO AHUMADA JORGE ENRIQUE</t>
  </si>
  <si>
    <t>CTA COBRO#01</t>
  </si>
  <si>
    <t>OCHOA CASTAÑEDA ANGELA MARIA</t>
  </si>
  <si>
    <t>CTA COBRO #01 $ 2,146,666 Y ·02 $ 560,000 DEL 03 AL 31 OCT/11</t>
  </si>
  <si>
    <t>ARBOLEDA CASTRO LEIDY AIDE</t>
  </si>
  <si>
    <t>CTA COBRO#02 NOV/11</t>
  </si>
  <si>
    <t>CORPLATANOS</t>
  </si>
  <si>
    <t>CTA COBRO ANTICIPO 50% CONVENIO</t>
  </si>
  <si>
    <t>BOGOTA</t>
  </si>
  <si>
    <t>PALACINO CORDOBA JORGE HERNAN</t>
  </si>
  <si>
    <t>LEGALIZACION COMISION 686 DEL 23 AL 26 OCT/11</t>
  </si>
  <si>
    <t>ARMENIA</t>
  </si>
  <si>
    <t>BOADA GOMEZ LUIS JOSE</t>
  </si>
  <si>
    <t>LEGALIZACION COMISION 687-688 DEL 26 Y 27 OCT/11</t>
  </si>
  <si>
    <t>ESPINOSA OSORIO JORGE ELIECER</t>
  </si>
  <si>
    <t>LEGALIZACION COMISION 690 DEL 15 OCT/11</t>
  </si>
  <si>
    <t>RISARALDA</t>
  </si>
  <si>
    <t>SILVA CASTILLO JULIO CESAR</t>
  </si>
  <si>
    <t>LEGALIZACION COMISION 689 DEL 06 AL 10 NOV/11</t>
  </si>
  <si>
    <t>GORDILLO JIMENEZ JORGE LUIS</t>
  </si>
  <si>
    <t>CTA COBRO No.1 $ 1,763,333 CTA COBRO No.02 $ 460,000 DEL 8 AL 30 NOVIEMBRE/11</t>
  </si>
  <si>
    <t>TOLIMA</t>
  </si>
  <si>
    <t xml:space="preserve">CABRA ARIAS SARA MELISA </t>
  </si>
  <si>
    <t>CTA COBRO No.3 $ 2,295,000 CTA COBRO No. 04 $ 750,000 NOVIEMBRE/11</t>
  </si>
  <si>
    <t>CUNDINAMARCA</t>
  </si>
  <si>
    <t xml:space="preserve">GARCIA MONTOYA TOMAS FERNANDO </t>
  </si>
  <si>
    <t>CTA COBRONo. 1 $1,000,000 Y CTA COBRO No. 02 $ 500,000 OCTUBRE 6 AL 31/11 CTA COBRO No. 03 $ 1,200,000 CTA COBRO No. 4 $ 600,000 DELl 1 al 30 NOVIEMBRE/11</t>
  </si>
  <si>
    <t>QUINDIO</t>
  </si>
  <si>
    <t xml:space="preserve">GOMEZ CESAR MAURICIO </t>
  </si>
  <si>
    <t>CTA COBRO No.03 $ 1,200,000 CTA COBRO No.04 $ 400,000 DEL 01 AL 30 NOVIEMBRE/11</t>
  </si>
  <si>
    <t xml:space="preserve">VELASCO GUIRAL LUIS CARLOS </t>
  </si>
  <si>
    <t xml:space="preserve">RODRIGUEZ VALENCIA JOSE IGNACIO </t>
  </si>
  <si>
    <t>CTA COBRO No. 03 $ 2,300,000 CTA COBRO No. 04 $ 600,000 DEL 01 AL 30 NOVIEMBRE/11</t>
  </si>
  <si>
    <t xml:space="preserve">AVILA MEDINA GERMAN </t>
  </si>
  <si>
    <t>CTA COBRO No. 03 $1,200,000 CTA COBRO No. 04 $500,000 DEL 01 AL 30 NOVIEMBRE/11</t>
  </si>
  <si>
    <t xml:space="preserve">GAMBOA BECERRA PEDRO ALEJANDRO </t>
  </si>
  <si>
    <t>CTA COBRO No. 03 $ 1,920,000 CTA COBRO No. 04 $ 500,000 DEL 01 AL 30 NOVIEMBRE/11</t>
  </si>
  <si>
    <t xml:space="preserve">MARTINEZ GOMEZ JOSE FORTUNATO </t>
  </si>
  <si>
    <t>CTA COBRO NO. 01 $ 1,200,000 CTA COBRO No. 02 $ 600,000 DEL 01 AL 30 NOVIEMBRE/11</t>
  </si>
  <si>
    <t>SANTANDER</t>
  </si>
  <si>
    <t xml:space="preserve">MARIN BETANCOURTH LORENA </t>
  </si>
  <si>
    <t>CTA COBRO No. 01 $ 2,300,000 CTA COBRO No. 02 $ 600,000 DEL 01 AL 30 NOVIEMBRE/11</t>
  </si>
  <si>
    <t>CALDAS</t>
  </si>
  <si>
    <t xml:space="preserve">GALLEGO DUQUE JOSE LEOMAD </t>
  </si>
  <si>
    <t xml:space="preserve">CANO CAICEDO JEYILUT </t>
  </si>
  <si>
    <t>CTA COBRO No. 01 $ 1,066,666 CTA COBRO No. 02 $ 400,000 DEL 01 AL 31 OCTUBRE/11</t>
  </si>
  <si>
    <t xml:space="preserve">ESPINOSA CHAVARRIA RUBEN DARIO </t>
  </si>
  <si>
    <t>CTA COBRO No. 03 $2,570,625 CTA COBRO No. 04 $ 1,500,000  DEL 01 AL 30 NOVIEMBRE/11</t>
  </si>
  <si>
    <t xml:space="preserve">RAMIREZ LUNA GABRIEL ANTONIO </t>
  </si>
  <si>
    <t>CTA COBRO No. 01 $ 2,300,000 CTA COBRO No. 02 $ 900,000 DEL 01 AL 30 OCTUBRE/11</t>
  </si>
  <si>
    <t>SUCRE</t>
  </si>
  <si>
    <t xml:space="preserve">RENDON HENAO MARILU </t>
  </si>
  <si>
    <t>CTA COBRO No. 05 $ 1,200,000 CTA COBRO No. 06 $ 600,000 DEL 01 AL 30 NOVIEMBRE/11</t>
  </si>
  <si>
    <t xml:space="preserve">MORENO MENA J0RGE MILTON </t>
  </si>
  <si>
    <t>CTA COBRO No. 03 $ 2,9 DEL 01 AL 30 OCTUBRE/11</t>
  </si>
  <si>
    <t xml:space="preserve">TORRES HERNANDEZ HUGO LEONARDO </t>
  </si>
  <si>
    <t>CTA COBRO No. 01 $ 1,456,666DEL 12 AL 31 OCTUBRE/11</t>
  </si>
  <si>
    <t xml:space="preserve">MONTENEGRO RODRIGUEZ RAY ALEJANDRO </t>
  </si>
  <si>
    <t>CTA COBRO No. 01 $ 496,666CTA COBRO No. 02 $ 133,333 DEL 21 AL 30 NOVIEMBRE/11</t>
  </si>
  <si>
    <t xml:space="preserve">GUEVARRA ARROYO JORGE LUIS </t>
  </si>
  <si>
    <t xml:space="preserve">MONTIEL PACHECO VIRGINIA ISABEL </t>
  </si>
  <si>
    <t xml:space="preserve">OCAMPO TELLEZ SINDY ANGGELA </t>
  </si>
  <si>
    <t xml:space="preserve">DURAN OROZCO BERNARDO LEON </t>
  </si>
  <si>
    <t>CTA COBRO No. 03 $ 1,200,000 CTA COBRO No. 04 $ 500,000 DEL 01 AL 30 NOVIEMBRE/11</t>
  </si>
  <si>
    <t xml:space="preserve">ORTEGON BARRIOS NINA CAROLINA </t>
  </si>
  <si>
    <t xml:space="preserve">SEGURA HERNANDEZ RICARDO </t>
  </si>
  <si>
    <t>CTA COBRO No. 03 $ 4,500,000 CTA COBRO No. 04 $ 700,000 DEL 01 AL 30 NOVIEMBRE/11</t>
  </si>
  <si>
    <t>BOLIVAR</t>
  </si>
  <si>
    <t xml:space="preserve">ALVAREZ ZAPATA MARIA MERCEDES </t>
  </si>
  <si>
    <t>CTA COBRO No. 05 $ 1,200,000 CTA COBRO No. 06 $ 700,000 del 01 al 30 NOVIEMBRE/11</t>
  </si>
  <si>
    <t>GOMEZ ZEA CLARA INES</t>
  </si>
  <si>
    <t>CTA COBRO No. 09 $ 4,000,000 NOV/11</t>
  </si>
  <si>
    <t>VIZCAYA ORTIZ VICTOR</t>
  </si>
  <si>
    <t>CTA COBRO No. 01 $ 1,200,000 CTA COBRO No. 02 $ 400,000 DEL 01 AL 31 OCT/11</t>
  </si>
  <si>
    <t>ASOCIACION DE INGENIEROS AGRONOMOS DEL VALLE -ASIAVA-</t>
  </si>
  <si>
    <t>ANTICIPO 50% CONVENIO No.COI-267-2011 FA 2519</t>
  </si>
  <si>
    <t>PROCAUCHO S.A.</t>
  </si>
  <si>
    <t>ANTICIPO 50% CONVENIO No.COI-265-2011 FA 2519</t>
  </si>
  <si>
    <t>LOZANO SUAREZ JOHANY ARMANDO</t>
  </si>
  <si>
    <t>CTA COBRO No.02 $ 450,000 CTA COBRO No.01 $ 1,200,000 DEL 01 AL 31 OCT/11</t>
  </si>
  <si>
    <t>CTA COBRO No. 03 $ 2,570,625 CTA COBRO No. 04 $ 1,616,666 DEL 01 AL 30 NOVIEMBRE/11</t>
  </si>
  <si>
    <t xml:space="preserve">FLOREZ CUELLAR DIEGO EDISON </t>
  </si>
  <si>
    <t>CTA COBRO No. 04 $ 1,200,000 CTA COBRO No. 03 $ 600,000 DEL 01 AL 30 NOVIEMBRE/11</t>
  </si>
  <si>
    <t>EJE CAFETERO</t>
  </si>
  <si>
    <t xml:space="preserve">MORENO MENA JORGE MILTON </t>
  </si>
  <si>
    <t>CTA COBRO No. $2,900,000 DEL 01 AL 30 NOVIEMBRE/11</t>
  </si>
  <si>
    <t xml:space="preserve">SALAMANCA SANCHEZ CLAUDIA PATRICIA </t>
  </si>
  <si>
    <t>CTA COBRO No. 01 $ 1,200,000 CTA COBRO No.02 DEL 01 AL 30 NOVIEMBRE/11</t>
  </si>
  <si>
    <t xml:space="preserve">OCAMPO GOMEZ CARLOS HUMBERTO </t>
  </si>
  <si>
    <t>CTA COBRO No. 02 $ 1,050,000 DEL 01 AL 30 NOVIEMBRE/11</t>
  </si>
  <si>
    <t xml:space="preserve">VELEZ VELEZ MARGARITA MARIA </t>
  </si>
  <si>
    <t>CTA COBRO No. 02 $ 1,800,000DEL 01 AL 30 NOVIEMBRE/11</t>
  </si>
  <si>
    <t xml:space="preserve">SANTOFIMIO TRUJILLO ANGEL MAURICIO </t>
  </si>
  <si>
    <t>CTA COBRO No. 04 DEL 01 AL 30 NOVIEMBRE/11</t>
  </si>
  <si>
    <t xml:space="preserve">SIERRA NAVARRO LIBIA DEL CARMEN </t>
  </si>
  <si>
    <t>CTA COBRO No. 01 $ 960,000 DEL 15 AL 30 NOVIEMBRE/11</t>
  </si>
  <si>
    <t>CORDOBA</t>
  </si>
  <si>
    <t xml:space="preserve">MADERA CORONADO WILLIAM FRANCISCO </t>
  </si>
  <si>
    <t>CTA COBRO No. 01$ 666,666 CTA COBRO No. 02 $ 133,333 DEL 15 AL 30 NOVIEMBRE/11</t>
  </si>
  <si>
    <t xml:space="preserve">GUEVARA DIAZ LUIS MIGUEL </t>
  </si>
  <si>
    <t>CTA COBRO No. 01 $ 666,666 CTA COBRO No. 02 $ 133,333 DEL 15 AL 30 NOVIEMBRE/11</t>
  </si>
  <si>
    <t xml:space="preserve">FLOREZ AVILA ENRIQUE AUGUSTO </t>
  </si>
  <si>
    <t xml:space="preserve">HERNANDEZ MARQUEZ CARLOS ANDRES </t>
  </si>
  <si>
    <t>LUNA AVILA YALEINE</t>
  </si>
  <si>
    <t xml:space="preserve">MARTIN ELJADUE ERICK </t>
  </si>
  <si>
    <t xml:space="preserve">TRUJILLO GUERRA MANUEL DE JESUS </t>
  </si>
  <si>
    <t>CTA COBRO No.01 $ 666,666 CTA COBRO No. 02 $ 133,333 DEL 15 AL 30 NOVIEMBRE/11</t>
  </si>
  <si>
    <t xml:space="preserve">FRANCO GARCES CATALINA </t>
  </si>
  <si>
    <t>CTA COBRO No. 02 $ 2,570,625 CTA COBRO No. 02 $ 1,616,666 DEL 1 AL 30 NOVIEMBRE/11</t>
  </si>
  <si>
    <t xml:space="preserve">TABARES VELEZ LADY JOHANNA </t>
  </si>
  <si>
    <t>CTA COBRO No. 03 $ 1,400,000 CTA COBRO No. 04 $ 600,000 DEL 01 AL 30 NOVIEMBRE/11</t>
  </si>
  <si>
    <t xml:space="preserve">ARENAS SANCHEZ JONATHAN </t>
  </si>
  <si>
    <t xml:space="preserve">MONTES MORENO JOSE FERNEY </t>
  </si>
  <si>
    <t xml:space="preserve">MOSQUERA MONTAÑO OLGA LUCIA </t>
  </si>
  <si>
    <t>CTA COBRO No. 03 $ 1,533,000 DEL  01 AL 30 NOVIEMBRE/11</t>
  </si>
  <si>
    <t xml:space="preserve">VASQUEZ GAMBOA GIOMARA </t>
  </si>
  <si>
    <t xml:space="preserve">MORALES PEREZ CRISTIAN DAVID </t>
  </si>
  <si>
    <t>CTA COBRO No. 05 $ 1,200,000 CTA COBRO No. 06 $ 700,000 DEL 01 AL 30 NOVIEMBRE/11</t>
  </si>
  <si>
    <t xml:space="preserve">COPETE CASTAÑO JOSE RAMIRO </t>
  </si>
  <si>
    <t>CTA COBRO No. 06 $ 1,200,000 CTA COBRO No. 05 $ 700,000 DEL 01 AL 30 NOVIEMBRE/11</t>
  </si>
  <si>
    <t xml:space="preserve">BURGOS GALEANO RAFAEL ANTONIO </t>
  </si>
  <si>
    <t>CTA COBRO No. 01 $ 666,666 CTA COBRO No. 02 $ 133,333 del 15 al 30 NOVIEMBRE/11</t>
  </si>
  <si>
    <t xml:space="preserve">LOPEZ BUSTILLO LUIS CARLOS </t>
  </si>
  <si>
    <t>CASTRO GALVEZ SANTIAGO</t>
  </si>
  <si>
    <t>CTA COBRO No. 01 $ 2,400,000 CTA COBRO No. 02 $ 1,200,000 del 01SEPTIEMBRE AL 30 OCTUBRE/11, CTA COBRO No. 03 $ 1,200,000 CTA COBRO No. 04 $600,000  DEL 01 AL 30 NOVIEMBRE/11</t>
  </si>
  <si>
    <t>CORPORACION UNIVERSITARIA SANTA ROSA DE CABAL-UNISARC</t>
  </si>
  <si>
    <t>ANTICIPO 50% FA 81116 CONVENIO COI-264-2011</t>
  </si>
  <si>
    <t>ASOCIACION DE USUARIOS DEL DISTRITO DE RIEGO Y DRENAJE DE GRAN ESCALA DEL ALTO CHICAMOCHA Y FIRAVITOBA-USOCHICAMOCHA</t>
  </si>
  <si>
    <t>ANTICIPO 50% FA 5054 CONVENIO COI-263-2011</t>
  </si>
  <si>
    <t>BOYACA</t>
  </si>
  <si>
    <t xml:space="preserve">OTALORA PATARROYO LIESEL JOHANNA </t>
  </si>
  <si>
    <t>CTA COBRO No. 01 $1,935,000 DEL 04 DE OCTUBRE/11 AL 17 NOVIEMBRE/11</t>
  </si>
  <si>
    <t>META</t>
  </si>
  <si>
    <t xml:space="preserve">DUARTE GUZMAN CATHERINE ELIZABETH </t>
  </si>
  <si>
    <t xml:space="preserve">CTA COBRO No. 03 $ 2,300,000 CTA COBRO No. 04 $ 600,000 del 01 AL 30 NOVIEMBRE/11 </t>
  </si>
  <si>
    <t xml:space="preserve">CAÑAS TRIANA JOSE FERNANDO </t>
  </si>
  <si>
    <t>CTA COBRO No. 04 $ 2,300,000  DEL 01 AL 30 NOVIEMBRE/11</t>
  </si>
  <si>
    <t xml:space="preserve">HENAO CARDONA NESBI ANTONIO </t>
  </si>
  <si>
    <t>CUENTA COBRO No. 01 $ 1,400,000 CTA COBRO No. 02 $ 816,666 DEL 26 DE SEPTIEMBRE AL 31 OCTUBRE 2011</t>
  </si>
  <si>
    <t xml:space="preserve">VARGAS BENAVIDES EDIXON </t>
  </si>
  <si>
    <t>CTA COBRO No. 01 $ 1,935,000 DE AGOSTO Y SEPTIEMBRE/11</t>
  </si>
  <si>
    <t>ARAUCA</t>
  </si>
  <si>
    <t>CTA COBRO No. 01 $ 1,120,000 CTA COBRO No. 02 $ 560,000 DEL 03 AL 30 OCTUBRE/11</t>
  </si>
  <si>
    <t xml:space="preserve">CAMPO CANCHILA ALEJANDRA MARIA </t>
  </si>
  <si>
    <t>CTA COBRO No. 01 $ 960,000 DEL 01 AL 30 OCTUBRE/11</t>
  </si>
  <si>
    <t xml:space="preserve">ARREDONDO OSORIO JOSE DAVID </t>
  </si>
  <si>
    <t>CTA COBRO No. 03 $ 1,200,000 CTA COBRO No. 04 $ 600,000 DEL 01 AL 30 NOVIEMBRE/11</t>
  </si>
  <si>
    <t xml:space="preserve">GALINDO NIÑO LUIS HERNANDO </t>
  </si>
  <si>
    <t xml:space="preserve">GOMEZ QUINTERO LILIANA </t>
  </si>
  <si>
    <t xml:space="preserve">VILLEGAS CARDONA DIANA CLEMENCIA </t>
  </si>
  <si>
    <t>CTA COBRO No. 02 $ 1,200,000 DEL 01 AL 30 NOVIEMBRE/11</t>
  </si>
  <si>
    <t xml:space="preserve">PATIÑO PATIÑO EDGAR ALONSO </t>
  </si>
  <si>
    <t xml:space="preserve">SANCHEZ MILLAN JAIME ENRIQUE </t>
  </si>
  <si>
    <t xml:space="preserve">MALAGON RIAÑO GUILLERMO ENRIQUE </t>
  </si>
  <si>
    <t>CTA COBRO No. 01 $ 496,666 CTA COBRO No. 02 $ 133,333 DEL 21 AL 30 NOVIEMBRE/11</t>
  </si>
  <si>
    <t xml:space="preserve">BOADA GOMEZ LUIS JOSE </t>
  </si>
  <si>
    <t>CTA COBRO No. 03 DEL 01 AL 30 NOVIEMBRE/11</t>
  </si>
  <si>
    <t xml:space="preserve">CAYCEDO CASTRO JAIME </t>
  </si>
  <si>
    <t>CTA COBRO No. 01 $ 1,763,333 CTA COBRO No. 02 $ 460,000 DEL 08 AL 30 NOVIEMBRE/11</t>
  </si>
  <si>
    <t xml:space="preserve">SANCHEZ JAZMIN JOHANA </t>
  </si>
  <si>
    <t>CTA COBRO No. 03 $ 2,200,000 CTA COBRO No. 04 $ 600,000 DEL 01 AL 30 NOVIEMBRE/11</t>
  </si>
  <si>
    <t xml:space="preserve">HERRERA OROZCO MAURICO ALEJANDRO </t>
  </si>
  <si>
    <t>CTA COBRO No. 03 $ 1,200,000 CTA COBRO No. 04 $ 700,000 DEL 01 AL 30 NOVIEMBRE/11</t>
  </si>
  <si>
    <t xml:space="preserve">LOPEZ CORTEZ SANDRA MILENA </t>
  </si>
  <si>
    <t>CTA COBRO  No. 01 $ 1,200,000 CTA COBRO No. 02 $900,000 DEL 01 AL 30 OCTUBRE/11</t>
  </si>
  <si>
    <t xml:space="preserve">GONZALEZ VALENCIA DIANA MILENA </t>
  </si>
  <si>
    <t xml:space="preserve">GONZALEZ OSORIO ADELFO </t>
  </si>
  <si>
    <t>CTA COBRO No. 03 $ 2,300,000 CTA COBRO No. 04 $ 600,000 del 01 al 30 NOVIEMBRE/11</t>
  </si>
  <si>
    <t xml:space="preserve">RESTREPO GUTIERREZ HILDA </t>
  </si>
  <si>
    <t xml:space="preserve">LOPEZ CORTES ISABEL CRISTINA </t>
  </si>
  <si>
    <t xml:space="preserve">NARANJO CARDONA GERMAN ANDRES </t>
  </si>
  <si>
    <t xml:space="preserve">DURAN CUBILLOS RAUL </t>
  </si>
  <si>
    <t>CTA COBRO No. 03 $ 1,400,000 CTA COBRO No. 04 $ 600,000 del 01 al 30 NOVIEMBRE/11</t>
  </si>
  <si>
    <t xml:space="preserve">CAMARGO ARGEL CARLOS ARTURO </t>
  </si>
  <si>
    <t xml:space="preserve">CHARRIS ROMERO CARLOS ENRIQUE </t>
  </si>
  <si>
    <t>ATLANTICO</t>
  </si>
  <si>
    <t xml:space="preserve">ROSALES MANCIPE DIANA PATRICIA </t>
  </si>
  <si>
    <t>CTA COBRO No. 01 $ 1,600,000 CTA COBRO No. 02 $ 400,000 DEL 01 AL 31 OCTUBRE/11</t>
  </si>
  <si>
    <t xml:space="preserve">AVELLANEDA PALENCIA NIDIA CAROLINA </t>
  </si>
  <si>
    <t>CTA COBRO No. 01 $ 1,200,000 CTA COBRO No. 02 $ 200,000 DEL 01 AL 31 OCTUBRE/11</t>
  </si>
  <si>
    <t xml:space="preserve">BARRAGAN GUZMAN MARIO FERNANDO </t>
  </si>
  <si>
    <t>CTA COBRO No. 01 $ 1,200,000 CTA COBRO No. 02 $ 450,000 DEL 01 AL 31 OCTUBRE/11</t>
  </si>
  <si>
    <t xml:space="preserve">GALINDO GUZMAN YEZID FERNANDO </t>
  </si>
  <si>
    <t>CTA COBRO No. 01 $ 1,935,000 DEL 01 DE SEPTIEMBRE AL 15 OCTUBRE/11</t>
  </si>
  <si>
    <t xml:space="preserve">AYA ORTIZ LUIS ALFONSO </t>
  </si>
  <si>
    <t>CTA COBRO No. 01 $ 1,200,000 CTA COBRO No. 02 $ 400,000 DEL 01 AL 31 OCTUBRE/11</t>
  </si>
  <si>
    <t xml:space="preserve">CAMARGO PARRA CARLOS FERNANDO </t>
  </si>
  <si>
    <t>CTA COBRO No. 03 $ 2,200,000 CTA COBRO No. 04 $ 1,200,000 DEL 01 AL 30 NOVIEMBRE/11</t>
  </si>
  <si>
    <t xml:space="preserve">SUAREZ ROJAS JORGE ENRIQUE </t>
  </si>
  <si>
    <t>CTA COBRO No. 03 $ 2,200,000 DEL 01 AL  30 NOVIEMBRE/11</t>
  </si>
  <si>
    <t xml:space="preserve">GARCIA GALINDO INGRID KATHERINE </t>
  </si>
  <si>
    <t>CTA COBRO No. 02 $ 1,200,000 DEL 01 AL  30 NOVIEMBRE/11</t>
  </si>
  <si>
    <t xml:space="preserve">ROJAS CARDONA PABLO EMILIO </t>
  </si>
  <si>
    <t>CTA COBRO No. 03 $ 800,000 CTA COBRO No. 04 $ 400,000 DEL 01 AL 30 NOVIEMBRE/11</t>
  </si>
  <si>
    <t>GUAJIRA</t>
  </si>
  <si>
    <t xml:space="preserve">DIAZ GALLEGO DALIA JANETH </t>
  </si>
  <si>
    <t>CTA COBRO No. 03 $ 1,150,000 DEL 01 AL  30 NOVIEMBRE/11</t>
  </si>
  <si>
    <t xml:space="preserve">GRANADOS HURTADO ANA MARIA </t>
  </si>
  <si>
    <t>CTA COBRO No.03 $ 2,300,000 CTA COBRO No. 04 $ 600,000 DEL 01 AL 30 NOVIEMBRE/11</t>
  </si>
  <si>
    <t>AGUIRRE MEDINA ADRIANA MARCELA</t>
  </si>
  <si>
    <t xml:space="preserve">CARDONA CASTRO ELIZABETH </t>
  </si>
  <si>
    <t xml:space="preserve">BENAVIDES BURBANO MANUEL ESTEBAN </t>
  </si>
  <si>
    <t>TELEFONICA MOVILES COLOMBIA S.A.</t>
  </si>
  <si>
    <t>EC-5596784389 DIC 2/11 -CORPORATIVO</t>
  </si>
  <si>
    <t xml:space="preserve">TABARES GOMEZ ANDRES FELIPE </t>
  </si>
  <si>
    <t xml:space="preserve">ORTEGA LOPEZ ARSELIA </t>
  </si>
  <si>
    <t xml:space="preserve">ANDRADE FRANCO ALEXANDRA </t>
  </si>
  <si>
    <t xml:space="preserve">BAÑOL JAIRO DE JESUS </t>
  </si>
  <si>
    <t>CTA COBRO No. 03 $ 1,200,000 CTA COBRO No. 04 $ 700,000 DEL 01 AL 30 OCTUBRE/11</t>
  </si>
  <si>
    <t xml:space="preserve">PIMIENTA GONZALEZ HERNAN </t>
  </si>
  <si>
    <t>ARIAS CAMPOS JORGE</t>
  </si>
  <si>
    <t>CTA COBRO No.01 $ 1,763,333 CTA COBRO No. 02 $ 460,000 DEL 08 AL 30 NOVIEMBRE/11</t>
  </si>
  <si>
    <t xml:space="preserve">ORTIZ GARRIDO ANDRES LEONARDO </t>
  </si>
  <si>
    <t xml:space="preserve">GIRALDO ROJAS EULISES DE JESUS </t>
  </si>
  <si>
    <t xml:space="preserve">MARIN HURTADO FABIO NELSON </t>
  </si>
  <si>
    <t>CTA COBRO No.05 $ 1,200,000 CTA COBRO No. 06 $ 600,000 DEL 01 AL 30 NOVEIMBRE/11</t>
  </si>
  <si>
    <t xml:space="preserve">GARCIA IDARRAGA ANTONIO </t>
  </si>
  <si>
    <t xml:space="preserve">GRACIA PARRA DIEGO FERNANDO </t>
  </si>
  <si>
    <t xml:space="preserve">SUCERQUIA HERNANDEZ ANDRES FELIPE </t>
  </si>
  <si>
    <t xml:space="preserve">BETANCUR QUINTERO JULIO CESAR </t>
  </si>
  <si>
    <t>CTA COBRO No.04 $ 1,200,000 CTA COBRO No.05 $ 700,000 DEL 01 AL 30 NOVIEMBRE/11</t>
  </si>
  <si>
    <t xml:space="preserve">CANO VELASCO DIEGO FERNANDO </t>
  </si>
  <si>
    <t xml:space="preserve">CTA COBRO No.03 $ 1,200,000 CTA COBRO No. 04 $ 400,000 DEL 01 AL 30 NOVIEMBRE/11 </t>
  </si>
  <si>
    <t xml:space="preserve">CARO GUTIERREZ ANA MARIA </t>
  </si>
  <si>
    <t>CTA COBRO No.04 $ 1,200,000 DEL 01 AL 30 NOVIEMBRE/11</t>
  </si>
  <si>
    <t xml:space="preserve">BALCERO JIMENEZ PAOLA ANDREA </t>
  </si>
  <si>
    <t>CTA COBRO No. 01 $ 446,999, CTA COBRO No. 02 $ 119,999 DEL 22 AL 30 NOVIEMBRE/11</t>
  </si>
  <si>
    <t xml:space="preserve">ATENCIO PIMIENTA CARLOS ENRIQUE </t>
  </si>
  <si>
    <t xml:space="preserve">MOVIL SAUNA JOSE VICENTE </t>
  </si>
  <si>
    <t>CTA COBRO No.03 $ 800,000 CTA COBRO No.04 $ 400,000 DEL 01 AL 30 NOVIEMBRE/11</t>
  </si>
  <si>
    <t xml:space="preserve">MARTINEZ RODRIGUEZ JUAN CAMILO </t>
  </si>
  <si>
    <t>CTA COBRO No. 08 $ 3,425,000 DEL 01 AL 30 OCTUBRE/11</t>
  </si>
  <si>
    <t xml:space="preserve">ROJAS SIERRA HUGO ARMANDO </t>
  </si>
  <si>
    <t>CTA COBRO No. 03 $ 1,200,000 CTA COBRO No. 04 $ 900,000 DEL 01 AL 30 NOVIEMBRE/11</t>
  </si>
  <si>
    <t xml:space="preserve">ORTEGA DIAZ JOSE DEL CARMEN </t>
  </si>
  <si>
    <t xml:space="preserve">SOTOMAYOR SOTOMAYOR JULIO ANGEL </t>
  </si>
  <si>
    <t>CTA COBRO No.03 $ 1,840,000 CTA COBRO No. 04 $ 720,000 DEL 01 AL 30 NOVIEMBRE/11</t>
  </si>
  <si>
    <t xml:space="preserve">OSORIO GOMEZ FABIO ENRIQUE </t>
  </si>
  <si>
    <t xml:space="preserve">ROJAS BLANCO WILBER FERNANDO </t>
  </si>
  <si>
    <t>CTA COBRO No. 01 $ 1,935,000 DEL 29 SEPTIEMBRE AL 12 NOVIEMBRE/11</t>
  </si>
  <si>
    <t xml:space="preserve">FORERO PALOMINO PEDRO ANTONIO </t>
  </si>
  <si>
    <t>CTA COBRO  No. 02 $ 2,000,000 DEL 01 AL 30 NOVIEMBRE/11</t>
  </si>
  <si>
    <t xml:space="preserve">FIERRO ACOSTA OSWALDO </t>
  </si>
  <si>
    <t>CTA COBRO NO. 02 $ 1,200,000 DEL 01 AL 30 NOVIEMBRE/11</t>
  </si>
  <si>
    <t>ROGELIO BARRIOS GARCIA</t>
  </si>
  <si>
    <t>CTA COBRO No. 03 $ 1,400,000 CTA COBRO No. 04 $ 600,000 DEL 01 AL 30                                                                                                                          NOVIEMBRE/11</t>
  </si>
  <si>
    <t xml:space="preserve">PINZON SANDOVAL ELBERTH HERNANDO </t>
  </si>
  <si>
    <t>CTA COBRO No. 03 $ 1,600,000 CTA COBRO No. 04 $ 400,000 DEL 01 AL 30 NOVIEMBRE/11</t>
  </si>
  <si>
    <t xml:space="preserve">ARBOLEDA CASTRO LEYDI AIDE </t>
  </si>
  <si>
    <t>CTA COBRO No. 03 $ 1,200,000 DEL 01 AL 30 DICIEMBRE/11</t>
  </si>
  <si>
    <t xml:space="preserve">LOPEZ LOPEZ GERARDO </t>
  </si>
  <si>
    <t>CTA COBRO No.05 $ 2,300,000 CTA COBRO No. 06 $ 600,000 DEL 01 AL 30 DICIEMBRE/11</t>
  </si>
  <si>
    <t xml:space="preserve">VARGAS CASTRO JOSE IGNACIO </t>
  </si>
  <si>
    <t>CTA COBRO No. 06 $ 2,300,000 CTA COBRO No. 05 $ 600,000 DEL 01 AL 30 DICIEMBRE/11</t>
  </si>
  <si>
    <t>CTA COBRO No. 05 $ 2,300,000 CTA COBRO No. 06 $ 600,000 DEL 01 AL 30 DICIEMBRE/11</t>
  </si>
  <si>
    <t>CTA COBRO  No. 05 $ 1,200,000 cta cobro No. 06 $ 600,000 del 01 al 30 DICIEMBRE/11</t>
  </si>
  <si>
    <t xml:space="preserve"> </t>
  </si>
  <si>
    <t>CTA COBRO No. 05 $ 1,200,000 CTA COBRO No. 06 $ 600,000 DEL 01 AL 30 DICIEMBRE/11</t>
  </si>
  <si>
    <t xml:space="preserve">RAMIREZ LUCIANO </t>
  </si>
  <si>
    <r>
      <t xml:space="preserve">CTA COBRO No. 05 $ 2,300,000 CTA COBRO No. 06 $ 600,000 DEL 01 AL 30 DICIEMBRE/11 </t>
    </r>
    <r>
      <rPr>
        <sz val="10"/>
        <color indexed="10"/>
        <rFont val="Arial"/>
        <family val="2"/>
      </rPr>
      <t>(AJUSTE NOVIEMBRE/11</t>
    </r>
    <r>
      <rPr>
        <sz val="11"/>
        <color theme="1"/>
        <rFont val="Calibri"/>
        <family val="2"/>
        <scheme val="minor"/>
      </rPr>
      <t>)</t>
    </r>
  </si>
  <si>
    <t xml:space="preserve">TABARES BENAVIDES JOSE DIEGO </t>
  </si>
  <si>
    <t xml:space="preserve">HERRERA OROZCO MAURICIO ALEJANDRO </t>
  </si>
  <si>
    <t>CTA COBRO No. 05 $ 1,200,000 CTA COBRO No. 06 $ 700,000 DEL 01 AL 30 DICIEMBRE/11</t>
  </si>
  <si>
    <t xml:space="preserve">ROBLES GUARDIOLA NORMAN LEONEL </t>
  </si>
  <si>
    <t>CTA COBRO No. 08 $ 1,150,000, CTA COBRO No. 07 $ 264,400 DEL 01 AL 16 DICIEMBRE/11</t>
  </si>
  <si>
    <t xml:space="preserve">LOPEZ ZAPATA SILVIA PATRICIA </t>
  </si>
  <si>
    <t>CTA COBRO No. 05 $ 600,000 DEL 01 AL 16 DICIEMBRE/11</t>
  </si>
  <si>
    <t>CTA COBRO No. 07 $ 600,000 CTA COBRO No. 08 $ 350,000 DEL 01 AL 16 DICIEMBRE/11</t>
  </si>
  <si>
    <t xml:space="preserve">GALLEGO VELASQUEZ MARIBEL </t>
  </si>
  <si>
    <t xml:space="preserve">MORA HERNANDEZ JIMMY OSWALDO </t>
  </si>
  <si>
    <t>CTA COBRO No. 01 del 24 al 31 OCTUBRE/11</t>
  </si>
  <si>
    <t xml:space="preserve">ACEVEDO MELGUIZO CARLOS ALBERTO </t>
  </si>
  <si>
    <t>CTA COBRO Noo. 03 $ 2570,625 CTA COBRO No. 04 $ 1,500,000 DEL 01 AL 30 NOVIEMBRE/11</t>
  </si>
  <si>
    <t xml:space="preserve">TORRES OTERO HUMBERTO MANUEL </t>
  </si>
  <si>
    <t>CTA COBRO No. 01 DEL 08 AL 30 NOVIEMBRE/11</t>
  </si>
  <si>
    <t xml:space="preserve">VIZCAYA ORTIZ VICTOR </t>
  </si>
  <si>
    <t>CTA COBRO No. 03$ 1,200,000 CTA COBRO No.04 $ 400,000 DEL 01 AL 30 NOVIEMBRE/11</t>
  </si>
  <si>
    <t xml:space="preserve">RIVERA RIVERA JORGE </t>
  </si>
  <si>
    <t>CTA COBRO No. 03$ 2,300,000 CTA COBRO No.04 $ 500,000 DEL 01 AL 30 NOVIEMBRE/11</t>
  </si>
  <si>
    <t xml:space="preserve">BARRERA CHACON YENDRY MILENA </t>
  </si>
  <si>
    <t xml:space="preserve">BUITRAGO SUAREZ ESNEYDER </t>
  </si>
  <si>
    <t>CTA COBRO No. 03 $ 1,200,000 CTA COBRO No. 04 $ 400,000 del 01 al 30 NOVIEMBRE/11</t>
  </si>
  <si>
    <t xml:space="preserve">MORENO ROMERO LADY JOHANNA </t>
  </si>
  <si>
    <t xml:space="preserve">ORTIZ ORTIZ INGRID ROCIO </t>
  </si>
  <si>
    <t xml:space="preserve">GONZALEZ URUETA JHON FAVER </t>
  </si>
  <si>
    <t>CTA COBRO No. 01 $ 1,380,000 CTA COBRO No. 02 $ 360,000 DEL 13 AL 31 OCTUBRE/11</t>
  </si>
  <si>
    <t>HENAO CASTRILLON OMAR FERNANDO</t>
  </si>
  <si>
    <t>CTA COBRO No. 01 $ 297,500 CTA COBRO No. 01 $ 280,000 DEL 24  AL 31 OCTUBRE/11</t>
  </si>
  <si>
    <t>MENDOZA LOPEZ YEMI DE JESUS</t>
  </si>
  <si>
    <t xml:space="preserve">PEREZ ORTEGA EUSEBIO DE JESUS </t>
  </si>
  <si>
    <t>CTA COBRO No. 02 $ 2,570,625 CTA COBRO No. 02 $ 1,616,666 DEL 01 AL 30 NOVIEMBRE/11</t>
  </si>
  <si>
    <t xml:space="preserve">BEDOYA CUERVO YOHANA CAROLINA </t>
  </si>
  <si>
    <t>CTA COBRO No. 01 $ 1,840,000 CTA COBRO No. 02 $ 480,000 DEL 01 AL 24 OCTUBRE/11</t>
  </si>
  <si>
    <t>CTA COBRO No. 01 $ 1,400,000 CTA COBRO No. 02 $ 816,666 DEL 26 SEPTIEMBRE AL 31 OCTUBRE/11</t>
  </si>
  <si>
    <t xml:space="preserve">MARTINEZ OLAYA LUISA FERNANDA </t>
  </si>
  <si>
    <t>CTA COBRO No. 04 $ 1,150,000 DEL 01 AL 30 NOVIEMBRE/11</t>
  </si>
  <si>
    <t>CTA COBRO No. 05 $ 1,200,000 CTA COBRo No. 06 $ 500,000 del 01 al 30 DICIEMBRE/11</t>
  </si>
  <si>
    <t>CTA COBRO No. 07 $ 600,000 CTA COBRo No. 08 $ 350,000 del 01 al 16 DICIEMBRE/11</t>
  </si>
  <si>
    <t xml:space="preserve">BARRERA VARGAS GRISELA YOLANY </t>
  </si>
  <si>
    <t xml:space="preserve">GOMEZ ZEA CLARA INES </t>
  </si>
  <si>
    <t>CTA COBRO No. 10 DEL 01 AL 30 DICIEMBRE/11</t>
  </si>
  <si>
    <t xml:space="preserve">ARIZA LOPEZ JAVIER IGNACIO </t>
  </si>
  <si>
    <t>CTA COBRO No. 05 $ 2,300,000 CTA COBRo No. 06 $ 600,000 del 01 al 30 DICIEMBRE/11</t>
  </si>
  <si>
    <t xml:space="preserve">MORRON FONTALVO FERNANDO RAFAEL </t>
  </si>
  <si>
    <t>CTA COBRO No. 03 $ 1,920,000 CTA COBRO No. 04 $ 1,440,000 DEL 01 AL 30 NOVIEMBRE Y DEL 01 AL 30 DICIEMBRE/11</t>
  </si>
  <si>
    <t xml:space="preserve">LOPEZ MANJARREZ TANDRIL SANDER </t>
  </si>
  <si>
    <t>CTA COBRO No. 04 $ 2,300,00 CTA No. 03 $ 600,000 DEL 01 AL 30 DICIEMBRE/11</t>
  </si>
  <si>
    <t xml:space="preserve">FERNANDEZ SANTIAGO JINNA LISETH </t>
  </si>
  <si>
    <t xml:space="preserve">CHILITO DAZA JHON HERNAN </t>
  </si>
  <si>
    <t xml:space="preserve">BRAVO MUÑOZ CHRISTIAN FABIAN </t>
  </si>
  <si>
    <t>CTA COBRO No. 05 $ 2,300,000 CTA COBRO No. 06 $ 500,000 DEL 01 AL 30 DICIEMBRE/11</t>
  </si>
  <si>
    <t>CTA COBRO No. 05 $ 1,200,000 CTA COBRO No. 06 $ 400,000 DEL 01 AL 30 DICIEMBRE/11</t>
  </si>
  <si>
    <t>CTA COBRO No. 05 $ 1,200,000 CTA COBRO No. 06 $ 500,000 DEL 01 AL 30 DICIEMBRE/11</t>
  </si>
  <si>
    <t xml:space="preserve">PIEDRAHITA CHAVEZ CAMILO ANDRES </t>
  </si>
  <si>
    <t>CTA COBRO No. 03 $ 1,200,000 CTA COBRO No. 04 $ 400,000 DEL 01 AL 30 NOVIEMBRE/11</t>
  </si>
  <si>
    <t>NOHORA BEATRIZ MEDINA QUEZADA</t>
  </si>
  <si>
    <t>CTA COBRO No. 03 $ 1,160,000 DEL 01 AL 30 DICIEMBRE/11</t>
  </si>
  <si>
    <t>ELIZABETH RENDON DUQUE</t>
  </si>
  <si>
    <t>DANIEL ANTONIO TORRES ZULUAGA</t>
  </si>
  <si>
    <t>FREDY ALEXANDER RAMIREZ SAENZ</t>
  </si>
  <si>
    <t>CTA COBRO No. 01 $640,000 CTA COBRO No. 02 $ 320,000 DEL 15 AL 30 SEPTIEMBRE/11, CTA COBRO No. 03 $ 1,200,000 CTA COBRO No. 04 $ 600,000 DEL 01 AL 31 OCTUBRE/11</t>
  </si>
  <si>
    <t>ROBERT EDUARDO PEDRAZA CASTRO</t>
  </si>
  <si>
    <t>JOSE FORTUNATO MARTINEZ GOMEZ</t>
  </si>
  <si>
    <t>CTA COBRO No. 01 $ 1,200,000 CTA COBRO No. 600,000 DEL 01 AL 30 DICIEMBRE/11</t>
  </si>
  <si>
    <t>PAOLA ANDREA ARBOLEDA TRUJILLO</t>
  </si>
  <si>
    <t>CTA COBRO No. 03 $ 1,160,0000 DEL 01 AL 30 DICIEMBRE/11</t>
  </si>
  <si>
    <t>ROSINELLY LOPEZ SANTA CRUZ</t>
  </si>
  <si>
    <t>CTA COBRO No. 05 $ 1,200,000 CTS CTA COBRO No. 06 $ 600,000 DEL 01 AL 30 DICIEMBRE/11</t>
  </si>
  <si>
    <t>CRISTIAN DAVID ALVAREZ RAMIREZ</t>
  </si>
  <si>
    <t xml:space="preserve">CARLOS MAURICIO GOMEZ MUÑOZ </t>
  </si>
  <si>
    <t>CTA COBRO No. 03 $ 1,200,000 CTA COBRO No. 04 $ 450,000 DEL 01 AL 30 DICIEMBRE/11</t>
  </si>
  <si>
    <t>ASOCIACION DE BANANEROS DE COLOMBIA AUGURA</t>
  </si>
  <si>
    <t xml:space="preserve">FAC.14380 DESEMBOLSO FINAL </t>
  </si>
  <si>
    <t>ALVARADO ALVEAR JOSE ISABEL</t>
  </si>
  <si>
    <t>LEGALIZACION COMISION No. 695 del 02 al 03 NOVIEMBRE/11</t>
  </si>
  <si>
    <t>LEGALIZACION COMISION No. 714-715 del 10 AL 11 NOVIEMBRE/11, DEL 16 NOVIEMBRE/11</t>
  </si>
  <si>
    <t xml:space="preserve">ANGEL LOURDUY ISIDRO JOSE </t>
  </si>
  <si>
    <t>LEGALIZACION COMISION No. 706 DEL 02  AL 03 NOVIEMBRE/11</t>
  </si>
  <si>
    <t>BELLO JULIO EDWIN JOSE</t>
  </si>
  <si>
    <t>LEGALIZACION COMISION No. 698 DEL 02  AL 03 NOVIEMBRE/11</t>
  </si>
  <si>
    <t>BERNAL MORENO JUANC ARLOS</t>
  </si>
  <si>
    <t>LEGALIZACION COMISION No. 727  DEL 25  AL 28 OCTUBRE/11</t>
  </si>
  <si>
    <t>LEGALIZACION COMISION No. 720-721-722-723  DEL 18, 22, 26, DEL 29 AL 31 AGOSTO/11</t>
  </si>
  <si>
    <t>LEGALIZACION COMISION No. 708  DEL 18 OCTUBRE/11</t>
  </si>
  <si>
    <t>CADRASCO BLANQUICET BRAULIO JOSE</t>
  </si>
  <si>
    <t>LEGALIZACION COMISION No. 702  DEL 02 AL 03 NOVIEMBRE/11</t>
  </si>
  <si>
    <t>CARREÑO RAMOS NICOLAS ALFREDO</t>
  </si>
  <si>
    <t>LEGALIZACION COMISION No. 692  DEL 02 AL 03 NOVIEMBRE/11</t>
  </si>
  <si>
    <t>CASTAÑEDA TERNERA JOSE VICTOR</t>
  </si>
  <si>
    <t>LEGALIZACION COMISION No. 693  DEL 02 AL 03 NOVIEMBRE/11</t>
  </si>
  <si>
    <t>CASTRO ASMAR ALYS PATRICIA</t>
  </si>
  <si>
    <t>LEGALIZACION COMISION No. 732-733-734-735 DEL 18, 19, 26,27 OCTUBRE/11</t>
  </si>
  <si>
    <t>JARAMILLO COLORADO ORLANDO ANTONIO</t>
  </si>
  <si>
    <t>LEGALIZACION COMISION No.731 DEL 01 AL 04 NOVIEMBRE/11</t>
  </si>
  <si>
    <t>COTES CURVELLO JORGE</t>
  </si>
  <si>
    <t>LEGALIZACION COMISION No. 710-711-712-713  DEL 13,14 OCTUBRE/11, DEL 02, 09 NOVIEMBRE/11</t>
  </si>
  <si>
    <t>DE LA OSSA ESPITALETA STELLA PATRICIA</t>
  </si>
  <si>
    <t>LEGALIZACION COMISION No. 701 DEL 01  AL 03 NOVIEMBRE/11</t>
  </si>
  <si>
    <t>LEGALIZACION COMISION No. 707  DEL 14  AL 15 OCTUBRE/11</t>
  </si>
  <si>
    <t>GARCIA JIMENEZ ALFREDO JOSE</t>
  </si>
  <si>
    <t>LEGALIZACION COMISION No. 704-703-705 DEL 08 AL 09, DEL 10 AL 11, DEL  15 AL 18 DE NOVIEMBRE/11</t>
  </si>
  <si>
    <t>GARCIA PERTUZ HERNANDO SANTOS</t>
  </si>
  <si>
    <t>LEGALIZACION COMISION No. 696  DEL 02 AL 03 NOVIEMBRE/11</t>
  </si>
  <si>
    <t>HERAZAO CUETO EUGENIO RENE</t>
  </si>
  <si>
    <t>LEGALIZACION COMISION No. 694  DEL 02 AL 03 NOVIEMBRE/11</t>
  </si>
  <si>
    <t>LEGALIZACION COMISION No. 716-717-718-719  DEL 08 AL 09 SEPTIEMBRE/11, DEL 25 AGOSTO/11, DEL 15 AL 17 DEL 20 AL 21 SEPTIEMBRE/11</t>
  </si>
  <si>
    <t>MONTERROZA ARRIETA CARLOS MARIO</t>
  </si>
  <si>
    <t>LEGALIZACION COMISION No. 593-594 DEL 09 AGOSTO/11, DEL 21 SEPTIEMBRE/11</t>
  </si>
  <si>
    <t>NIÑO SALAZAR JOHN MAIRO</t>
  </si>
  <si>
    <t>LEGALIZACION COMISION No. 709 DEL 23 AL 25 NOVIEMBRE/11</t>
  </si>
  <si>
    <t>OLARTE OSORIO JESUS HUBERTO</t>
  </si>
  <si>
    <t>LEGALIZACION COMISION No.730 DEL 01 AL 04 NOVIEMBRE/11</t>
  </si>
  <si>
    <t>ORDOSGOITIA MARTELO FREDY ALFREDO</t>
  </si>
  <si>
    <t>LEGALIZACION COMISION No. 697 DEL 02 AL 03 NOVIEMBRE/11</t>
  </si>
  <si>
    <t>LEGALIZACION COMISION No. 736 DEL 09  AL 11 NOVIEMBRE/11</t>
  </si>
  <si>
    <t>PATERNINA MORALES ALVARO TOMAS</t>
  </si>
  <si>
    <t>LEGALIZACION COMISION No. 700  DEL 02  AL 03 NOVIEMBRE/11</t>
  </si>
  <si>
    <t>PEREZ HENAO ALBERTO HUGO</t>
  </si>
  <si>
    <t>LEGALIZACION COMISION No. 729 DEL 01 AL 04 NOVIEMBRE/11</t>
  </si>
  <si>
    <t>VELOSA ALBA ANA BEATRIZ</t>
  </si>
  <si>
    <t>LEGALIZACION COMISION No. 724-725-726 DEL 04 AL 06, DEL 26 AL 28, DEL 24 AL 25 OCTUBRE/111</t>
  </si>
  <si>
    <t>ROCHA BAQUERO CARLOS MARIO</t>
  </si>
  <si>
    <t>LEGALIZACION COMISION No. 728  DEL 01 AL 04 NOVIEMBRE/11</t>
  </si>
  <si>
    <t>SEJIN RODELO ELIAS JUAN</t>
  </si>
  <si>
    <t>LEGALIZACION COMISION No. 699 DEL 01 AL 03 NOVIEMBRE/11</t>
  </si>
  <si>
    <t>LEWIS MANUEL LARA BALLESTEROS</t>
  </si>
  <si>
    <t>CTA COBRO No. 03 $1,200,000CTA COBRO No. 04 $ 600,000 DEL 01 AL 30 NOVIEMBRE/11</t>
  </si>
  <si>
    <t>ANA MARIA MORENO RODRIGUEZ</t>
  </si>
  <si>
    <t>CTA COBRO No. 03 $2,300,000 CTA COBRO No. 04 $ 500,000 DEL 01 AL 30 NOVIEMBRE/11</t>
  </si>
  <si>
    <t>GONZALO BARRETO HERNANDEZ</t>
  </si>
  <si>
    <t>CTA COBRO No. 03 $ 2,300,000 CTA COBRO No. 04 $ 600,000 del 01 AL 30 NOVIEMBRE/11</t>
  </si>
  <si>
    <t>JAIRO HERNAN LEDESMA MANZANO</t>
  </si>
  <si>
    <t>CTA COBRO No. 04 $ 2,285,000 DEL 01 AL 30 NOVIEMBRE/11</t>
  </si>
  <si>
    <t>NORMAN LEONEL ROBLES GUARDIOLA</t>
  </si>
  <si>
    <t>CTA COBRO No. 06 $ 2,300,000 CTA COBRO No. 05 $ 528,800 DEL 01 AL 30 NOVIEMBRE/11</t>
  </si>
  <si>
    <t>CARLOS SAMUEL NOREÑA NOREÑA</t>
  </si>
  <si>
    <t>CTA COBRO No. 04 $ 2,300,000 DEL 01 AL 30 NOVIEMBRE/11</t>
  </si>
  <si>
    <t>GUILLERMO ALBERTO SOTELO FERNANDEZ</t>
  </si>
  <si>
    <t>CTA COBRO No. 02 $ 1,200,000 CTA COBRO No. 400,000 DEL 01 AL 31 OCTUBRE/11</t>
  </si>
  <si>
    <t>JAVIER IGNACIO ARIZA LOPEZ</t>
  </si>
  <si>
    <t>CTA COBRO 01 $ 2,146,666 CTA COBRO No. 02 $ 560,000 DEL 03 AL 30 OCTUBRE/11, CTA COBRO No. 04 $ 2,300,000 CTA COBRO No. 03 $ 600,000 DEL 01 AL 30 NOVIEMBRE/11</t>
  </si>
  <si>
    <t>HUBERTO MORALES OSORNO</t>
  </si>
  <si>
    <t>CLAUDIA LORENA MORALES MARTINEZ</t>
  </si>
  <si>
    <t>CTA COBRO No. 03 $ 1,400,000 CTA COBRO No. 04 $ 400,000 DEL 01 AL 30 NOVIEMBRE/11</t>
  </si>
  <si>
    <t>ROBERT SMITH PEREA PALOMEQUE</t>
  </si>
  <si>
    <t>LEYDI ALEJANDRA RODRIGUEZ MONTALVO</t>
  </si>
  <si>
    <t>CTA COBRO No. 01 $ 1,200,000 CTA COBRO No. 02 $ 400,000 DEL 01 AL 30 NOVIEMBRE/11</t>
  </si>
  <si>
    <t>ALVARO LEON ARENAS CONTO</t>
  </si>
  <si>
    <t>CESAR AUGUSTO LOPEZ OSORIO</t>
  </si>
  <si>
    <t>CTA COBRO No. 02 $ 1,160,000 DEL 01 AL 30 NOVIEMBRE/11 CTA COBRO No. 03 $ 1,160,000 DEL 01 AL 30 DICIEMBRE/11</t>
  </si>
  <si>
    <t>GLORIA MARCELA QUISCUALTUD GUERRERO</t>
  </si>
  <si>
    <t>CAT COBRO No. 02 $ 1,250,000 DEL 01 AL 30 NOVIEMBRE/11</t>
  </si>
  <si>
    <t>KILMAZON DE JESUS MARQUEZ MOLINA</t>
  </si>
  <si>
    <t>CTA COBRO No. 03 $1,200,000 CTA COBRO No. 04 $ 600,000 del 01 AL 30 NOVIEMBRE/11, CTA COBRO No. 05 $ 1,200,000 CTA COBRO No. 06 $ 600,000 DEL 01 AL 30 DICIEMBRE/11</t>
  </si>
  <si>
    <t>JORGE JAIRO GARTNER GIRALDO</t>
  </si>
  <si>
    <t>CTA COBRO No. 03 $ 2,300,000 CTA COBRO No. 04 $ 750,000 DEL 01 AL 30 NOVIEMBRE/11</t>
  </si>
  <si>
    <t>JOSE RICARDO VILLERO MENDOZA</t>
  </si>
  <si>
    <t>RUBEN DARIO LOPEZ SANCHEZ</t>
  </si>
  <si>
    <t>CTA COBRO No. 01 $ 1,200,000  DEL 07 AL 30 DICIEMBRE/11</t>
  </si>
  <si>
    <t>MONICA ALEXANDRA RENGIFO AGREDO</t>
  </si>
  <si>
    <t>CTA COBRO No. 03 $ 1,200,000 CTA COBRO No. 04 $ 1,000,000 DEL 01 AL 30 DICIEMBRE/11</t>
  </si>
  <si>
    <t>ANDRES ULCHUR MUELAS</t>
  </si>
  <si>
    <t>CTA COBRO No. 03 $ 2,300,000 CTA COBRO No. 04 $ 1,500,000 DEL 01 AL 30 DICIEMBRE/11</t>
  </si>
  <si>
    <t>SANDRA MILENA LOPEZ CORTEZ</t>
  </si>
  <si>
    <t>NELLY JOHANA CASTILLO ANGARITA</t>
  </si>
  <si>
    <t>MARIA MERCEDES CARDENAS VELANDIA</t>
  </si>
  <si>
    <t>JUAN PABLO VILLAMIZAR AMAYA</t>
  </si>
  <si>
    <t>CTA COBRO No. 05 $ 2,500,000 CTA COBRO No. 06 $ 700,000 DEL 01 AL 30 DICIEMBRE/11</t>
  </si>
  <si>
    <t>CTA COBRO No. 03 $2,500,000 CTA COBRO No. 04 $ 700,000 DEL 01 AL 30 NOVIEMBRE/11</t>
  </si>
  <si>
    <t>HARVY ANDREY RIVERA BURBANO</t>
  </si>
  <si>
    <t>CTA COBRO No. 03 $1,200,000 CTA COBRO No. 04 $ 600,000 DEL 01 AL 30 NOVIEMBRE/11</t>
  </si>
  <si>
    <t>LUIS OLIVER FERNANDEZ FERNANDEZ</t>
  </si>
  <si>
    <t>GUILLERMO ALBERTO SOTLO FERNANDEZ</t>
  </si>
  <si>
    <t>JOSE EDUARD MUÑOZ CORDOBA</t>
  </si>
  <si>
    <t>GEOVANNY ALFREDO AGREDO SARRIA</t>
  </si>
  <si>
    <t>ARLES AUGUSTO NAVIA GUERRERO</t>
  </si>
  <si>
    <t>EIVAR HURTADO GAON</t>
  </si>
  <si>
    <t>JOHAN SEBASTIAN SANCHEZ MEDINA</t>
  </si>
  <si>
    <t>HENRY CARDENAS USECHE</t>
  </si>
  <si>
    <t>NINA CAROLINA ORTEGON BARRIOS</t>
  </si>
  <si>
    <t>FREDDY REINEL GOMEZ DAZA</t>
  </si>
  <si>
    <t>CAUCA</t>
  </si>
  <si>
    <t>EDGARDO JOSE VILLALBA SERRANO</t>
  </si>
  <si>
    <t>DEYANIRA NEUSA RIVERA</t>
  </si>
  <si>
    <t>CTA COBRO No. 05 $ 1,600,000 DEL 01 AL 30 DICIEMBRE/11</t>
  </si>
  <si>
    <t>MARILU RENDON HENAO</t>
  </si>
  <si>
    <t>CTA COBRO No. 07 $ 1,200,000 CTA COBRO No. 08 $ 600,000 DEL 01 AL 31 DICIEMBRE/11</t>
  </si>
  <si>
    <t xml:space="preserve">TOMAS FERNANDO GARCIA MONTOYA </t>
  </si>
  <si>
    <t>FABIAN ALBERTO OCAMPO GALVIS</t>
  </si>
  <si>
    <t>VICTOR GUILLERMO ESCANDON RUEDA</t>
  </si>
  <si>
    <t>MARIO CASTAÑO BUSTAMANTE</t>
  </si>
  <si>
    <t>CTA COBRO No. 03 $ 1,200,000 CTA COBRO No. 04 $ 500,000 DEL 01 AL 30 NOVIEMBRE/11 CTA COBRO No. 01 $ 2,400,000  CTA COBRO No. 02 $ 1,200,000 DEL 01 DE SEPTIEMBRE AL 30 OCTUBRE/11, CTA COBRO No. 05 $ 1,200,000 CTA COBRO No. 06 $ 600,000 DEL 01 AL 30 DICIEMBRE/11</t>
  </si>
  <si>
    <t>OSWALDO FIERRO ACOSTA</t>
  </si>
  <si>
    <t>CTA COBRO No. 03 $ 1,200,000DEL 01 AL 30 DICIEMBRE/11</t>
  </si>
  <si>
    <t>JENNY LORENA BRITO HOYOS</t>
  </si>
  <si>
    <t>CTA COBRO No. 05 $ 2,285,000 DEL 01 AL 30 DICIEMBRE/11</t>
  </si>
  <si>
    <t>LUISA FERNANDA NAVARRETE HERRERA</t>
  </si>
  <si>
    <t>CTA COBRO No. 06 DEL 01 AL 30 DICIEMBRE/11</t>
  </si>
  <si>
    <t>LUIS ALBERTO MORA JARAMILLO</t>
  </si>
  <si>
    <t>CTA COBRO No. 02 DICIEMBRE/11</t>
  </si>
  <si>
    <t>JOHN MAIRO NIÑO SALAZAR</t>
  </si>
  <si>
    <t>CTA COBRO No. 03 DICIEMBRE/11</t>
  </si>
  <si>
    <t>YAQUELIN ZAMUDIO VASQUEZ</t>
  </si>
  <si>
    <t>CTA COBRO No. 04 DICIEMBRE/11</t>
  </si>
  <si>
    <t>CARLOS ALBERTO SUAREZ CARO</t>
  </si>
  <si>
    <t>CTA COBRO No. 06 DICIEMBRE/11</t>
  </si>
  <si>
    <t>ALFREDO JOSE GARCIA JIMENEZ</t>
  </si>
  <si>
    <t>CTA COBRO No. 04 $ 2,650,000 DEL 01 AL 30 DICIEMBRE/11</t>
  </si>
  <si>
    <t>MARCELA GUEVARA OSPINA</t>
  </si>
  <si>
    <t>CTA COBRO No. 05 $ 5,000,000 DEL 01 AL 30 DICIEMBRE/11</t>
  </si>
  <si>
    <t>DIANA CAROLINA BARBOSA PARDO</t>
  </si>
  <si>
    <t>CTA COBRO No. 04 $ 6,000,000 DEL 01 AL 30 DICIEMBRE/11</t>
  </si>
  <si>
    <t>CAROLINA NORATO ANZOLA</t>
  </si>
  <si>
    <t>CTA COBRO No. 04 $ 2,500,000 DEL 01 AL 30 DICIEMBRE/11</t>
  </si>
  <si>
    <t>LYDA PAOLA CELY CALVO</t>
  </si>
  <si>
    <t>CTA COBRO No. 04 $ 3,400,000 DEL 01 AL 30 DICIEMBRE/11</t>
  </si>
  <si>
    <t>HELMAN EDUARDO HERRERA LETRADO</t>
  </si>
  <si>
    <t>CTA CBRO No. 10 $ 1,100,000 CTA COBRO No. 11 $ 200,000 DEL 01 AL 30 DICIEMBRE/11</t>
  </si>
  <si>
    <t>CLARA  ELISA ANGARITA VANEGAS</t>
  </si>
  <si>
    <t>CTA COBRO No. 06 $ 2,650,000 DEL 01 AL 30 DICIEMBRE/11</t>
  </si>
  <si>
    <t>LILIANA LUCIA CASTRO FLOREZ</t>
  </si>
  <si>
    <t>CTA COBRO No. 05 $ 3,400,000 DEL 01 AL 30 DICIEMBRE/11</t>
  </si>
  <si>
    <t>PEDRO ANDRES CASTRO BUSTAMANTE</t>
  </si>
  <si>
    <t>CTA COBRO No. 06 $ 3,400,000 DEL 01 AL 30 DICIEMBRE/11</t>
  </si>
  <si>
    <t>WILMER JOSE AROCHA CASTILLO</t>
  </si>
  <si>
    <t>CTA COBRO No 02 $1,000,000 del 1 al 30 SEPTIEMBRE/11</t>
  </si>
  <si>
    <t>LILIAN GRACIELA CORAL TAPIA</t>
  </si>
  <si>
    <t>CTA COBRO No 5 $2,300,000 CTA COBRO No 06 $600,000 del 1 al 30 DICIEMBRE/11</t>
  </si>
  <si>
    <t>MARCELA ARAGON GARCIA</t>
  </si>
  <si>
    <t>CTA COBRO No 3 $1,400,000 CTA COBRO No 04 $600,000 del 1 al 30 NOVIEMBRE/11</t>
  </si>
  <si>
    <t>CLAUDIA LORENA MOREALES</t>
  </si>
  <si>
    <t>CTA COBRO No 5 $1,400,000 CTA COBRO No 06 $400,000 del 1 al 30 DICIEMBRE/11</t>
  </si>
  <si>
    <t>CRISTIAN DAVID PAYAN VEGA</t>
  </si>
  <si>
    <t xml:space="preserve">JOSE FERNEY MONTES MORENO </t>
  </si>
  <si>
    <t>CTA COBRO No 5 $1,400,000 CTA COBRO No 06 $600,000 del 1 al 30 DICIEMBRE/11</t>
  </si>
  <si>
    <t>CTA COBRO No 3 $1,250,000 1 al 30 DICIEMBRE/11</t>
  </si>
  <si>
    <t>MARIO FERNANDO PANTOJA MONTERO</t>
  </si>
  <si>
    <t>HERNAN DARIO RESTREPO OSPINA</t>
  </si>
  <si>
    <t>GLORIA PATRICIA QUINTERO JORIGUA</t>
  </si>
  <si>
    <t>CTA COBRO No. 02 $ 1,160,000 DEL 01 AL 30 NOVIEMBRE/11</t>
  </si>
  <si>
    <t>ANDRES FERNANDO FLOREZ CIFUENTES</t>
  </si>
  <si>
    <t>CTA COBRO No. 02 $ 2,000,000 DEL 01 AL 30 DICIEMBRE/11</t>
  </si>
  <si>
    <t>AMABLE RODRIGUEZ</t>
  </si>
  <si>
    <t>BORY LUIS BERRIO GARCIA</t>
  </si>
  <si>
    <t>TIRSO JULIO MADERA MONTES</t>
  </si>
  <si>
    <t>CTA COBRO No. 03 $ 2,300,000 CTA COBRO No. 04 $ 900,000 DEL 01 AL 30 NOVIEMBRE/11</t>
  </si>
  <si>
    <t>GABRIEL ANTONIO RAMIREZ LUNA</t>
  </si>
  <si>
    <t>JAIME ALEJANDRO FERNANDEZ OLIVERA</t>
  </si>
  <si>
    <t>CTA COBRO No. 03 $ 960,000 CTA COBRO No. 04 $ 720,000 DEL 01 AL 30 NOVIEMBRE/11</t>
  </si>
  <si>
    <t>DIANA MARISOL SANCHEZ LEON</t>
  </si>
  <si>
    <t>JOSE CARLOS BONETT DE LA OSSA</t>
  </si>
  <si>
    <t>JOSE FERNANDO CAÑAS TRIANA</t>
  </si>
  <si>
    <t>CTA COBRO No.05 $ 2,300,000 DEL 01 AL 30 DICIEMBRE/11</t>
  </si>
  <si>
    <t>ANGELA MARIA RUIZ BOLIVAR</t>
  </si>
  <si>
    <t>CTA COBRO No. 03 $ 2,300,000 DEL 01 AL 30 DICIEMBRE/11</t>
  </si>
  <si>
    <t>JOHN EDISON CHAVES AGATON</t>
  </si>
  <si>
    <t>MARCO ANTONIO CUBIDES ACOSTA</t>
  </si>
  <si>
    <t>CTA COBRO No. 05 $ 3,000,000 CTA COBRO No. 06 $ 750,000 DEL 01 AL 30 DICIEMBRE/11</t>
  </si>
  <si>
    <t>CTA COBRO No.05 $ 1,218,666 DEL 01 AL 16 DICIEMBRE/11 CTA COBRO No. 01 $ 1,440,000 DEL 10 NOVIEMBRE AL 16 DICIEMBRE/11</t>
  </si>
  <si>
    <t>ANDREA DEL PILAR GARRIDO RAMIREZ</t>
  </si>
  <si>
    <t>CTA COBRO No. 05 $ 613,333 DEL 01 AL 16 DICIEMBRE/11</t>
  </si>
  <si>
    <t>LUISA FERNANDA MARTINEZ OLAYA</t>
  </si>
  <si>
    <t>ANDRES LEONARDO ORTIZ GARRIDO</t>
  </si>
  <si>
    <t>CTA COBRO No. 03 $ 2,300,000 CTA COBRO No. 04 $ 600,000 DEL 01 AL 30 DICIEMBRE/11</t>
  </si>
  <si>
    <t>MARIO FERNANDO BARRAGAN GUZMAN</t>
  </si>
  <si>
    <t>CARLOS ALBERTO ACOSTA SILVA</t>
  </si>
  <si>
    <t>DIANA PAOLA MORA CASTRO</t>
  </si>
  <si>
    <t>CTA COBRO No. 01 DEL 21 OCTUBRE AL 30 NOVIEMBRE/111</t>
  </si>
  <si>
    <t>NESBI ANTONIO HENAO CARDONA</t>
  </si>
  <si>
    <t>PHANOR LOZANO GONZALEZ</t>
  </si>
  <si>
    <t>CTA COBRO No. 03 $ 2,000,000 CTA COBRO No. 04 $ 400,000 DEL 01 AL 30 NOVIEMBRE/11</t>
  </si>
  <si>
    <t>CTA COBRO No. 02 $ 2,300,000 CTA COBRO No. 03 $ 500,000 DEL 01 AL 30 NOVIEMBRE/11</t>
  </si>
  <si>
    <t>GINA PAOLA CARDENAS PLAZAS</t>
  </si>
  <si>
    <t>CTA COBRO No. 02 $ 1,000,000 DEL 05 AL 18 NOVIEMBRE/11</t>
  </si>
  <si>
    <t>DANIEL FRANCO GARCIA</t>
  </si>
  <si>
    <t>CARLOS JULIO RUIZ LEGIA</t>
  </si>
  <si>
    <t>HERNAN PIMIENTA GONZALEZ</t>
  </si>
  <si>
    <t>BLAS ALFONSO GUZMAN VALDEBLANQUEZ</t>
  </si>
  <si>
    <t>YEMI DE JESUS MENDOZA LOPEZ</t>
  </si>
  <si>
    <t>CTA COBRO No. 05 $ 800,000 CTA COBRO No. 06 $ 400,000 DEL 01 AL 30 DICIEMBRE/11</t>
  </si>
  <si>
    <t>MANUEL HERNANDO BELTRAN CARDENAS</t>
  </si>
  <si>
    <t>KERVIN GONZALEZ GAVIRIA</t>
  </si>
  <si>
    <t>CTA COBRO No. 01 $ 1,200,000 CTA COBRO No. 02 $ 600,000 DEL 01 AL 30 NOVIEMBRE/11</t>
  </si>
  <si>
    <t>PEDRO BENITO OYOLA COTERA</t>
  </si>
  <si>
    <t>ALFREDO DE JESUS DIAZ TOVAR</t>
  </si>
  <si>
    <t>CTA COBRO No. 03 $ 1,200,000CTA COBRO No. 04 $ 900,000 del 01 al 30 NOVIEMBRE/11</t>
  </si>
  <si>
    <t>ALVARO GABRIEL MENDOZA VERGARA</t>
  </si>
  <si>
    <t>CTA COBRO No. 03 $ 1,840,000 CTA COBRO No. 04 $ 720,000 DEL 01 AL 30 NOVIEMBRE/11</t>
  </si>
  <si>
    <t>CTA COBRO No. 01 $ 560,000 CTA COBRO No. 02 $ 466,662 DEL 17 AL 30 NOVIEMBRE/11</t>
  </si>
  <si>
    <t>GERMAN ANDRES NARANJO CARDONA</t>
  </si>
  <si>
    <t>CTA COBRO No. 05 $ 1,400,000 CTA COBRO No. 06 $ 600,000 DEL 01 AL 30 DICIEMBRE/11</t>
  </si>
  <si>
    <t>JONATHAN ARENAS SANCHEZ</t>
  </si>
  <si>
    <t>LADY JOHANNA TABRES VELEZ</t>
  </si>
  <si>
    <t>RAUL DURAN CUBILLOS</t>
  </si>
  <si>
    <t>DIANA MARCELA HIGUITA VALENCIA</t>
  </si>
  <si>
    <t>CTA COBRO No. 02 $ 2,285,000 DEL 01 AL 30 DICIEMBRE/11</t>
  </si>
  <si>
    <t>ANA TERESA MOSQUERA ESPINOSA</t>
  </si>
  <si>
    <t>CTA COBRO No. 04 $ 5,000,000  DEL 01 AL 30 DICIEMBRE/11</t>
  </si>
  <si>
    <t>INGRID KATHERINE GARCIA GALINDO</t>
  </si>
  <si>
    <t>NATALI LOPEZ RUIZ</t>
  </si>
  <si>
    <t>CTA COBRO No. 04 $ 2,570,625 CTA COBRO No. 05 $ 2,000,000 del 01 al 30 DICIEMBRE/11</t>
  </si>
  <si>
    <t>RAY ALEJANDRO MONTENEGRO RODRIGUEZ</t>
  </si>
  <si>
    <t>CTA COBRO No. 03 $ 1,490,000 CTA COBRO No. 04 $ 400,000 DEL 01 AL 30 DICIEMBRE/11</t>
  </si>
  <si>
    <t>YENNY GAMBA CRUZ</t>
  </si>
  <si>
    <t>ALEXANDRA SANTRUZ GUEVARA</t>
  </si>
  <si>
    <t>EDWIN LIBARDO RIVERA HURTADO</t>
  </si>
  <si>
    <t>CTA COBRO No. 04 $ 2,600,000 DEL 01 AL 30 DICIEMBRE/11</t>
  </si>
  <si>
    <t>GIOVANNI  ALFREDO AGREDO SARRIA</t>
  </si>
  <si>
    <t>CTA COBRO No. 05 $ 2,300,000 CTA COBRO No. 06 $ 600,000 DEL 01 AL 30 DICEIMBRE/11</t>
  </si>
  <si>
    <t>JUAN CAMILO MARTINEZ RODRIGUEZ</t>
  </si>
  <si>
    <t>CTA COBRO No. 09 $ 3,425,000 DEL 01 AL 30 NOVIEMBRE/11</t>
  </si>
  <si>
    <t>EUSEBIO DE JESUS PEREZ ORTEGA</t>
  </si>
  <si>
    <t>CTA COBRO No 06 $2,570,625 CTA COBRO No 06 $2,000,000 del 1 al 30 DICIEMBRE/11</t>
  </si>
  <si>
    <t>OSCAR ALEXIS HURTADO LOPEZ</t>
  </si>
  <si>
    <t>CTA COBRO No 3 $1,200,000 CTA COBRO No 04 $600,000 del 1 al 30 NOVIEMBRE/11</t>
  </si>
  <si>
    <t>EDGAR SAUL MERA YUSTY</t>
  </si>
  <si>
    <t>CTA COBRO No 03 $1,200,000 CTA COBRO No 4 $600,000 del 01 al 30 NOVIEMBRE/11</t>
  </si>
  <si>
    <t>JULIAN DAVID ORTIZ AYALA</t>
  </si>
  <si>
    <t>CTA COBRO No 1 $1,7633,333 CTA COBRO No 2 $460,000 del 8 al 30 NOVIEMBRE/11</t>
  </si>
  <si>
    <t xml:space="preserve">IRMA PATRICIA BURGOS BALCERO </t>
  </si>
  <si>
    <t>CTA COBRO No 3 $1,160,000 del 1 al 30 DICIEMBRE/11</t>
  </si>
  <si>
    <t xml:space="preserve">SINDY ANGGELA OCAMPO </t>
  </si>
  <si>
    <t>ROBERTO DE JESUS MUÑOZ SUAREZ</t>
  </si>
  <si>
    <t>CTA COBRO No 1 $1,935,000 CTA COBRO 15 DE SEPTIEMBRE AL 30 DE OCTUBRE/11</t>
  </si>
  <si>
    <t>ASOCIACION DE INGENIEROS AGRONOMOS DE RISARALDA</t>
  </si>
  <si>
    <t>ANTICPO 50% CONTRATO COI-288-2011 MITIGACION DAÑO CAUSDO EN EL CULTIVO DE AGUACATE</t>
  </si>
  <si>
    <t>HECTOR JESUS CACERES ARDILA</t>
  </si>
  <si>
    <t>CTA COBRO No. 03 $ 2,650,000 DEL 01 AL 30 DICIEMBRE/11</t>
  </si>
  <si>
    <t>ASOCIACION DE INGENIEROS AGRANOMOS DE L VALLE -ASIVA</t>
  </si>
  <si>
    <t>PRIMER DESEMBOLSO 50% CONTRATO PRESTACION  CTA COBRO</t>
  </si>
  <si>
    <t>CORPORACION SEMILLA DE PAZ DEL CARIBE</t>
  </si>
  <si>
    <t>ANTICIPO 50% CONVENIO COI-287-2011 PROYECTO MITIGACION DE FOCOS CON PROBLEMAS FITOSANITARIOS EN FRUTAS</t>
  </si>
  <si>
    <t>VICTOR MANUEL OQUENDO HERRON</t>
  </si>
  <si>
    <t>CTA COBRO No. 01 $3,060,000CTA COBRO No. 01 $ 339,999 PLAN DE TRABAJO , HONORARIOS DEL 25 AL 30 NOVIEMBRE/11</t>
  </si>
  <si>
    <t>PEDRO ANTONIO FORERO PALOMINO</t>
  </si>
  <si>
    <t>CTA COBRO No. 03 $ 2,000,000  DEL 01 AL 30 DICIEMBRE/11</t>
  </si>
  <si>
    <t>LUIS FELIPE ROMERO DIAZ</t>
  </si>
  <si>
    <t>CTA COBRO No. 03 $ 1,490,000 CTA COBRO No. 04 $ 400,000   DEL 01 AL 30 DICIEMBRE/11</t>
  </si>
  <si>
    <t>DIANA PATRICIA DALLOS RODRIGUEZ</t>
  </si>
  <si>
    <t>CTA COBRO No. 05 $ 1,490,000 CTA COBRO No. 06 $ 400,000 del 01 al 30 DICIEMBRE/1</t>
  </si>
  <si>
    <t>GUILLERMO ENRIQUE MALAGON RIAÑO</t>
  </si>
  <si>
    <t>WILLIAM LEONARDO GALINDO SOTO</t>
  </si>
  <si>
    <t>CTA COBRO No. 05 4 1,490,000 CTA COBRO No. 06 $ 400,000 DEL 01 AL 30 DICIEMBRE/11</t>
  </si>
  <si>
    <t>NESTOR MAURICIO CABRERA MURCIA</t>
  </si>
  <si>
    <t>MONICA ROSA GUERRERO ROJAS</t>
  </si>
  <si>
    <t>CTA COBRO No. 05 $ 4,667,000  del 01 al 30 DICIEMBRE/1</t>
  </si>
  <si>
    <t xml:space="preserve">JUAN CAMILO RODRIGUEZ GUQUETA </t>
  </si>
  <si>
    <t>CTA COBRO No. 04 $ 2,285,000 del 01 al 30 DICIEMBRE/11</t>
  </si>
  <si>
    <t>CTA COBRO No. 05 $ 1,200,000 CTA COBRO No. 06 $ 600,000 del 01 al 30 DICIEMBRE/11</t>
  </si>
  <si>
    <t>CARLOS MAURICIO GOMEZ MUÑOZ</t>
  </si>
  <si>
    <t>CTA COBRO No. 02 $ 1,200,000 CTA COBRO No. 03 $ 450,000 DEL 01 AL 30 NOVIEMBRE/11</t>
  </si>
  <si>
    <t>FEDERACION NACIONAL DE CULTIVADORES DE PALMA DE ACEITE-FEDEPALMA</t>
  </si>
  <si>
    <t>PRIMER DESEMBOLSO 50% CONTRATO PRESTACION  CTA COBRO CTA-0431 COI-270-2011</t>
  </si>
  <si>
    <t>ALEJANDRA MARIA CAMPO CANCHILA</t>
  </si>
  <si>
    <t>CTA COBRO No. 03 $ 960,000 DEL 01 AL 30 NOVIEMBRE/11</t>
  </si>
  <si>
    <t>IGNACIO ARIAS BURGOS</t>
  </si>
  <si>
    <t>DIANA MARIA MOTTA PINZON</t>
  </si>
  <si>
    <t>CTA COBRO No. 02 $ 1,200,000 del 01 al 30 NOVIEMBRE/11</t>
  </si>
  <si>
    <t>CESAR IVAN LEAÑO TORRES</t>
  </si>
  <si>
    <t>CTA COBRO No. 03 $ 1,920,000 CTA COBRO No. 04 $ 1,440,000 DEL 01 AL 30 NOVIEMBRE DEL 01 AL 30 DICIEMBRE/11</t>
  </si>
  <si>
    <t>CTA COBRO No. 05 $ 1,150,000 DEL 01 AL 30 DICIEMBRE/11</t>
  </si>
  <si>
    <t>JAIME CAYCEDO CASTRO</t>
  </si>
  <si>
    <t>JORGE LUIS GORDILLO JIMENEZ</t>
  </si>
  <si>
    <t>DAMARIS RENTERIA ASPRILLA</t>
  </si>
  <si>
    <t>BIVIAN PATRICIA ROMERO PADILLA</t>
  </si>
  <si>
    <t>CTA COBRO No. 01 $ 1,800,000 DEL 01 AL 31 DICIEMBRE/11 CTA COBRO No. 03 $ 1,800,000 DEL 01 AL 30 NOVIEMBRE/11</t>
  </si>
  <si>
    <t>JORGE HERNAN PALACINO CORDOBA</t>
  </si>
  <si>
    <t>CTA COBRO No. 04 $ 5,000,000 DEL 01 AL 30 NOVIEMBRE/11</t>
  </si>
  <si>
    <t>PATRICIA ISABEL ROSERO TIMANA</t>
  </si>
  <si>
    <t>CTA COBRO No. 02 $ 1,250,000 DEL 01 AL 30 NOVIEMBRE/11</t>
  </si>
  <si>
    <t>MARTHA LILIANA OSPINA CARDENAS</t>
  </si>
  <si>
    <t>OMAR ENRIQUE COGOLLO MORALES</t>
  </si>
  <si>
    <t>CTA OBRO No. 01 $ 760,000 CTA COBRO No. 02 $ 380,000 DEL 01 AL 31 OCTUBRE/11, CTA COBRO No. 03 $ 1,200,000 CTA COBRO No. 04 $ 600,000 DEL 01 AL 30 NOVIEMBRE/11</t>
  </si>
  <si>
    <t>CARLOS ENRIQUE ATENCIO PIMIENTA</t>
  </si>
  <si>
    <t>PABLO EMILIO ROJAS CARDENAS</t>
  </si>
  <si>
    <t>LEYDY DIANA GOMEZ VILLOTA</t>
  </si>
  <si>
    <t>JAVIER LONDOÑO CORREA</t>
  </si>
  <si>
    <t>CTA COBRO No 5 $2,200,000 CTA COBRO No 06 $600,000 del 1 al 30 DICIEMBRE/11</t>
  </si>
  <si>
    <t>JOSE IGNACIO RODRIGUEZ VALENCIA</t>
  </si>
  <si>
    <t>DEWIN GILDARDO ROSERO GUERRERO</t>
  </si>
  <si>
    <t>CTA COBRO No 5 $1,250,000 CTA COBRO No 06 $500,000 del 1 al 30 DICIEMBRE/11</t>
  </si>
  <si>
    <t>JOSE RAUL GOMEZ DEVIA</t>
  </si>
  <si>
    <t>CTA COBRO No 3 $2,300,000 CTA COBRO No 04 $600,000 del 1 al 30 DICIEMBRE/11</t>
  </si>
  <si>
    <t>ANDRES CAMILO SANCHEZ GERENA</t>
  </si>
  <si>
    <t>HERMAN JOSE USMA VALOR</t>
  </si>
  <si>
    <t>WILLIAM PARDO PARDO</t>
  </si>
  <si>
    <t>FA 004 SLDO CONTRATO COI(S)-242-2011</t>
  </si>
  <si>
    <t>CTA COBRO No. 05 $ 1,200,000 CTA COBRO No. 06 $ 400,000 del 01 al 30 DICIEMBRE/11</t>
  </si>
  <si>
    <t>HARVEY ANDREY RIVERA BURBANO</t>
  </si>
  <si>
    <t>CTA COBRO No. 05 $ 1,200,000 CTA COBRO No. 06 $ 600,000, DEL 01 AL 30 DICIEMBRE/11</t>
  </si>
  <si>
    <t>CTA COBRO No. 05 $ 2,200,000 CTA COBRO No.06 $ 600,000 del 01 al 30 DICIEMBRE/11</t>
  </si>
  <si>
    <t>JHON HERNAN CHILITO DAZA</t>
  </si>
  <si>
    <t>JINNA LISETH FERNANDEZ SANTIAGO</t>
  </si>
  <si>
    <t>CHRISTIAN FABIAN BRAVO MUÑOZ</t>
  </si>
  <si>
    <t>MARIA DEL MAR GALVIS ROJAS</t>
  </si>
  <si>
    <t>LUIS CARLOS VELASCO GUIRAL</t>
  </si>
  <si>
    <t>CAMILO ERNESTO VASQUEZ GONZALEZ</t>
  </si>
  <si>
    <t>CTA COBRO No. 04 $ 3,800,000 del 01 al 30 NOVIEMBRE/11</t>
  </si>
  <si>
    <t>ELBERTH HERNANDO PINZON SANDOVAL</t>
  </si>
  <si>
    <t>CTA COBRO No. 05 $ 1,600,000 CTA COBRO No. 06 $ 400,000 DEL 01 al 30 DICIEMBRE/11</t>
  </si>
  <si>
    <t>DARIO ANTONIO BALDOVINO MILLAN</t>
  </si>
  <si>
    <t>CTA COBRO No. 01 $ 297,500 CTA COBRO No. 01 $ 280,000 DEL 24 AL 30 OCTUBRE/11</t>
  </si>
  <si>
    <t>MANUEL ALEJANDRO SANCHEZ GARCIA</t>
  </si>
  <si>
    <t>CTA COBRO No. 05 $ 1,490,000 CTA COBRO No. 06 $ 400,000 DEL 01 AL 30 DICIEMBRE/11</t>
  </si>
  <si>
    <t>AIDA JULIETH PRADA CARCAMO</t>
  </si>
  <si>
    <t>CTA COBRO No. 03 $ 1,490,000 CTA COBRO No. 04 $ 400,000 del 01 al 30 DICIEMBRE/11</t>
  </si>
  <si>
    <t>LORENA DEL PILAR FORERO MOSQUERA</t>
  </si>
  <si>
    <t>LILIANA LUCIA BARRIOS PEREZ</t>
  </si>
  <si>
    <t>CTA COBRO No. 03 $ 2,295,000 CTA COBRO No. 04 $ 750,000 del 01 al 30 DICIEMBRE/11</t>
  </si>
  <si>
    <t>PAOLA ANDREA BALCERO JIMENEZ</t>
  </si>
  <si>
    <t>SARA MELISA CABRA ARIAS</t>
  </si>
  <si>
    <t>CTA COBRO No. 05 $2,295,000 CTA COBRO No. 06 $ 750,000 DEL 01 AL 30 DICIEMBRE/11</t>
  </si>
  <si>
    <t>FALTA SOPORTES FISICOS DIC 30/11 10:19 A.M.</t>
  </si>
  <si>
    <t>ASOCIACION DE PRODUCTORES DE CACAO DEL MUNICIPIO DE PAUNA-APROCAMPA</t>
  </si>
  <si>
    <t>ANTICIPO CONVENIO No. COI-269-11 FA 172</t>
  </si>
  <si>
    <t>ANIMAL DIAGNOSTIC S.A.</t>
  </si>
  <si>
    <t>FA 271 COMPRA REACTIVOS PARA PRUEBAS DE DIAGNOSTICO SEROLOGIA Y MONITOREO DE LA ENFERMAEDAD</t>
  </si>
  <si>
    <t>CARMEN ELISA JARAMILLO JORDAN</t>
  </si>
  <si>
    <t>CTA CIBRO No. 01,02,03,04 APOYO LOGISTICO  DIAS DE CMAPO-PROYECTO MORA-CITRICOS-FRUTALES-MARACUYA</t>
  </si>
  <si>
    <t>CAYO RODRIGO BOLAÑOS BENAVIDES</t>
  </si>
  <si>
    <t>CTA COBRO No. 01 TRASNPORTE LOGISTICO PROYECTO MARACUYA</t>
  </si>
  <si>
    <t>SANDRO A. MORENO M. Y/O GRAFI-EMPASTES MORENO</t>
  </si>
  <si>
    <t>FA 669 -668-661-667-660 APOYO LOGISTICO TALLERES PROYECTO MORA</t>
  </si>
  <si>
    <t>YIDUAR CONSTAIN SALAZAR</t>
  </si>
  <si>
    <t>CTA COBRO No 5 $1,200,000 CTA COBRO No 06 $600,000 del 1 al 30 DICIEMBRE/11</t>
  </si>
  <si>
    <t>ARISTIDES DE LA ROSA BARRIOS</t>
  </si>
  <si>
    <t>CTA COBRO No 3 $2,300,000 CTA COBRO No 4 $600,000 del 1 al 30 DICIEMBRE/11</t>
  </si>
  <si>
    <t>CARLOS ANDRES ARBOLEDA ARIAS</t>
  </si>
  <si>
    <t>ALVARO JOSE MONTERROZA GARCIA</t>
  </si>
  <si>
    <t>CTA COBRO No 3 $2,300,000 CTA COBRO No 04 $600,000 del 1 al 30 NOVIEMBRE/11</t>
  </si>
  <si>
    <t>LEDYS MERY ASSIAS COGOLLO</t>
  </si>
  <si>
    <t>REMBERTO ANTONIO MARTINEZ ARGUMEDO</t>
  </si>
  <si>
    <t>CTA COBRO No 3 $1,200,000 CTA COBRO No 04 $600,000 del 1 al 30 DICIEMBRE/11</t>
  </si>
  <si>
    <t xml:space="preserve">ALCIDES JOSE ALMAZA LAMBRAÑO </t>
  </si>
  <si>
    <t xml:space="preserve">JOSE DAVID ARREDONDO OSORIO </t>
  </si>
  <si>
    <t xml:space="preserve">HERNAN DARIO RESTREPO OSPINA </t>
  </si>
  <si>
    <t xml:space="preserve">JORGE JAIRO GARTNER GIRALDO </t>
  </si>
  <si>
    <t>CTA COBRO No 5 $2,300,000 CTA COBRO No 06 $750,000 del 1 al 30 DICIEMBRE/11</t>
  </si>
  <si>
    <t>FELIX MARIA CUELLAR SAENZ</t>
  </si>
  <si>
    <t>CTA COBRO No 03 $1,800,00 del 1 al 30 DICIEMBRE/11</t>
  </si>
  <si>
    <t>CARLOS MARIO PASTRANA BURGOS</t>
  </si>
  <si>
    <t>CTA COBRO No 1 $935,000 del 2 al 17 AGOSTO/11</t>
  </si>
  <si>
    <t>JOHANY ARMANDO LOZANO SUAREZ</t>
  </si>
  <si>
    <t>CTA COBRO No 02 $1,200,000 CTA COBRO No 3 $450,000 del 01 al 30 NOVIEMBRE/11</t>
  </si>
  <si>
    <t>MARLENE SANCHEZ MARTINEZ</t>
  </si>
  <si>
    <t>CTA COBRO No 3 $1,200,000 del 1 al 30 DICIEMBRE/11</t>
  </si>
  <si>
    <t>LUIS FERNANDO REYES MORALES</t>
  </si>
  <si>
    <t>CTA COBRO No 2 $1,200,000 del 1 al 30 NOVIEMBRE/11</t>
  </si>
  <si>
    <t xml:space="preserve">HUBERTO MORALES OSORNO </t>
  </si>
  <si>
    <t>CTA COBRO No 5 $1,200,000 CTA COBRO No 6 $600,000 del 1 al 30 DICIEMBRE/11</t>
  </si>
  <si>
    <t>JUAN DAVID BARRERO SABOGAL</t>
  </si>
  <si>
    <t>CTA COBRO No 2 $1,200,000 CTA COBRO No 3 $450,000 del 1 al 30 NOVIEMBRE/11</t>
  </si>
  <si>
    <t>JANNETHE MILENA CASTRO RIVEROS</t>
  </si>
  <si>
    <t>CTA COBRO No 2 $1,200,000 CTA COBRO 1 AL 30 DE NOVIEMBRE/11</t>
  </si>
  <si>
    <t>CTA COBRO No 3 $1,200,000 CTA COBRO No 4 $600,000 1 AL 30 DE NOVIEMBRE/11</t>
  </si>
  <si>
    <t>DATOS Y PAPELERIA SAS</t>
  </si>
  <si>
    <t>FA 133619 INSUMOS OFICINA</t>
  </si>
  <si>
    <t>SEGURIFER SA</t>
  </si>
  <si>
    <t>FA MDE021298 DOTACION SEGURIDAD</t>
  </si>
  <si>
    <t>SUMINISTROS G Y O LTDA</t>
  </si>
  <si>
    <t>FA  4240 ELEMENTOS PARA ACTIVIDAD AFTO-RABIA</t>
  </si>
  <si>
    <t>FA 4241 ELEMENTOS PARA ENCEFALISITS EQUINA VENEZOLANA</t>
  </si>
  <si>
    <t>ELIZABETH DAVID SANCHEZ</t>
  </si>
  <si>
    <t>CTA COBRO No. 01 LOGISTICA EVENTO PROYECTO AROMATICAS ORIENTE ANTIOQUEÑO</t>
  </si>
  <si>
    <t>CTA COBRO No. 02 LOGISTICA EVENTO PROYECTO CAÑA MUNICIPIOS COCORNA Y CISNEROS</t>
  </si>
  <si>
    <t>ELIO JOSE VILLAMIZAR MORALES</t>
  </si>
  <si>
    <t>VR PAGO CUENTA DE COBRO No. 001 ORDEN DE COMPRA No. 1 INSUMOS PROYECTO PLATANO - GUAJIRA</t>
  </si>
  <si>
    <t>TRANSPORTES CIRCULAR SAS</t>
  </si>
  <si>
    <t>VR PAGO FRA OC-01-2011 PRESTAC SERVIC DE 18 FLETES</t>
  </si>
  <si>
    <t>ALMACEN INSUAGRO LTDA</t>
  </si>
  <si>
    <t>VR PAGO FRA OC ,OC-02-2011 GUANTES, GAFAS, TERMO Y FRASCOS</t>
  </si>
  <si>
    <t>VICTOR ENRIQUE CHAPARRO MARTINEZ</t>
  </si>
  <si>
    <t>VR PAGO FRA OC ,OC-001  FRASCOS PARA NACIMIENTO Y LIBERACION DE PARASITOIDES</t>
  </si>
  <si>
    <t>JORGE ELIECER DURAN U.</t>
  </si>
  <si>
    <t>VR PAGO FRA CONTRATO COI S -2011 SUMINISTRO DE 200 LITROS DE FUNGICIDA Y 100 LITROS DE INSECTICIDA</t>
  </si>
  <si>
    <t>LUIS M TAPIAS DIAZ</t>
  </si>
  <si>
    <t>VR PAGO FRA CONTRATO COI S 03 2011 SUMINISTRO DE ELEMENTOS DE PAPELERIA</t>
  </si>
  <si>
    <t>LUZ MARINA ROMERO ESTRADA</t>
  </si>
  <si>
    <t>VR PAGO CTA COBRO No. 01 ORDEN DE COMPRA 05-VAL-008-2011 APOYO LOGISTICO TALLERES PROYECTO MORA</t>
  </si>
  <si>
    <t>KELLY VANESASA DITTA NIÑO</t>
  </si>
  <si>
    <t>VR PAGO CTA DE COBRO No. 01 CONTRATO COI S  12-2011 APOYO LOSGISTICO DENTRO DE LA ACTIVIDAD DE CAPACITACION A LOS PRODUCTORES</t>
  </si>
  <si>
    <t>CORPORACION AGROTECNICA DEL CARIBE ATC</t>
  </si>
  <si>
    <t>VR PAGO FRAS CONTRATOS COI S 04-2011 Y COI S 02-2011 SUMINISTROS DE INSUMOS BIOLOGICOS EN EL CULTIVO DE AGUACATE Y SUMINISTRO DE INSUMOS BIOLOGICOS EN FRUTALES</t>
  </si>
  <si>
    <t>VR PAGO FRA ORDEN DE COMPRA 0006 ELEMENTOS ACTIVIDAD AFTO RABIA</t>
  </si>
  <si>
    <t>VR PAGO FRA ORDEN DE COMPRA 0007 ELEMENTOS EEV-Encefalitis Equina Venezolana</t>
  </si>
  <si>
    <t>AGROINSUMOS EL CONDADO S.A.</t>
  </si>
  <si>
    <t>VR PAGO FRA ORDEN DE COMPRA No. 016 de insumos agroquimicos</t>
  </si>
  <si>
    <t>CLARA CECILIA ARANGO RAMIREZ Y/O JOYARTEC</t>
  </si>
  <si>
    <t>VR PAGO FRA ORDEN DE COMPRA No. 042  CIEN LUPAS 30 X 21MM</t>
  </si>
  <si>
    <t>GLOBAL ESTRUCTURADORES S.A.</t>
  </si>
  <si>
    <t>VR PAGO FRA ORDEN DE COMPRA OC-013--SC DE NOV 15/2011 SUMINISTRO DE LOGISTICA</t>
  </si>
  <si>
    <t>MOLANO LONDOÑO E HIJOS LTDA</t>
  </si>
  <si>
    <t>VR PAGO FRA OC-001-SC OC-002-SC OC-005-SC-OC-006-SC-OC-007-SCOC-008-SC-OC-009-SC OC-003-SC, OC-004SC, COMPRA MATERIALES DE PAPELERIA PROTECTO CAÑA-PROYECTO AGUACATE-CULTIVO MORA-CULTIVO CAÑA PANELERA</t>
  </si>
  <si>
    <t>EXCURSIONES AMISTAD SAS Y/O ADESCUBRIR TRAVEL ADVENTURE SAS</t>
  </si>
  <si>
    <t>VR PAGO FRA OC-010-SC  OC-012-SC OC-014-SC OC-015-SC LOGISTICA PARA CAPACITACIONES CULTIVOS DE CAÑA PANELERA-CULTIVO DE MORA-PROYECTO DE CITRICOS</t>
  </si>
  <si>
    <t>GUSTAVO ADOLFO GONZALEZ BOTERO</t>
  </si>
  <si>
    <t>VR PAGO FRA OC OC-011-SC IMPLEMENTOS DE SEGURIDAD E INSUMOS PROYECTO CAÑA PANELERA</t>
  </si>
  <si>
    <t>EMPRESAGRO COLOMBIA S.A.</t>
  </si>
  <si>
    <t>VR PAGO FRA CONTRATO DE INSUMOS COI-S-258-2011-447 BOQUILLAS 767 LITROS METARHIZIUM</t>
  </si>
  <si>
    <t>ALMACEN Y DISTRIBUCIONES AGRICOLAS EL RUIZ S.A.</t>
  </si>
  <si>
    <t>VR PAGO FRA CONTRATO SUMINISTRO COI S 259-2011 PROYECTO CULTIVO MORA</t>
  </si>
  <si>
    <t>animAL DIAGNOSTIC S.A.</t>
  </si>
  <si>
    <t xml:space="preserve">VR PAGO FRA CONTRATO DE SUMINISTRO COI S 261-2011 PROYECTO CULTIVO CITRICOS - </t>
  </si>
  <si>
    <t>VIDCOL SAS</t>
  </si>
  <si>
    <t>VR PAGO FRA OC 043 COMPRA MATERIALES PROYECTO CONTROL Y VIGILANCIA EN ESTABLECIMIENTOS ACUICOLAS</t>
  </si>
  <si>
    <t>PARRA LASSO YINA MARITZA Y/O YER IMPRESOS</t>
  </si>
  <si>
    <t>VR PAGO FRA ORDEN DE COMPRA No. 101 INSUMOS DE OFICINA</t>
  </si>
  <si>
    <t>VR PAGO FRA ORDEN DE COMPRA No. 040-100  MATERIALES TOMA MUESTRAS DIAGNOST BRUCELOSIS Y APLICA TUBERCULINA-AGUJAS DESECHABLES</t>
  </si>
  <si>
    <t>EDGAR ALBERTO RUIZ TOBON</t>
  </si>
  <si>
    <t>CTA COBRO No 5 $1,200,000 CTA COBRO No 06 $600,000 del 1 al 30 DE NOVIEMBRE /11</t>
  </si>
  <si>
    <t>SIN SOPORTES</t>
  </si>
  <si>
    <t>FABIO LEONARDO OROZCO SERNA</t>
  </si>
  <si>
    <t>CTA COBRO 05 $600,000 CTA COBRO No 06 $1,200,000 del 1 al 30 DICIEMBRE/11</t>
  </si>
  <si>
    <t>LUIS DIAZ SANCHEZ</t>
  </si>
  <si>
    <t>CTA COBRO No 01 $2,300,000 CTA COBRO No 02 $600,000 del 2 al 30 NOVIEMBRE/11</t>
  </si>
  <si>
    <t>DIEGO FERNANDO BUSTOS</t>
  </si>
  <si>
    <t>CARLOS ALBERTO ACEVEDO MELGUIZO</t>
  </si>
  <si>
    <t>CTA COBRO No 5 $2,570,625 CTA COBRO No 06 $1,500,000 del 1 al 30 DICIEMBRE/11</t>
  </si>
  <si>
    <t>NATALIA MARIA COLORADO VELEZ</t>
  </si>
  <si>
    <t>FERNANDO ANTONIO MARULANDA SUAREZ</t>
  </si>
  <si>
    <t>CTA COBRO No 5 $1,275,000 CTA COBRO No 06 $1,200,000 del 1 al 30 DICIEMBRE/11</t>
  </si>
  <si>
    <t>ADRIAN ALFONSO RESTREPO ESTRADA</t>
  </si>
  <si>
    <t>CTA COBRO No 5 $1,250,000 CTA COBRO No 6 $1,200,000 1 al 30 DICIEMBRE/11</t>
  </si>
  <si>
    <t>CTA COBRO No 7 $1,200,000 CTA COBRO No 7 $600,000 del 1 al 30 DICIEMBRE/11</t>
  </si>
  <si>
    <t>EDUAR ENRIQUE NARANJO FABRA</t>
  </si>
  <si>
    <t>CTA COBRO No 3 $1,200,000 CTA COBRO No 04 $600,000 del 01 al 30 NOVIEMBRE/11</t>
  </si>
  <si>
    <t>MARCELINO RIVAS RIVAS</t>
  </si>
  <si>
    <t>CTA COBRO No 03 $1,200,000 CTA COBRO No 04 $600,000 del 1 al 30 NOVIEMBRE/11</t>
  </si>
  <si>
    <t>CTA COBRO No 2 $1,160,000 del 1 al 30 NOVIEMBRE/11</t>
  </si>
  <si>
    <t>CTA COBRO No 1 $1,083,33 $600,000 del 05 al 31 de OCTUBRE/11</t>
  </si>
  <si>
    <t>CTA COBRO No 3 $1,200,000 CTA COBRO No 4 $600,000 del 1 al 30 NOVIEMBRE/11</t>
  </si>
  <si>
    <t>PATRICIA ISBEL ROSERO TIMANA</t>
  </si>
  <si>
    <t>CTA COBRO No. 01 $ 1,083,333 DEL 05 AL 31 OCTUBRE/11</t>
  </si>
  <si>
    <t>ESMERALDA ACEVEDO RAMIREZ</t>
  </si>
  <si>
    <t>VR PAGO FRA OC 0003 COMPTA 480 FRASCOS DE YODEX</t>
  </si>
  <si>
    <t>GLORIA STELLA ZULUAGA RAMIREZ Y/O IMPRESOS MEGACOLOR</t>
  </si>
  <si>
    <t>VR PAGO FRA OC-016-SC COMPRA MATERIALES-PROYECTO CAÑA PANELERA</t>
  </si>
  <si>
    <t>CTA COBRO No 3 $1,250,000 CTA COBRO No 04 del 01 al 30 de NOVIEMBRE/11</t>
  </si>
  <si>
    <t>NIDIA CAROLINA AVELLANEDA</t>
  </si>
  <si>
    <t>CTA COBRO No 5 $1,200,000 CTA COBRO No 06 $200,000 del 1 al 30 DE DICIEMBRE /11</t>
  </si>
  <si>
    <t>CTA COBRO No 3 $1,200,000 CTA COBRO No 04 $200,000 del 1 al 30 DE NOVIEMBRE /11</t>
  </si>
  <si>
    <t>LEIDY MAGALI SALAZAR TORRES</t>
  </si>
  <si>
    <t>CTA COBRO No 03 $1,600,000 CTA COBRO No 04 $400,000 del 1 al 30 NOVIEMBRE/11</t>
  </si>
  <si>
    <t>CTA COBRO No 05 $1,600,000 CTA COBRO No 06 $400,000 del 1 al 30 DICIEMBRE/11</t>
  </si>
  <si>
    <t>DIANA PATRICIA ROSALES MANCIPE</t>
  </si>
  <si>
    <t>CTA COBRO No 5 $1,600,000 CTA COBRO No 06 $400,000 del 1 al 30 DICIEMBRE/11</t>
  </si>
  <si>
    <t>ARTURO MESIAS CERON MELO</t>
  </si>
  <si>
    <t>CTA COBRO No 3 $1,250,000 CTA COBRO No 04 $500,000 del 1 al 30 NOVIEMBRE/11</t>
  </si>
  <si>
    <t>CTA COBRO No 1 $1,083,333 CTA COBRO No 02 $433,333 del 05 al 31 OCTUBRE/11</t>
  </si>
  <si>
    <t>JOSE LEOMAD GALLEGO DUQUE</t>
  </si>
  <si>
    <t>CTA COBRO No 5 $2,300,000 CTA COBRO No 6 $600,000 1 al 30 DICIEMBRE/11</t>
  </si>
  <si>
    <t>PEDRO ALEJANDRO GAMBOA BECERRA</t>
  </si>
  <si>
    <t>CTA COBRO No 5 $1,920,000 CTA COBRO No 6 $500,000 del 1 al 30 DICIEMBRE/11</t>
  </si>
  <si>
    <t>JAVIER EDUARDO ESCARRIA PARRA</t>
  </si>
  <si>
    <t>OSCAR DARIO BEDOYA CORREDOR</t>
  </si>
  <si>
    <t>CTA COBRO No 5 $1,200,000 CTA COBRO No 06 $400,000 del 1 al 30 DICIEMBRE/11</t>
  </si>
  <si>
    <t>CTA COBRO No 01 $1,083,333 CTA COBRO No 2 $433,333 del 5 al 31 OCTUBRE/11</t>
  </si>
  <si>
    <t>JEYILUT CANO CAICEDO</t>
  </si>
  <si>
    <t>CTA COBRO No 5 $1,066,666 CTA COBRO No 06 $400,000 del 1 al 30 DICIEMBRE/11</t>
  </si>
  <si>
    <t xml:space="preserve">ARTURO MESIAS CERON MELO </t>
  </si>
  <si>
    <t>CTA COBRO No 3 $1,250,000 del 1 al 30 DICIEMBRE/11</t>
  </si>
  <si>
    <t xml:space="preserve">JOSE LUIS BENAVIDES CASTRO </t>
  </si>
  <si>
    <t xml:space="preserve">ESNEDA TAFUR CASTRO </t>
  </si>
  <si>
    <t>CTA COBRO No 3 $1,200,000 CTA COBRO No 04 $400,000 del 1 al 30 NOVIEMBRE/11</t>
  </si>
  <si>
    <t>BLANCA CAROLINA VANEGAS TORRES</t>
  </si>
  <si>
    <t>CTA COBRO No. 10 $ 1,712,500 del 01 al 30 DICIEMBRE/11</t>
  </si>
  <si>
    <t>MARCELA TATIANA SERRANO VILLALBA</t>
  </si>
  <si>
    <t>CTA COBRO No. 05 $ 1,200,000 CTA COBREO No. 06 % 600,000 DEL 01 AL 30 DICIEMBRE/11</t>
  </si>
  <si>
    <t>MYRIAM ROJAS MONCADA</t>
  </si>
  <si>
    <t>CTA COBRO No. 01 $ 916,666 DEL 05 AL 15 DICIEMBRE/11 CTA COBRO No. 02 $ 1,250,000 DEL 16 AL 30 DICIEMBRE/11</t>
  </si>
  <si>
    <t>RUBEN DARIO ESPINOSA CHAVARRIA</t>
  </si>
  <si>
    <t>CTA COBRO No. 06 $ 1,500,000 CTA COBRO No. 05 $ 2,570,625 DEL 01 AL 30 DICIEMBRE/11</t>
  </si>
  <si>
    <t>ALEJANDRO VASQUEZ CANO</t>
  </si>
  <si>
    <t>CTA COBRO No. 02 $ 1,275,000 CTA COBRO No. 02 $ 1,700,000 DEL 01 AL 30 DICIEMBRE/11</t>
  </si>
  <si>
    <t>MARGARITA MARIA VELEZ VELEZ</t>
  </si>
  <si>
    <t>CTA COBRO No. 03 $ 1,800,000 DEL 01 AL 30 DICIEMBRE/11</t>
  </si>
  <si>
    <t>CONFEDERACION COLOMBIANA DE ALGODÓN-CONALGODON</t>
  </si>
  <si>
    <t>FAC 2388 CONTRATO COI -115-2011</t>
  </si>
  <si>
    <t xml:space="preserve">DIEGO FERNANDO CANO VELASCO </t>
  </si>
  <si>
    <t>CTA COBRO No 05 $1,200,000CTA COBRO No 6 $400,000 del 1 al 30 DICIEMBRE/11</t>
  </si>
  <si>
    <t>CTA COBRO No 3 $1,400,000 CTA COBRO $400,000 del 1 al 30 NOVIEMBRE/11</t>
  </si>
  <si>
    <t>CAMILO ERNESTO MARMOLEJO SOLARTE</t>
  </si>
  <si>
    <t>CTA COBRO No 01 $1,200,000 CTA COBRO No 2 $600,000 del 01 al 30 DICIEMBRE/11</t>
  </si>
  <si>
    <t>CTA COBRO No 1 $1,200,000 CTA COBRO 2 $ 600,000 del 1 al 30 DICIEMBRE/11</t>
  </si>
  <si>
    <t xml:space="preserve">ERIC MIGUEL GUERRERO RIAÑO </t>
  </si>
  <si>
    <t>CTA COBRO No 3 $1,920,000 CTA COBRO No 4 $1,440,000 del 1 DE NOVIEMBRE al 30 DICIEMBRE/11</t>
  </si>
  <si>
    <t>SANTIAGO CASTRO GALVEZ</t>
  </si>
  <si>
    <t>CTA COBRO No 6 $1,200,000 CTA COBRO No 05 $600,000 del 1 al 30 DICIEMBRE/11</t>
  </si>
  <si>
    <t>CARLOS ENRIQUE CHARRIS</t>
  </si>
  <si>
    <t>CTA COBRO No 3 $1,920,000 CTA COBRO No 4 $1,440,000 del 1 NOVIEMBRE al 30 DICIEMBRE/11</t>
  </si>
  <si>
    <t>JIMMY OSWALDO MORA HERNANDEZ</t>
  </si>
  <si>
    <t>CTA COBRO No 3 $1,200,000 CTA COBRO No 4 $450,000 1 AL 30 DE DICIEMBRE/11</t>
  </si>
  <si>
    <t>RICHAR WILLIAM ERASO PEÑA</t>
  </si>
  <si>
    <t>CTA COBRO No. 03 $ 1,250,000 CTA COBRO No. 04 $ 500,000 DEL 01 AL 30 NOVIEMBRE/11</t>
  </si>
  <si>
    <t>MAIDY NAYIBERT MUÑOZ ORTIZ</t>
  </si>
  <si>
    <t>CTA COBRO No. 03 $ 1,200,000 CTA COBRO No. 04 $ 600,000 DEL 01 AL 30 DICIEMBRE/11</t>
  </si>
  <si>
    <t>NAYLA MILENA IMBACHI MURILLO</t>
  </si>
  <si>
    <t>CTA COBRO No. 02 $ 1,200,000 CTA COBRO No. 02 $ 600,000 DEL 01 AL 30 DICIEMBRE/11</t>
  </si>
  <si>
    <t>EDWIN OMAR CORDOBA GAMBOA</t>
  </si>
  <si>
    <t>**ANULADO**DAMARIS RENTERIA ASPRILLA</t>
  </si>
  <si>
    <t>CTA COBRO No. 01 $ 1,080,000 CTA COBRO No. 02 $ 540,000 DEL 04 AL 30 OCTUBRE/11</t>
  </si>
  <si>
    <t>NO RECIBIO LA FIDUCIA</t>
  </si>
  <si>
    <t>**ANULADO**EDWIN OMAR CORDOBA GAMBOA</t>
  </si>
  <si>
    <t>**ANULADO**LINETTE PATRICIA CUESTA DIAZ</t>
  </si>
  <si>
    <t>**ANULADO**HINGER ALEXANDER MURILLO PEREA</t>
  </si>
  <si>
    <t>**ANULADO**JESUS HARLEY MURILLO VALOYES</t>
  </si>
  <si>
    <t>**ANULADO**LEON ALBERTO LOPERA SALDARRIAGA</t>
  </si>
  <si>
    <t>CTA COBRO No. 01 $ 1,572,500 CTA COBRO No. 01 $ 1,596,666 DEL 24 AL 30 NOVIEMBRE/11 CTA COBRO No. 02 $ 1,275,000 CTA COBRO No. 02 $ 1,700,000 DEL 01 AL 30 DICIEMBRE/11</t>
  </si>
  <si>
    <t>FA 0014662SALDO CONVENIO 002</t>
  </si>
  <si>
    <t>OF.NACIONALES</t>
  </si>
  <si>
    <t>VELEZ ACEVEDO JULIANA</t>
  </si>
  <si>
    <t>LEGALIZACION COMISION No. 777 $ 284,808 DEL 13 AL 14 OCTUBRE/11</t>
  </si>
  <si>
    <t>LEGALIZACION COMISION No. 687-688 DEL 26 Y  27 OCTUBRE/11</t>
  </si>
  <si>
    <t>HERRERA REBOLLO GUSTAVO ADOLFO</t>
  </si>
  <si>
    <t>LEGALIZACION COMISION No.548  DEL 19 AL 21 OCTUBRE/11</t>
  </si>
  <si>
    <t>LEGALIZACION COMISION No. 695 $ 332,208 del 02 AL 03 NOVIEMBRE/11</t>
  </si>
  <si>
    <t>LEGALIZACION COMISION No. 714  $ 275,208 DEL 10 AL 11 NOVIEMBRE/11, No. 715 $ 127,403 DEL 16 NOVIEMBRE/1.</t>
  </si>
  <si>
    <t>ANGEL LOURDUY ISIDRO JOSE</t>
  </si>
  <si>
    <t>LEGALIZACION COMISION No. 706 $ 202,217 DEL 02 AL 03 NOVIEMBRE/11</t>
  </si>
  <si>
    <t>LEGALIZACION COMISION No.698 $ 222,217 DEL 02 AL 03 NOVIEMBRE/11</t>
  </si>
  <si>
    <t>BERNAL MORENO JUAN CARLOS</t>
  </si>
  <si>
    <t>LEGALIZACION COMISION No. 727 $ 679,400 DEL 25 AL 28 OCTUBRE/11</t>
  </si>
  <si>
    <t>LEGALIZACION COMISION No. 720 $ 47,742 DEL 18 AGOSTO/11, No. 721 $ 47,742 DEL 22 AGOSTO/11, No. 722 $ 47,742 DEL 26 AGOSTO/11, No. 723 $ 238,710 DEL 29 AL 31 AGOSTO/11</t>
  </si>
  <si>
    <t>LEGALIZACION No. 708 $ 117,403 DEL 18 OCTUBRE/11</t>
  </si>
  <si>
    <t>LEGALIZACION COMISION No. 702 $ 274,694</t>
  </si>
  <si>
    <t>LEGALIZACION COMISION No. 692 $ 232,208 DEL 02 AL 03 NOVIEMBRE/11</t>
  </si>
  <si>
    <t>LEGALIZACION COMISION No. 693 $ 250,408 DEL 02 AL 03 NOVIEMBRE/11</t>
  </si>
  <si>
    <t>CTA COBRO No. 02 $ 3,400,000 DEL 01 AL 30 DICIEMBRE/11</t>
  </si>
  <si>
    <t>JULIAN ANDRES PACHECO MARTINEZ</t>
  </si>
  <si>
    <t>CTA COBRO No. 01 $ 3,679,000 CARTILLAS ESTUDIOS LITERARIOS</t>
  </si>
  <si>
    <t>ALI JOSE YEPEZ GARCIA</t>
  </si>
  <si>
    <t>CTA COBRO No.03 $ 2,700,000 , No. 04 $ 1,000,000 DEL 01 AL 30 NOVIEMBRE/11</t>
  </si>
  <si>
    <t>CTA COBRO No. 01 $ 1,200,000, No. 02 $ 400,000 DEL 01 AL 30 OCTUBRE/11</t>
  </si>
  <si>
    <t>CTA COBRO No. 03 $ 1,600,000, No. 04 $ 400,000 DEL 01 AL 30 NOVIEMBRE/11 CTA COBRO No. 05 $ 1,600,000, No. 06 $ 400,000 del 01 AL 30 DICIEMBRE/11</t>
  </si>
  <si>
    <t>HUGO ARMANDO PEREZ DIAZ</t>
  </si>
  <si>
    <t>CTA COBRO No. 01 $ 1,763,333, No. 02 $ 460,000 DEL 08 AL 30 NOVIEMBRE/11, CTA COBRO No. 03 $ 2,300,000, No. 04 $ 600,000 del 01 al 30 DICIEMBRE/11</t>
  </si>
  <si>
    <t>ADRIANA MARIA GARCIA BLANDON</t>
  </si>
  <si>
    <t>CTA COBRO No. 03 $ 1,050,000 DEL 01 AL 30 DICIEMBRE/11</t>
  </si>
  <si>
    <t>WILMAR LEON VARELA</t>
  </si>
  <si>
    <t>CTA COBRO No. 05 $ 1,275,000, No. 06 $ 1,200,000 DEL 01 AL 30 DICIEMBRE/11</t>
  </si>
  <si>
    <t>CTA COBRO No. 01 $ 916,666 DEL 05 AL 15 DICIEMBRE/11, No. 02 $ 1,250,000 DEL 16 AL 30 DICIEMBRE/11</t>
  </si>
  <si>
    <t>LEON ALBERTO LOPERA SALDARRIAGA</t>
  </si>
  <si>
    <t>CTA COBRO No. 01 $ 1,572,500, No. 01 $ 1,596,666 del 24 DE OCTUBRE AL 30 NOVIEMBRE/11, CTA COBRO No. 02 $ 1,275,000, No. 02 $ 1,700,000 DEL 01 AL 30 DICIEMBRE/11</t>
  </si>
  <si>
    <t>DIEGO FERNANDO GUERRERO OLIVEROS</t>
  </si>
  <si>
    <t>CTA COBRO No. 03 $ 1,400,000, No. 04 $ 600,000 DEL 01 AL 30 NOVIEMBRE/11</t>
  </si>
  <si>
    <t>HEWUAR HARRISON CRUZ GALEANO</t>
  </si>
  <si>
    <t>HILDA RESTREPO GUTIERREZ</t>
  </si>
  <si>
    <t>CTA COBRO No. 05 $ 2,300,000, No. 06 $ 600,000 del 01 AL 30 DICIEMBRE/11</t>
  </si>
  <si>
    <t>ROSENDO ORTIZ VELASQUEZ</t>
  </si>
  <si>
    <t>CTA COBRO No. 07 $ 2,300,000, No. 08 $ 600,000 DEL 01 AL 30 DICIEMBRE/11</t>
  </si>
  <si>
    <t>FRANCISCO DULCEY PARRA</t>
  </si>
  <si>
    <t>CTA COBRO No. 07 $ 1,200,000, No. 08 $ 600,000 del 01 AL 30 DICIEMBRE/11</t>
  </si>
  <si>
    <t>JOHN ALEXANDER CORREDOR ARGUELLO</t>
  </si>
  <si>
    <t>FABIO NELSON MARIN HURTADO</t>
  </si>
  <si>
    <t>CATHERINE ELIZABETH DUARTE GUZMAN</t>
  </si>
  <si>
    <t>CTA COBRO No. 05 $ 1,763,333, No. 06 $ 460,000 del 01 AL 23 DICIEMBRE/11</t>
  </si>
  <si>
    <t>CESAR OSWALDO CASTRO FRANCO Y/O COMERCIALIZADORA CC</t>
  </si>
  <si>
    <t>FACTURA DE VENTA No. Fncc596, 100 REDES DE NUIEBLA EN NYLON DE 9 MTS X 3 MTS DE H</t>
  </si>
  <si>
    <t>BOGOTA-OFICINAS NACIONALES</t>
  </si>
  <si>
    <t>FACTURA DE VENTA No. VIDF-01456 COMPRA DE ELEMENTOS Y MATERIALES PARA LA TOMA Y ENVIO DE MUESTRAS DE AVES CON ENFERMEDADESRESPITATORIAS</t>
  </si>
  <si>
    <t>FACTURA DE VENTA No. VIDF-01459 COMPRA DE ELEMENTOS PARA LA CAMPAÑA DE VACUNACION  PREVENCION DEL CARBUNCO BACTERIANO</t>
  </si>
  <si>
    <t>LEGALIZACION COMISION No. 737 $ 282,208 DEL 17 AL 18 NOVIEMBRE/11, No. 795 $ 651,318 DEL 29 NOVIEMBRE AL 02 DICIEMBRE/11, No. 805 $ 481,413 DEL 22 AL 24 NOVIEMBRE/11</t>
  </si>
  <si>
    <t>BEJARANO MENDOZA CARLOS ARTURO</t>
  </si>
  <si>
    <t>LEGALIZACION COMISION No. 741 $ 443,013 DEL 09 AL 11 NOVIEMBRE/11</t>
  </si>
  <si>
    <t>LEGALIZACION COMISION No. 773 $ 136,103 DEL 01 NOVIEMBRE/11, No. 774 $ 142,203 del 02 NOVIEMBRE/11, No. 775 $ 146,103 DEL 15 NOVIEMBRE/11, No. 776 $ 168,703 DEL 16 NOVIEMBRE/11</t>
  </si>
  <si>
    <t>CADAVID VASQUEZ LILIANA DEYANIRA</t>
  </si>
  <si>
    <t>LEGALIZACION COMISION No. 796 $ 485,013 DEL 05 AL 07 DICIEMBRE/11</t>
  </si>
  <si>
    <t>LEGALIZACION COMISION No. 804 $ 77,403 DEL 25 OCTUBRE/11</t>
  </si>
  <si>
    <t>CESPEDES VALDERRAMA ALBERTO</t>
  </si>
  <si>
    <t>LEGALIZACION COMISION No. 805 $ 232,208 DEL 13 AL 14 OCTUBRE/11</t>
  </si>
  <si>
    <t>CHAVES AGARON JOHN EDISON</t>
  </si>
  <si>
    <t>LEGALIZACION COMISION No. 761 $ 77,403 del 03 NOVIEMBRE/11, No. 762 $ 77,403 del 08 NOVIEMBRE/11, No. 763 $ 77,403 del 15 NOVIEMBRE/11, No. 764 $ 100,403 DEL 16 NOVIEMBRE/11, No. 765 $ 102,403 DEL 17 NOVIEMBRE/11, No. 767 $ 114,403 DEL 24 NOVIEMBRE/11, No. 768 $ 101,403 DEL 29 NOVIEMBRE/11, No. 783 $ 123,403 DEL 01 DICIEMBRE/11, No. 784 $ 155,603 DEL 05 DICIEMBRE/11,  No. 785 $ 77,403 DEL 06 DICIEMBRE/11, No. 786 $ 127,403 DEL 07 DICIEMBRE/11, No. 787 $ 112,003 DEL 09 DICIEMBRE/11</t>
  </si>
  <si>
    <t>COLON RIOS CALIXTO RAFAEL</t>
  </si>
  <si>
    <t>LEGALIZACION COMISION No. 757 $ 102,403 DEL 23 NOVIEMBRE/11, No. 758 $ 102,403 DEL 24 NOVIEMBRE/11, No. 759 $ 102,403 DEL 25 NOVIEMBRE/11</t>
  </si>
  <si>
    <t>CHIQUIZA FONSECA DIANA KATHERINE</t>
  </si>
  <si>
    <t>LEGALIZACION COMISION No. 809 $ 541,818 DEL 01 AL 04 NOVIEMBRE/11</t>
  </si>
  <si>
    <t>LEGALIZACION COMISION No. 740 $ 183,226 DEL 21 AL 22 NOVIEMBRE/11, No. 742 $ 248,710 DEL 28 AL 30 NOVIEMBRE/11</t>
  </si>
  <si>
    <t>CTA COBRO No. 01 $ 2,300,000 DEL 01 AL 30 DICIEMBRE/11</t>
  </si>
  <si>
    <t>CTA COBRO No. 04 $ 2,300,000 DEL 01 AL 30 DICIEMBRE/11</t>
  </si>
  <si>
    <t>GERMAN ANTONIO ARROYAVE ECHEVERRI</t>
  </si>
  <si>
    <t>CTA COBRO No. 03 $ 2,300,000, No.04 $ 600,000 del 01 al 30 NOVIEMBRE/1, CTA COBRO No. 05 $ 2,300,000, No. 06 $ 600,000 DEL 01 AL 30 DICIEMBRE/11</t>
  </si>
  <si>
    <t>CTA COBRO No. 05 $ 2,300,000, No. 06 $ 600,000 DEL 01 AL 30 DICIEMBRE/11</t>
  </si>
  <si>
    <t>MARTHA INES RAMIREZ BENITEZ</t>
  </si>
  <si>
    <t>CTA COBRO No. 01 $ 600,000, No. 02 $ 300,000 del 15 al 30 DICIEMBRE/11</t>
  </si>
  <si>
    <t>EDMUNDO MANUEL CUENTAS SOLANO</t>
  </si>
  <si>
    <t>CTA COBRO No. 03 $ 3,680,000, No. 04 $ 1,440,000 DEL 01 AL 30 NOVIEMBRE/11, DEL 01 AL 30 DICIEMBRE/11</t>
  </si>
  <si>
    <t>CLAUDIA PATRICIA ROBLES FONTALVO</t>
  </si>
  <si>
    <t>CTA COBRO No. 01 $ 3,680,000, No. 02 $ 1,440,000 DEL 01 AL 30 NOVIEMBRE/11, DEL 01 AL 30 DICIEMBRE/11</t>
  </si>
  <si>
    <t>ORTIZ AYALA JULIAN DAVID</t>
  </si>
  <si>
    <t>LEGALIZACION COMISION No. 800 $ 282,208 DEL 08 AL 09 NOVIEMBRE/11</t>
  </si>
  <si>
    <t>REYES RINCON OCTAVIO</t>
  </si>
  <si>
    <t>LEGALIZACION COMISION No. 807 $ 147,365 DEL 27 OCTUBRE/11, No. 808 $ 147,365 DEL 28 OCTUBRE/11</t>
  </si>
  <si>
    <t>RICO ECHEVERRY MARIO ADOLFO</t>
  </si>
  <si>
    <t>LEGALIZACION COMISION No. 815 $ 82,742 del 28 NOVIEMBRE/11, No. 816 $ 47,742 del 08 NOVIEMBRE/11</t>
  </si>
  <si>
    <t>RIVEROS RIVEROS JOHN JAIRO</t>
  </si>
  <si>
    <t>LEGALIZACION COMISION No. 746 $ 202,217 DEL 27 AL 28 OCTUBRE/11</t>
  </si>
  <si>
    <t>LEGALIZACION COMISION No. 747 $ 143,503 DEL 03 NOVIEMBRE/11, No. 748 $ 77,403 DEL 08 NOVIEMBRE/11, No. 749 $ 89,603 DEL 10 NOVIEMBRE/11, No. 750 $ 85,403 DEL 15 NOVIEMBRE/11, No. 751 $ 77,403 DEL 16 NOVIEMBRE/11, No. 752 $ 118,003 DEL 22 NOVIEMBRE/11, No. 753 $ 77,403 DEL 24 NOVIEMBRE/11, No. 754 $ 149,503 DEL 28 NOVIEMBRE/11, No. 778 $ 77,403 del 05 DICIEMBRE/11, No. 779 $ 77,403 DEL 06 DICIEMBRE/11</t>
  </si>
  <si>
    <t>LEGALIZACION COMISION No. 782 $ 1,029,021 DEL 30 NOVIEMBRE/11 AL 04 DICIEMBRE/11</t>
  </si>
  <si>
    <t>SOTO RAVE CARLOS ALBERTO</t>
  </si>
  <si>
    <t>LEGALIZACION COMISION No. 817 $ 558,296 DEL 09 AL 10 DICIEMBRE/11</t>
  </si>
  <si>
    <t>LEGALIZACION COMISION No. 738 $ 876,803 DEL 21 AL 25 NOVIEMBRE/11, No. 739 $ 289,936 del 28 al 29 NOVIEMBRE/11, No. 798 $ 798,607 DEL  08 AL 12 NOVIEMBRE/11</t>
  </si>
  <si>
    <t>LEGALIZACION COMISION No. 743 $ 67,406 del 27 julio/11</t>
  </si>
  <si>
    <t>LEGALIZACION COMISION No. 819 $ 82,406 DEL 15 NOVIEMBRE/11</t>
  </si>
  <si>
    <t>ORTIZ GARRIDO ANDRES LEONARDO</t>
  </si>
  <si>
    <t>LEGALIZACION COMISION No. 818 $ 696,623 DEL 08 AL 12 NOVIEMBRE/11</t>
  </si>
  <si>
    <t>CTA COBRO No. 09 $ 3,425,000 del 01 al 30 NOVIEMBRE/11</t>
  </si>
  <si>
    <t>CTA COBRO No. 03 $ 1,490,000, No. 04 $ 400,000 del 01 al 30 DICIEMBRE/11</t>
  </si>
  <si>
    <t>CARLOS TERCERO GUETE SAAVEDRA</t>
  </si>
  <si>
    <t>CTA COBRO No. 07 $ 4,553,333 DEL 01 AL 30 SEPTIEMBRE/11</t>
  </si>
  <si>
    <t>HUGO LEONARDO TORRES HERNANDEZ</t>
  </si>
  <si>
    <t>CTA COBRO No. 03 $ 2,300,000 del 01 al 30 DICIEMBRE/11</t>
  </si>
  <si>
    <t>JAZMIN JOHANA SANCHEZ</t>
  </si>
  <si>
    <t>CTA COBRO No. 05 $ 2,200,000, No. 06 $ 600,000 del 01 al 30 DICIEMBRE/11</t>
  </si>
  <si>
    <t>CTA COBRO No. 01 $ 1,400,000, No. 02 $ 400,000 del 01 al 31 OCTUBRE/11</t>
  </si>
  <si>
    <t>LEGALIZACION COMISION No. 769 $ 705,013 DEL 02 AL 04 NOVIEMBRE/11, No. 770 $ 444,208 DEL 07 AL 08 NOVIEMBRE/11, No. 771 $ 444,208 DEL 14 AL 15 NOVIEMBRE/11, No. 772 $ 965,818 DEL 16 AL 19 NOVIEMBRE/11</t>
  </si>
  <si>
    <t>LEGALIZACION COMISION No. 744 $ 436,823 DEL 20 AL 22 NOVIEMBRE/11, No. 755 $ 87,365 DEL 27 NOVIEMBRE/11</t>
  </si>
  <si>
    <t>JIMENEZ NEIRA YANETH</t>
  </si>
  <si>
    <t>LEGALIZACION COMISION No. 756 $ 485,839 DEL 30 NOVIEMBRE AL 03 DICIEMBR/11</t>
  </si>
  <si>
    <t>LOPEZ SABOGAL JAIRO ARNULFO</t>
  </si>
  <si>
    <t>LEGALIZACIN COMISION No. 811 $ 87,365 DEL 08 NOVIEMBRE/11</t>
  </si>
  <si>
    <t>LEGALIZACION COMISION No. 810 $ 47,742 del 07 OCTUBRE/11</t>
  </si>
  <si>
    <t>MORA ARANGO SEVERINO</t>
  </si>
  <si>
    <t>LEGALIZACION COMISION No. 799 $ 67,742 DEL 30 NOVIEMBRE/11, No. 812 $ 67,742 DEL 22 NOVIEMBRE/11, No. 813 $ 67,742 DEL 16 NOVIEMBRE/11, No. 814 $ 67,742 DEL 9 NOVIEMBRE/11</t>
  </si>
  <si>
    <t>LEGALIZACION COMISION No. 781 $ 786,281 DEL 11 AL 05 DICIEMBRE/111, No. 691 $ 436,823 DEL 30 AL 02 DICIEMBRE/11</t>
  </si>
  <si>
    <t>LEGALIZACION COMISION No. 788 $ 95,403 DEL 16 NOVIEMBRE/111, No. 789 $ 95,403 DEL 17 NOVIEMBRE/11, No. 790 $ 107,403 DEL 24 NOVIEMBRE, No. 791 $ 77,403 DEL 28 NOVIEMBRE/11, No. 792 $ 77,403 DEL 01 DICIEMBRE/11, No. 793 $ 77,403 DEL 06 DICIEMBRE/11, No. 794 $ 77,403 DEL 07 DICIEMBRE/11</t>
  </si>
  <si>
    <t>OROZCO MARQUEZ PASCUAL ENRIQUE</t>
  </si>
  <si>
    <t>LEGALIZACION COMISION No. 803 $ 300,408 DEL 02 AL 03 NOVIEMBRE/11</t>
  </si>
  <si>
    <t>CLAUDIA PATRICIA ORTIZ HERNANDEZ</t>
  </si>
  <si>
    <t>FACTURA No. 012365 COMPRA ALBATROS 200SC (660) Y MF REDUX (1000)</t>
  </si>
  <si>
    <t>NEIRA GUERRERO &amp; CIA S EN C</t>
  </si>
  <si>
    <t>FACTURA No. 0910 COMPRA DE AGUJAS HIPORTERMICAS</t>
  </si>
  <si>
    <t>CTA COBRO No. 05 $ 1,200,000, No.06 $ 600,000 del 01 AL 30 DICIEMBRE/11</t>
  </si>
  <si>
    <t>CTA COBRO No. 04 $ 5,000,000 DEL 01 AL 30 NOVIEMBRE/11, No. 05 $ 5,000,000 DEL 01 AL 30 DICIEMBRE/11</t>
  </si>
  <si>
    <t>LUZ MARLENY VASQUEZ CASTAÑO</t>
  </si>
  <si>
    <t>CTA COBRO No. 01 $ 1,320,000, No. 02 $ 660,000 DEL 28 NOVIEMBRE AL 30 DICIEMBRE/11</t>
  </si>
  <si>
    <t>CTA COBRO No. 01$ 2,300,000, No. 02 $ 600,000 DEL 01 AL 31 OCTUBRE/11</t>
  </si>
  <si>
    <t>CTA COBRO No. 05 $ 3,800,000 DEL 01 AL 30 DICIEMBRE/11</t>
  </si>
  <si>
    <t>VICTOR ANDRES LOSADA BERMEO</t>
  </si>
  <si>
    <t>CTA COBRO No. 01 $ 1,200,000, No. 02 $ 600,000 del 01 AL 30 NOVIEMBRE/11, CTA COBRO No. 03 $ 1,200,000, No. 04 $ 600,000 DEL 01 AL 30 DICIEMBRE/11</t>
  </si>
  <si>
    <t>CAQUETA</t>
  </si>
  <si>
    <t>ALEXANDER DE JESUS OSPINO RIVERA</t>
  </si>
  <si>
    <t>CTA COBRO No. 01 $ 680,000, No. 02 $ 340,000 DEL 14 AÑ 30 OCTUBRE/11</t>
  </si>
  <si>
    <t>CTA COBRO No. 02 $ 6,280,000  del 01 al 30 DICIEMBRE/11</t>
  </si>
  <si>
    <t>CTA COBRO No. 03 $ 1,400,000, CTA COBRO No. 04 $ 600,000 DEL 01 AL 30 NOVIEMBRE/11</t>
  </si>
  <si>
    <t>CARLOS ABEL ROSERO MONTENEGRO</t>
  </si>
  <si>
    <t>CTA COBRO No. 03 $ 1,200,000, CTA COBRO No. 04 $ 600,000 DEL 01 AL 30 NOVIEMBRE/11, CTA COBRO No. 05 $ 1,200,000, No. 06 $ 600,000 DEL 01 AL 30 DICIEMBRE/11</t>
  </si>
  <si>
    <t>CTA COBRO No. 01 $ 1,120,000, CTA COBRO No. 02 $ 560,000 DEL 01 AL 30 OCTUBRE/11, CTA COBRO No. 05 $ 1,200,000, CTA COBRO No. 06 $ 600,000 DEL 01 AL 30 DICIEMBRE/11</t>
  </si>
  <si>
    <t>CTA COBRO No. 05 $ 2,300,000 CTA COBRO No. 06 $ 600,000 del 01 al 30 DICIEMBRE/11</t>
  </si>
  <si>
    <t>YULY TATIANA MARTINEZ OSORIO</t>
  </si>
  <si>
    <t>CTA COBRO No. 01 $ 1,120,000 DEL 01 AL 30 OCTUBRE/11, CTA COBRO No. 02 $ 1,200,000 del 01 al 30 NOVIEMBRE/11, CTA COBRO No. 03 $ 1,200,000 DEL 01 AL 30 DICIEMBRE/11</t>
  </si>
  <si>
    <t>DIEGO EDISON FLOREZ CUELLAR</t>
  </si>
  <si>
    <t>CTA COBRO No. 06 $ 1,200,000, No. 05 $ 600,000 del 01 al 30 DICIEMBRE/11</t>
  </si>
  <si>
    <t>CTA COBRO No. 05 $2,300,000, No. 06 $ 600,000 DEL 01 AL 30 DICIEMBRE/11</t>
  </si>
  <si>
    <t>EDGAR ALONSO PATIÑO PATIÑO</t>
  </si>
  <si>
    <t>JORGE ENRIQUE SUAREZ ROJAS</t>
  </si>
  <si>
    <t>CTA COBRO No. 02 $ 2,200,000 DEL 01 AL 30 NOVIEMBRE/11, No. 03 $ 2,200,000 DEL 01 AL 30 DICIEMBRE/11</t>
  </si>
  <si>
    <t>FREDY ALEXY LOPEZ CORTES</t>
  </si>
  <si>
    <t>CTA COBRO No. 03 $2,200,000  No.04 $ 1,200,000 DEL 01 AL 30 NOVIEMBRE/11, CTA COBRO No. 05 $ 2,200,000, No. 06 $ 1,200,000 DEL 01 AL 30 DICIEMBRE/11</t>
  </si>
  <si>
    <t>ANA MARIA GRANADOS HURTADO</t>
  </si>
  <si>
    <t>CTA COBRO No.05 $ 2,300,000, No. 06 $ 600,000 DEL 01 AL 30 DICIEMBRE/11</t>
  </si>
  <si>
    <t>LUIS HERNANDO GALINDO NIÑO</t>
  </si>
  <si>
    <t>ADRIANA MARCELA AGUIRRE MEDINA</t>
  </si>
  <si>
    <t>CTA COBRO No. 05 $ 2,300,000 No. 06 $ 600,000 DEL 01 AL 30 DICIEMBRE/11</t>
  </si>
  <si>
    <t>CARLOS FERNANDO CAMARGO PARRA</t>
  </si>
  <si>
    <t>CTA  COBRO No. 05 $ 2,200,000 No. 06 $ 1,200,000 DEL 01 AL 30 DICIEMBRE/11</t>
  </si>
  <si>
    <t>HERNANDEZ OCAMPO LUIS BERNANDO</t>
  </si>
  <si>
    <t>LEGALIZACION COMISION No 820 $ 474,823 DEL 18 AL 20 DICIEMBRE/11, No. 821 $ 456,823 DEL 21 AL 23 DICIEMBRE/11</t>
  </si>
  <si>
    <t>LEGALIZACION COMISION No. 824 $ 521,839 DEL 28 NOVIEMBRE AL 01 DICIEMBRE/11, No. 825 $ 551,839 del 22 al 25 NOVIEMBRE/11, No. 826 DEL 15 AL 18 NOVIEMBRE/11</t>
  </si>
  <si>
    <t>SANCHEZ GERENA ANDRES CAMILO</t>
  </si>
  <si>
    <t>LEGALIZACION COMISION No. 823 $ 282,208 del 08 AL 09 NOVIEMBRE/11</t>
  </si>
  <si>
    <t>SANCHEZ LUNA RAFAEL ANGEL</t>
  </si>
  <si>
    <t>LEGALIZACION COMISION No. 827 $ 689,839 DEL 21 AL 24 NOVIEMBRE/11, No. 828 $ 681,839 DEL 28 NOVIEMBRE/11 AL 01 DICIEMBRE/11</t>
  </si>
  <si>
    <t>MAGDALENA</t>
  </si>
  <si>
    <t>SEÑAS GOMEZ NICOLAS ARIEL</t>
  </si>
  <si>
    <t>LEGALIZACION COMISION No. 830 $ 342,710 DEL 20 AL 22 NOVIEMBRE/11</t>
  </si>
  <si>
    <t>ROBINSON RESTREPO GAITAN</t>
  </si>
  <si>
    <t>CTA COBRO No. 03 $ 1,200,000, No. 04 $ 600,000 DEL 01 AL 30 DICIEMBRE/11</t>
  </si>
  <si>
    <t>DARCY JOHANNA ANGULO GARZON</t>
  </si>
  <si>
    <t>CTA COBRO No. 01 $ 966,666 DEL 06 AL 31 OCTUBRE/11</t>
  </si>
  <si>
    <t>HILDA IRENE ORTIZ LIMA</t>
  </si>
  <si>
    <t>CTA COBRO No. 03 $ 1,200,000 No. 04 $ 400,000 DEL 01 AL 30 NOVIEMBRE/11</t>
  </si>
  <si>
    <t>CTA COBRO No. 02 $ 1,200,000 DEL 01 AL 30 NOVIEMBRE/11, No. 03 $ 1,200,000 DEL 01 AL 30 DICIEMBRE/11</t>
  </si>
  <si>
    <t>CTA COBRO No. 03 $ 1,200,000 No. 04 $ 450,000 DEL 01 AL 30 DICIEMBRE/11</t>
  </si>
  <si>
    <t>YANED ESTELA ZAPATA</t>
  </si>
  <si>
    <t>CATALINA FRANCO GARCES</t>
  </si>
  <si>
    <t>CTA COBRO No. 03 $ 2,570,625, No. 03 $ 2,000,000 DEL 01 AL 30 DICIEMBRE/11</t>
  </si>
  <si>
    <t>ALEJANDRO MESA DUQUE</t>
  </si>
  <si>
    <t>JESUS HEILIN CONRADO RUMIE</t>
  </si>
  <si>
    <t>CARLOS HUMBERTO OCAMPO GOMEZ</t>
  </si>
  <si>
    <t>CTA COBRO No. 05 $ 1,400,000, No. 06 $ 600,000 DEL 01 AL 30 DICIEMBRE/11</t>
  </si>
  <si>
    <t>CTA COBRO No. 03 $ 1,400,000, No. 04 $ 600,000 DEL 01 AL 30 NOVIEMBRE/11, CTA COBRO No. 05 $ 1,400,000, No. 06 $ 600,000 DEL 01 AL 30 DICIEMBRE/11</t>
  </si>
  <si>
    <t>LADY JOHANNA TABARES VELEZ</t>
  </si>
  <si>
    <t>ISABEL CRISTINA LOPEZ CORTES</t>
  </si>
  <si>
    <t>ADELFO GONZALEZ OSORIO</t>
  </si>
  <si>
    <t>YINA MARITZA PARRA LASSO Y/O YER IMPRESOS</t>
  </si>
  <si>
    <t>FACTURA No. 1773-1774 COMPRA ELEMENTOS Y MATERIALES DE OFICINA</t>
  </si>
  <si>
    <t>SANDRA MILENA LOPEZ CORTES</t>
  </si>
  <si>
    <t>CTA COBRO No. 05 $ 1,200,000, No. 06 $ 900,000 DEL 01 AL 30 DICIEMBRE/11</t>
  </si>
  <si>
    <t>FRANCISCO PASCUAL DE SANTIS VEGA</t>
  </si>
  <si>
    <t>CTA COBRO No. 05 $ 960,000, No. 06 $ 720,000 DEL 01 AL 30 DICIEMBRE/11</t>
  </si>
  <si>
    <t>CTA COBRO No. 05 $ 960,000  DEL 01 AL 30 DICIEMBRE/11</t>
  </si>
  <si>
    <t>BENJAMIN JOSE MUNIVE ARROYO</t>
  </si>
  <si>
    <t>CTA COBRO No. 05 $ 2,300,000 DEL 01 AL 30 DICIEMBRE/11</t>
  </si>
  <si>
    <t>CTA COBRO No. 01 $ 1,200,000 DEL 07 AL 30 DICIEMBRE/11</t>
  </si>
  <si>
    <t>CTA COBRO No.03 $ 2,300,000, No. 04 $ 600,000 DEL 01 AL 30 NOVIEMBRE/11-HONORARIOS-DESPLAZAMIENTO</t>
  </si>
  <si>
    <t>CTA COBRO No. 01 $ 1,763,333, No. 02 $ 460,000 DEL 08 AL 30 NOVIEMBRE/11-HONORARIOS-DESPLAZAMIENTO</t>
  </si>
  <si>
    <t>CLAUDIA PATRICIA SALAMANCA SANCHEZ</t>
  </si>
  <si>
    <t>CTA COBRO No. 05 $ 1,200,000, No. 06 $ 600,000 DEL 01 AL 30 DICIEMBRE/11-HONORARIOS-DESPLAZAMIENTO</t>
  </si>
  <si>
    <t>SALUSTRIANO MELGAREJO CALDERON</t>
  </si>
  <si>
    <t>CTA COBRO No. 07 $ 1,200,000, No. 08 $ 600,000 DEL 01 AL 30 DICIEMBRE/11-HONORARIOS-DESPLAZAMIENTO</t>
  </si>
  <si>
    <t>LORENA MARIN BETANCOURTH</t>
  </si>
  <si>
    <t>CTA COBRO No. 03 $ 2,300,000, No. 04 $ 600,000 DEL 01 AL 30 DICIEMBRE/11-HONORARIOS-DESPLAZAMIENTO</t>
  </si>
  <si>
    <t>GERARDO LOPEZ LOPEZ</t>
  </si>
  <si>
    <t>CTA COBRO No. 03 $ 2,300,000, No. 04 $ 600,000 del 01 al 30 noviembre/11-HONORARIOS-DESPLAZAMIENTO</t>
  </si>
  <si>
    <t>JOSE IGNACIO VARGAS CASTRO</t>
  </si>
  <si>
    <t>CTA COBRO No. 01 $ 2,300,000, No. 02 $ 600,000 DEL 01 AL 30 OCTUBRE/11-HONORARIOS-DESPLAZAMIENTO</t>
  </si>
  <si>
    <t>FERNANDO ALBERTO LOAIZA</t>
  </si>
  <si>
    <t>CTA COBRO No. 01 $ 600,000, No. 02 $ 300,000 DEL 15 AL 30 DICIEMBRE/11-HONORARIOS-DESPLAZAMIENTO</t>
  </si>
  <si>
    <t>DENCY BARRETO SANCHEZ</t>
  </si>
  <si>
    <t>CTA COBRO No. 05 $ 2,285,000 DEL 01 AL 30 NOVIEMBRE/11</t>
  </si>
  <si>
    <t>JULIO CESAR BETANCUR QUINTERO</t>
  </si>
  <si>
    <t>CTA COBRO No. 05 $ 1,200,000, No. 06 $ 700,000 DEL 01 AL 30 DICIEMBRE/11</t>
  </si>
  <si>
    <t>JOSE ALBERTO RENGIFO ZAPATA</t>
  </si>
  <si>
    <t>CTA COBRO No. 01 $ 2,300,000, No. 02 $ 1,500,000 DEL 01 AL 30 DICIEMBRE/11</t>
  </si>
  <si>
    <t>IRMA ELOISA GIRATA OSPINA</t>
  </si>
  <si>
    <t>CTA COBRO No. 05 $ 4,667,000 DEL 01 AL 30 DICIEMBRE/11</t>
  </si>
  <si>
    <t>ALVARO AFRANIO CORAL CORDOBA</t>
  </si>
  <si>
    <t>NARIÑO</t>
  </si>
  <si>
    <t>JORGE ALBERTO VILLOTA GAMBOA</t>
  </si>
  <si>
    <t>CTA COBRO No. 03 $ 2,300,000, No. 04 $ 600,000 DEL 01 AL 30 DICIEMBRE/11</t>
  </si>
  <si>
    <t>JOSE LUIS BENAVIDES CASTRO</t>
  </si>
  <si>
    <t>CTA COBRO No. 01 $ 1,083,333 , No. 02 $ 433,333 DEL 05 AL 30 OCTUBRE/11, CTA COBRO No. 03 $ 1,250,000, No. 04 $ 500,000 DEL 01 AL 30 NOVIEMBRE/11, CTA COBRO No. 05 $ 1,250,000, No. 06 $ 500,000 DEL 01 AL 30 DICIEMBRE/11</t>
  </si>
  <si>
    <t>SEGUNDO HERNANDO BOLAÑOS</t>
  </si>
  <si>
    <t>CTA COBRO No. 01 $ 1,083,333 , No. 02 $ 433,333 DEL 05 AL 30 OCTUBRE/11</t>
  </si>
  <si>
    <t>CTA COBRO No. 01 $ 1,916,666, No. 02 $ 500,000 DEL 06 AL 31 OCTUBRE/11, CTA COBRO No. 03 $ 2,300,000, No. 04 $ 600,000 DEL 01 AL 30 NOVIEMBRE/11, CTA COBRO No. 05 $ 2,300,000, No. 06 $ 600,000 DEL 01 AL 30 DICIEMBRE/11</t>
  </si>
  <si>
    <t>RUBEN DARIO GAMBOA ORTEGA</t>
  </si>
  <si>
    <t>CTA COBRO No. 01 $ 2,146,666, No. 02 $ 560,000 DEL 03 AL 30 NOVIEMBRE/11, CTA COBRO No. 03 $ 2,300,000, No. 04 $ 600,000 DEL 01 AL 30 DICIEMBRE/11</t>
  </si>
  <si>
    <t>EDINA LEONOR MOSCOTE AVILA Y/O ALMACEN EL PASTAL</t>
  </si>
  <si>
    <t>FACTURA No. 304388 $ 70,960,750 INSUMOS CULTIVO PLATANO</t>
  </si>
  <si>
    <t>CESAR</t>
  </si>
  <si>
    <t>EDGAR MORALES PAZ</t>
  </si>
  <si>
    <t>CTA COBRO No. 02 $ 880,000 DEL 01 AL 30 DICIEMBRE/11</t>
  </si>
  <si>
    <t>RUDIGER FRANCISCO MARRIAGA CANTILLO</t>
  </si>
  <si>
    <t>LICINIO GARRIDO HOYOS</t>
  </si>
  <si>
    <t>CTA COBRO No. 01 $ 5,040,000 DEL 01 AL 30 DICIEMBRE/11</t>
  </si>
  <si>
    <t>CTA COBRO No. 03 $ 2,300,000, No. 04 $ 1,500,000 DEL 01 AL 30 DICIEMBRE/11</t>
  </si>
  <si>
    <t>CONSTANZA VIVAS ROJAS</t>
  </si>
  <si>
    <t>MIGUEL ENRIQUE GAMEZ PIÑEREZ</t>
  </si>
  <si>
    <t>CTA COBRO No. 02 $ 980,000 DEL 01 AL 30 DICIEMBRE/11</t>
  </si>
  <si>
    <t>ODACIR ALBERTO CASTRO MONTERO</t>
  </si>
  <si>
    <t>SANDRA PATRICIA JIMENEZ BALCEIRO</t>
  </si>
  <si>
    <t>LEONARDO ENRIQUE TORRES PAREJO</t>
  </si>
  <si>
    <t>JOSE PIÑEREZ</t>
  </si>
  <si>
    <t>FABIAN ALBERTO DE LA ASUNCION CASTRO</t>
  </si>
  <si>
    <t>YULY ANDREA BENITEZ CARVAJAL</t>
  </si>
  <si>
    <t>JUAN EDUARDO RICARDO HERNANDEZ</t>
  </si>
  <si>
    <t>CTA COBRO No. 05 $ 2,570,625, No. 06 $ 1,500,000 DEL 01 AL 30 DICIEMBRE/11</t>
  </si>
  <si>
    <t>JACKELINE MARIN BETANCUR</t>
  </si>
  <si>
    <t>LAURA ANDREA GARCIA GAVIRIA</t>
  </si>
  <si>
    <t>SERGIO ANTONIO SUAREZ ARIAS</t>
  </si>
  <si>
    <t>ALDEMAR ALFONSO JIMENEZ CAMARGO</t>
  </si>
  <si>
    <t>EFRAIN DE JESUS CABANA GARCIA</t>
  </si>
  <si>
    <t>ADALBERTO SEGUNDO BERMEJO VELASQUEZ</t>
  </si>
  <si>
    <t>ALDRIN SEGUNDO SERRANO AHUMADA</t>
  </si>
  <si>
    <t>WILSON RAFAEL TOVAR ZARATE</t>
  </si>
  <si>
    <t>JORGE LUIS GUTIERREZ MANCILLA</t>
  </si>
  <si>
    <t>RAFAEL JOSE RIOS MARQUEZ</t>
  </si>
  <si>
    <t>FARID ENRIQUE MERCADO LONDOÑO</t>
  </si>
  <si>
    <t>FABIO JOSE JIMENEZ ELLES</t>
  </si>
  <si>
    <t>LISANDRO ALVAREZ ACOSTA</t>
  </si>
  <si>
    <t>LUIS BERNARDO HERNANDEZ OCAMPO</t>
  </si>
  <si>
    <t>LEGALIZACION COMISION No. 832 $ 436,823 DEL 13 AL 15 DICIEMBRE/11</t>
  </si>
  <si>
    <t>SANTOS GRANADOS LUIS ANDELFO</t>
  </si>
  <si>
    <t>LEGALIZACION COMISION No. 829 $ 436,823 DEL 27 AL 29 DICIEMBR/11,  No. 822 $ 681,552 DEL 05 AL 08 DICIEMBRE/11</t>
  </si>
  <si>
    <t>LEGALIZACION COMISION No. 831 $ 232,208 DEL 30 NOVIEMBRE AL 01 DICIEMBRE/11</t>
  </si>
  <si>
    <t>YENNY AMANDA PADILLA REYES</t>
  </si>
  <si>
    <t>CTA COBRO No. 01 $ 1,386,667 PLAN DE TRABAJO-HONORARIOS</t>
  </si>
  <si>
    <t>JULIANA MARCELA GONZALEZ CRESPO</t>
  </si>
  <si>
    <t>CTA COBRO No. 01 $ 360,000 PLAN DE TRABAJO, No. 02 $ 320,000 DEL 23 AL 30 DICIEMBRE/11-HONORARIOS</t>
  </si>
  <si>
    <t>EDWIN ALONSO BECERRA RODRIGUEZ</t>
  </si>
  <si>
    <t>CTA COBRO No.05 $ 1,400,000, No. 06 $ 400,000 DEL 01 AL 30 DICIEMBRE/11-HONORARIOS-DESPLAZAMIENTO</t>
  </si>
  <si>
    <t>OSCAR RIVAS RODRIGUEZ</t>
  </si>
  <si>
    <t>CTA COBRO No.05 $ 2,000,000, No. 06 $ 400,000 DEL 01 AL 30 DICIEMBRE/11-HONORARIOS-DESPLAZAMIENTO</t>
  </si>
  <si>
    <t>OLGA LUCIA MOSQUERA MONTAÑO</t>
  </si>
  <si>
    <t>CTA COBRO No. 03 $ 1,533,000 DEL 01 AL 30 DICIEMBRE/11-HONORARIOS</t>
  </si>
  <si>
    <t>CESAR MAURICIO GOMEZ</t>
  </si>
  <si>
    <t>CTA COBRO No. 03 $ 1,200,000, No. 06 $ 400,000  DEL 01 AL 30 DICIEMBRE/11-HONORARIOS-DESPLAZAMIENTO</t>
  </si>
  <si>
    <t>OSCAR MARINO ESCOBAR MARULANDA</t>
  </si>
  <si>
    <t>CTA COBRO No.05 $ 2,300,000, No. 06 $ 600,000 DEL 01 AL 30 DICIEMBRE/11-HONORARIOS-DESPLAZAMIENTO</t>
  </si>
  <si>
    <t>VANESSA ALVAREZ ARIAS</t>
  </si>
  <si>
    <t>CTA COBRO No. 01 $ 2,200,000, No. 02 $ 600,000 DEL 01 AL 30 DICIEMBRE/11-HONORARIOS-DESPLAZAMIENTO</t>
  </si>
  <si>
    <t>GIOMARA VASQUEZ GAMBOA</t>
  </si>
  <si>
    <t>CTA COBRO No. 01 $ 1,232,500, No. 01 $ 1,276,666 DEL 02 AL 30 NOVIEMBRE/11-HONORARIOS-DESPLAZAMIENTO</t>
  </si>
  <si>
    <t>CTA COBRO No. 03 $ 1,050,000 DEL 01 AL 30 DICIEMBRE/11-HONORARIOS</t>
  </si>
  <si>
    <t>CTA COBRO No. 02 $ 1,275,000, No. 02 $ 1,316,666 DEL 01 AL 30 NOVIEMBRE/11, CTA COBRO No. 03 $ 1,275,000, No. 03 $ 1,700,000 DEL 01 AL 30 DICIEMBRE/11-HONORARIOS-DESPLAZAMIENTO</t>
  </si>
  <si>
    <t>JHON FAVER GONZALEZ URUETA</t>
  </si>
  <si>
    <t>CTA COBRO No. 05 $ 2,300,000, No. 06 $ 600,000 DEL 01 AL 30 DICIEMBRE/11-HONORARIOS-DESPLAZAMIENTO</t>
  </si>
  <si>
    <t>JUAN FERNANDO DUQUE POSADA</t>
  </si>
  <si>
    <t>CTA COBRO No. 02 $ 2,570,625, No. 02 $ 1,616,667 DEL 01 AL 30 NOVIEMBRE/11, CTA COBRO No. 03 $ 2,570,625, No. 03 $ 2,000,000 DEL 01 AL 30 DICEIMBRE/11 HONORARIOS-DESPLAZAMIENTO</t>
  </si>
  <si>
    <t>ALEJANDRA MARIA BOTERO LOPEZ</t>
  </si>
  <si>
    <t>CTA COBRO No. 01 $ 633,000, No. 02 $ 1,267,000 DEL 01 AL 30 DICIEMBRE/11 HONORARIOS</t>
  </si>
  <si>
    <t>EIDER DE JESUS ARRIETA ORTEGA</t>
  </si>
  <si>
    <t>CTA COBRO No. 03 $ 1,200,000, No. 04 $ 600,000 DEL 01 AL 30 NOVIEMBRE/11-HONORARIOS-DESPLAZAMIENTO</t>
  </si>
  <si>
    <t>SAUL ESTEBAN DIAZ ARRIETA</t>
  </si>
  <si>
    <t>YOBANIS ANTONIO MUÑOZ ACOSTA</t>
  </si>
  <si>
    <t>CAROL SORAYA SANCHEZ RODRIGUEZ</t>
  </si>
  <si>
    <t>CTA COBRO No. 01 $ 1,763,333, No. 02 $ 460,000 DEL 08 AL 30 NOVIEMBRE/11, CTA COBRO No. 03 $ 2,300,000, No. 04 $ 600,000 DEL 01 AL 30 DICIEMBRE/11-HONORARIOS-DESPLAZAMIENTO</t>
  </si>
  <si>
    <t>LUCIANO RAMIREZ</t>
  </si>
  <si>
    <t>CTA COBRO No. 05 $ 2,300,000 , No. 06 $ 600,000 DEL 01 AL 30 DICIEMBRE/11-HONORARIOS-DESPLAZAMIENTO</t>
  </si>
  <si>
    <t>EULISES DE JESUS GIRALDO ROJAS</t>
  </si>
  <si>
    <t>CTA COBRO No. 05 $ 1,040,000, No. 06 $ 606,666 DEL 01 AL 26 DICIEMBRE/11-HONORARIOS-DESPLAZAMIENTO</t>
  </si>
  <si>
    <t>ROBISON RESTREPO GAITAN</t>
  </si>
  <si>
    <t>CTA COBRO No. 01 $ 1,200,000, No. 02 $ 600,000 DEL 01 AL 30 NOVIEMBRE/11-HONORARIOS-DESPLAZAMIENTO</t>
  </si>
  <si>
    <t>CARLOS ALBERTO GIRALDO GIL</t>
  </si>
  <si>
    <t>CTA COBRO No. 05 $ 1,200,000, No. 06 $ 600,000 DEL 01 AL 30 DICEIMBRE/11-HONORARIOS-DESPLAZAMIENTO</t>
  </si>
  <si>
    <t>CTA COBRO No. 03 $ 1,250,000, No. 04 $ 500,000, CTA COBRO No. 05 $ 1,250,000, No. 06 $ 500,000 DEL 01 AL 30 DICIEMBRE/11-HONORARIOS-DESPLAZAMIENTO</t>
  </si>
  <si>
    <t>CTA COBRO No. 01 $ 840,000, No. 02 $ 440,000 DEL 09 AL 30 NOVIEMBRE/11-HONORARIOS-DESPLAZAMIENTO</t>
  </si>
  <si>
    <t>MARCOS CONSUEGRA ORTEGA</t>
  </si>
  <si>
    <t xml:space="preserve">CTA DE COBRO No 03 $1,920,000 CTA COBRO No 4 $1,440,000 DEL 01 DE NOVIEMBRE AL 30 DICIEMBRE/11 HONORARIOS GTOS DESPLAZAMIENTO </t>
  </si>
  <si>
    <t xml:space="preserve">FRED ALFONSO CARO SANTIAGO </t>
  </si>
  <si>
    <t>HUGO ARMANDO ROJAS SIERRA</t>
  </si>
  <si>
    <t xml:space="preserve">CTA DE COBRO No 05 $1,200,000 CTA DE COBRO No $900,000 DEL 01 AL 30 DICIEMBRE/11 HONORARIOS GTOS DESPLAZAMIENTO  </t>
  </si>
  <si>
    <t xml:space="preserve">FABIAN ALBERTO GUTIERREZ GONZALEZ </t>
  </si>
  <si>
    <t xml:space="preserve">CTA DE COBRO No 05 $1,200,000 CTA DE COBRO No $900,000 DEL 01 AL 30 NOVIEMBRE/11 HONORARIOS GTOS DESPLAZAMIENTO  </t>
  </si>
  <si>
    <t xml:space="preserve">CTA DE COBRO No 05 $1,200,000 CTA DE COBRO No $600,000 DEL 01 AL 30 DICIEMBRE/11 HONORARIOS GTOS DESPLAZAMIENTO  </t>
  </si>
  <si>
    <t>GLORIA PATTRICIA QUINTERO JORIGUA</t>
  </si>
  <si>
    <t>CTA DE COBRO No 01 $1,160,000 DEL 01 AL 30 DICIEMBRE/11 HONORARIOS</t>
  </si>
  <si>
    <t xml:space="preserve">CTA DE COBRO No 03 $1,200,000 CTA DE COBRO No 04 $600,000 DEL 01 AL 30 NOVIEMBRE/11 HONORARIOS GTS DESPLAZAMIENTO </t>
  </si>
  <si>
    <t xml:space="preserve">CTA DE COBRO No 03 $1,160,000 DEL 01 AL 30 NOVIEMBRE/11 CTA DE COBRO No $1,160,000 DEL 1 AL 30 DE DICIEMBRE HONORARIOS </t>
  </si>
  <si>
    <t xml:space="preserve">CTA DE COBRO No 03 $1,160,0000 DEL 01 AL 30 DICIEMBRE/11 HONORARIOS </t>
  </si>
  <si>
    <t xml:space="preserve">CTA DE COBRO No 03 $1,200,000 CTA DE COBRO No 04 $600,000 DEL 1 AL 30 NOVIEMBRE/11 HONORARIOS, GTOS DESPLAZAMIENTO </t>
  </si>
  <si>
    <t>CTA DE COBRO No 03 $1,160,000 DEL 1 AL 30 DICIEMBRE/11 HONORARIOS</t>
  </si>
  <si>
    <t>ERROR ARCHIVO PLANO</t>
  </si>
  <si>
    <t>WILLIAM ALFONSO TRILLOS CRUZ</t>
  </si>
  <si>
    <t xml:space="preserve">CTA DE COBRO No 01 $760,000 CTA COBRO No 02 $380,000 DEL 12 AL 30 OCTUBRE/11 HONORARIOS GTS DESPLAZAMIENTO CTA DE COBRO No 03 $1,200,000 CTA COBRO No 04 $600,00 DEL 01 AL 30 NOVIEMBRE/11 HONORARIOS GTS DESPLAZAMIENTO </t>
  </si>
  <si>
    <t>LUIS ENRIQUE MENESES REALES</t>
  </si>
  <si>
    <t>CTA DE COBRO No 01 $760,000 CTA COBRO No 02 $380,000 DEL 12 AL 30 OCTUBRE/11 HONORARIOS GTS DESPLAZAMIENTO CTA DE COBRO No 03 $1,200,000 CTA COBRO No 04 $600,00 DEL 01 AL 30 NOVIEMBRE/11 HONORARIOS GTS DESPLAZAMIENTO CTA DE COBRO No 05 $1,200,000 CTA COBRO No 06 $600,00 DEL 01 AL 30 DICIEMBRE/11 HONORARIOS GTS DESPLAZAMIENTO</t>
  </si>
  <si>
    <t>RODOLFO ANTONIO GUTIERREZ GONZALEZ</t>
  </si>
  <si>
    <t>CTA DE COBRO No 01 $1,457,000 CTA COBRO No 02 $380,000 DEL 12 AL 30 OCTUBRE/11 HONORARIOS GTS DESPLAZAMIENTO CTA DE COBRO No 03 $2,300,000 CTA COBRO No 04 $600,00 DEL 01 AL 30 NOVIEMBRE/11 HONORARIOS GTS DESPLAZAMIENTO CTA DE COBRO No 05 $2,300,000 CTA COBRO No 06 $600,00 DEL 01 AL 30 DICIEMBRE/11 HONORARIOS GTS DESPLAZAMIENTO</t>
  </si>
  <si>
    <t>ARGEMIRO BLANCO SANTOS</t>
  </si>
  <si>
    <t>CTA DE COBRO No 01 $1,583,3333 CTA COBRO No 02 $443,333 DEL 12 AL 30 OCTUBRE/11 HONORARIOS GTS DESPLAZAMIENTO CTA DE COBRO No 03 $2,500,000 CTA COBRO No 04 $700,00 DEL 01 AL 30 NOVIEMBRE/11 HONORARIOS GTS DESPLAZAMIENTO CTA DE COBRO No 05 $2,500,000 CTA COBRO No 06 $700,00 DEL 01 AL 30 DICIEMBRE/11 HONORARIOS GTS DESPLAZAMIENTO</t>
  </si>
  <si>
    <t>JUSTO PASTOR GARANTIVA BRUGES</t>
  </si>
  <si>
    <t>CTA DE COBRO No 01 $2,223,333 CTA COBRO No 02 $580,000 DEL 02 AL 30 NOVIEMBRE/11 HONORARIOS GTS DESPLAZAMIENTO CTA DE COBRO No 03 $2,300,000 CTA COBRO No 04 $600,00 DEL 01 AL 30 DICIEMBRE/11 HONORARIOS GTS DESPLAZAMIENTO</t>
  </si>
  <si>
    <t xml:space="preserve">CTA DE COBRO No 01 $2,146,666 CTA DE COBRO No 02 $560,0000 DEL 03 AL 30 OCTUBRE/11 HONORARIOS GTS DESPLAZAMIENTO </t>
  </si>
  <si>
    <t xml:space="preserve">ERNESTO YESID RODRIGUEZ ANAYA </t>
  </si>
  <si>
    <t>CTA DE COBRO No 02 $1,200,000 CTA DE COBRO No 02 $600,000 DEL 01 AL 30 NOVIEMBRE/11 CTA DE COBRO No 03 $2,300,000 CTA DE COBRO No 02 $600,000 DEL 01 AL 30 DICIEMBRE/11 HONORARIOS GTS DESPLAZAMIENTO</t>
  </si>
  <si>
    <t xml:space="preserve">JHON FREDY BENAVIDES BARRAGAN </t>
  </si>
  <si>
    <t>CTA DE COBRO No 01 $1,120,000 CTA DE COBRO No 02 $560,000 DEL 03 AL 30 OCTUBRE/11 CTA DE COBRO No 03 $1,200,000 CTA DE COBRO No 04 $600,000 DEL 01 AL 30 NOVIEMBRE/11 CTA DE COBRO No 05 $1,200,000 CTA DE COBRO No 06 $600,000 DEL 01 AL 30 DICIEMBRE/11 HONORARIOS GTS DESPLAZAMIENTO</t>
  </si>
  <si>
    <t>ANGELA MARIA OCHOA CASTAÑEDA</t>
  </si>
  <si>
    <t>CTA DE COBRO No 03 $2,300,000 CTA DE COBRO No 4 $600,000 DEL 01 AL 30 DICIEMBRE/11 HONORARIOS GTS DESPLAZAMIENTO</t>
  </si>
  <si>
    <t xml:space="preserve">CTA DE COBRO No 01 $1,120,000 CTA DE COBRO No 01 $560,000 DEL 03 AL 30 OCTUBRE/11 CTA DE COBRO No 05 $1,200,000 CTA DE COBRO No 06 $600,000 DEL 01 AL 30 DE DICIEMBRE/11 HONORARIOS GTS DESPLAZAMIENTO </t>
  </si>
  <si>
    <t xml:space="preserve">CTA DE COBRO No 01 $760,000 CTA DE COBRO No 2 $380,000 DEL 12 AL 30 OCTUBRE/11 HONORARIOS GTOS DESPLAZAMIENTO  </t>
  </si>
  <si>
    <t>EDWAR HACID JIMENEZ SILVA</t>
  </si>
  <si>
    <t>ALDO ANDRES QUINTERO PADILLA</t>
  </si>
  <si>
    <t xml:space="preserve">CTA DE COBRO No 01 $1,160,000 CTA DE COBRO No 2 $386,666 DEL 02 AL 30 NOVIEMBRE/11 HONORARIOS GTOS DESPLAZAMIENTO  </t>
  </si>
  <si>
    <t>ALBERTO RAFAEL FONTALVO GARCIA</t>
  </si>
  <si>
    <t xml:space="preserve">JOSE LUIS GUERRA BALCAZAR </t>
  </si>
  <si>
    <t xml:space="preserve">CTA DE COBRO No 01 $1,160,000 CTA DE COBRO No 2 $386,666 DEL 02 AL 30 NOVIEMBRE/11 HONORARIOS GTOS DESPLAZAMIENTO  CTA DE COBRO No 3 $1,200,000 CTA DE COBRO No 4 $400,000 DEL 1 AL 30 DE DICIEMBRE/11 HONORARIOS GTOS DESPLAZAMIENTO                                                                                                                                                                                                                                                                                                                                                                                                                                                                                                                                                                                                                                                                                                                                                                                                                                                                                                                                                                                                                                                                                                                                                                                                                                                                                                                                                                                                                                                                                                                                                                                            </t>
  </si>
  <si>
    <t>JORGE ELIECER JIMENEZ USTARIZ</t>
  </si>
  <si>
    <t>CTA DE COBRO No 03 $2,300,000 CTA COBRO No 04 $600,00 DEL 01 AL 30 DICIEMBRE/11 HONORARIOS GTS DESPLAZAMIENTO</t>
  </si>
  <si>
    <t>AUDEN FABIAN LEAL QUINTANA</t>
  </si>
  <si>
    <t>RENE FRANCISCO PEÑALOZA IBARRA</t>
  </si>
  <si>
    <t>CTA DE COBRO No 01 $935,000 CTA COBRO No 02 $1,000,0000 DEL 1 DE NOVIEMBRE AL 15 DE DICIEMBRE/11 HONORARIOS</t>
  </si>
  <si>
    <t>CTA COBRO No. 05 $ 1,200,000, No. 06 $ 600,000 DEL 01 AL 30 DICIEIMBRE/11-HONORARIOS-DESPLAZAMIENTO</t>
  </si>
  <si>
    <t>EDWIN ARTURO VILORIA FABREGA</t>
  </si>
  <si>
    <t>DEISY LORENA PALOMINO CUBILLOS</t>
  </si>
  <si>
    <t>CTA DE COBRO No 01 $1,200,000 CTA COBRO No 2 $600,00 DEL 01 AL 30 NOVIEMBRE/11 HONORARIOS GTS DESPLAZAMIENTO CTA DE COBRO No 03 $1,200,000 CTA COBRO No 4 $600,00 DEL 01 AL 30 DICIEMBRE/11 HONORARIOS GTS DESPLAZAMIENTO</t>
  </si>
  <si>
    <t>EDINSON HERNAN ALARCON PLAZAS</t>
  </si>
  <si>
    <t>BELSEIN PALOMAREZ ARDILA</t>
  </si>
  <si>
    <t xml:space="preserve">BEATRIZ HELENA GARCIA VALLEJO </t>
  </si>
  <si>
    <t>JEISSON ALARCON PLAZAS</t>
  </si>
  <si>
    <t>NORMA CONSTANZA RAMOS SANTAFE</t>
  </si>
  <si>
    <t>CTA DE COBRO No 01 $1,200,000 CTA COBRO No 2 $600,000 DEL 01 AL 30 NOVIEMBRE/11 HONORARIOS GTS DESPLAZAMIENTO CTA DE COBRO No 03 $1,200,000 CTA COBRO No 4 $600,000 DEL 01 AL 30 DICIEMBRE/11 HONORARIOS GTS DESPLAZAMIENTO</t>
  </si>
  <si>
    <t>WILSON ANDRES HERRERA MEJIA</t>
  </si>
  <si>
    <t>ADA LISBET GIL VALENCIA</t>
  </si>
  <si>
    <t xml:space="preserve">VICTOR ANDRES LOSADA BERMEO </t>
  </si>
  <si>
    <t xml:space="preserve">CTA DE COBRO No 01 $1,200,000 CTA DE COBRO No 02 $600,000 DEL 1 AL 30 NOVIEMBRE/11 HONORARIOS, GTOS DESPLAZAMIENTO </t>
  </si>
  <si>
    <t>RECHAZADO DOBLE  VER OP 1622</t>
  </si>
  <si>
    <t>JAIME ANDRES GARCIA BARRIOS</t>
  </si>
  <si>
    <t>JADITH SIDNEY SANCHEZ ROSAS</t>
  </si>
  <si>
    <t>CTA COBRO No. 05 $ 1,200,000, No. 06 $ 400,000 DEL 01 AL 30 DICIEMBRE/11-HONORARIOS-DESPLAZAMIENTO</t>
  </si>
  <si>
    <t>NANCY JANET CHECA MENDEZ</t>
  </si>
  <si>
    <t>CTA COBRO No. 01 $ 1,200,000 DEL 07 AL 30 DICIEMBRE/11-HONORARIOS</t>
  </si>
  <si>
    <t>RUBEN DARIO ESCOBAR</t>
  </si>
  <si>
    <t>CTA COBRO No. 01 $ 1,200,000 , No. 02 $ 400,000 DEL 01 AL 30 OCTUBRE/11, CTA COBRO No. 03 $ 1,200,000, No.04 $ 400,000 DEL 01 AL 30 NOVIEMBRE/11, CTA COBRO No. 05 $ 1,200,000, No. 06 $ 400,000 DEL 01 AL 30 DICIEIMBRE/11-HONORAIOS-DESPLAZAMIENTO</t>
  </si>
  <si>
    <t xml:space="preserve">JORGE LUIS PERTUZ CASTRO </t>
  </si>
  <si>
    <t xml:space="preserve">CTA DE COBRO No 01 $880,000 DEL 01 AL 30 NOVIEMBRE/11 HONORARIOS </t>
  </si>
  <si>
    <t>NILSON ELIECER SILVA ARRIETA</t>
  </si>
  <si>
    <t xml:space="preserve">CTA DE COBRO No 01 $674,666 DEL 08 AL 30 NOVIEMBRE/11 HONORARIOS </t>
  </si>
  <si>
    <t xml:space="preserve">LEONARDO ENRIQUE TORRES PAREJO </t>
  </si>
  <si>
    <t xml:space="preserve">CTA DE COBRO No 01 $980,000 DEL 01 AL 30 NOVIEMBRE/11 HONORARIOS </t>
  </si>
  <si>
    <t xml:space="preserve">JAIRO DE JESUS MONTENEGRO MOZO </t>
  </si>
  <si>
    <t xml:space="preserve">CTA DE COBRO No 01 $2,300,000 CTA DE COBRO No 02 $600,000 DEL 1 AL 30 NOVIEMBRE/11 HONORARIOS, GTOS DESPLAZAMIENTO CTA DE COBRO No 03 $2,300,000 CTA DE COBRO No 4 $600,000 DEL 1 AL 30 DICIEMBRE/11 HONORARIOS, GTOS DESPLAZAMIENTO </t>
  </si>
  <si>
    <t>LUIS CARLOS PADILLA ESPINOZA</t>
  </si>
  <si>
    <t>CTA DE COBRO No 01 $718,667 DEL 09 AL 30 NOVIEMBRE/11 HONORARIOS</t>
  </si>
  <si>
    <t>SANTANDER ADRIANO DIAZ ALTAMAR</t>
  </si>
  <si>
    <t>SANDRA PATRICIA JIMENEZ BALCERO</t>
  </si>
  <si>
    <t>CARLOS ENRIQUE PEREZ MARTINEZ</t>
  </si>
  <si>
    <t xml:space="preserve">CTA DE COBRO No 02 $880,000 DEL 01 AL 30 DICIEMBRE/11 HONORARIOS </t>
  </si>
  <si>
    <t>ALEXANDER PEÑA MARTINEZ</t>
  </si>
  <si>
    <t xml:space="preserve">CTA DE COBRO No 01 $674,666 DEL 08 AL 30 NOVIEMBRE/11 HONORARIOS CTA DE COBRO No 01 $880,000 DEL 01 AL 30 DICIEMBRE/11 HONORARIOS </t>
  </si>
  <si>
    <t>YEISON MONTEJO ORTEJA</t>
  </si>
  <si>
    <t>ERWIN FABIAN TARIFA PALMERA</t>
  </si>
  <si>
    <t>CTA DE COBRO No 03 $1,200,000 CTA DE COBRO No $400,000 DEL 1 AL 30 DICIEMBRE/11 HONORARIOS GTS DESPLAZAMIENTO</t>
  </si>
  <si>
    <t>ARMANDO JOSE OLMEDO LARRAZABAL</t>
  </si>
  <si>
    <t>LUCELLY BERROCAL REGINO</t>
  </si>
  <si>
    <t>CTA COBRO No. 03 $ 1,200,000, No. 04 $ 600,000 DEL 01 AL 30 DICIEMBRE/11-HONORARIOS-DESPLAZAMIENTO</t>
  </si>
  <si>
    <t>JUAN CAMILO CALOA RAMOS</t>
  </si>
  <si>
    <t>CARLOS HERNAN ASTUDILLO PARRA</t>
  </si>
  <si>
    <t>LEIDY LORENA PLAZAS YUNDA</t>
  </si>
  <si>
    <t>RECHAZADO DOBLE  VER OP 1646</t>
  </si>
  <si>
    <t>RECHAZADO DOBLE  VER OP 1697</t>
  </si>
  <si>
    <t xml:space="preserve">RICARDO BERMEO CALDERON </t>
  </si>
  <si>
    <t>ASOCIACION DE BANANEROS DE COLOMBIA -AUGURA</t>
  </si>
  <si>
    <t>FACTURA No. 014663 $ 500,483,152 ANTICIPO 50% CONVENIO</t>
  </si>
  <si>
    <t>LASERNA Y CIA LTDA</t>
  </si>
  <si>
    <t>FACTURA No. ES-0002589 $ 147,000,000  INSUMOS (REGENT)-CULTIVO ALGODÓN</t>
  </si>
  <si>
    <t>ALGODONES DEL HUILA LTDA</t>
  </si>
  <si>
    <t>FACTURA No. 13000 $ 22,500,000 DESTRUCCION DE CULTIVOS DE ALGODÓN DAÑADOS</t>
  </si>
  <si>
    <t>FACTURA No. 3339 $ 4,176,000  COMPRA LUPAS PROYECTO ORNAMENTAL</t>
  </si>
  <si>
    <t>LIGIA PARDO PARDO</t>
  </si>
  <si>
    <t>CTA COBRO No. 01 $ 14,250,000 TALLERES DE SOCIALIZACION</t>
  </si>
  <si>
    <t>ALFREDO HERNANDEZ RODRIGUEZ</t>
  </si>
  <si>
    <t>CTA DE COBRO No 03 $2,300,000 CTA DE COBRO No $600,000 DEL 01 AL 30 DICIEMBRE/11 HONORARIOS GTS DESPLAZAMIENTO</t>
  </si>
  <si>
    <t>ALDRIN SSEGUNDO SERRANO AHUMADA</t>
  </si>
  <si>
    <t xml:space="preserve">CTA DE COBRO No 01 $645,333 DEL 09 AL 30 NOVIEMBRE/11 HONORARIOS </t>
  </si>
  <si>
    <t>ALAIN ELIECER SILVA ARRIETA</t>
  </si>
  <si>
    <t xml:space="preserve">CTA DE COBRO No 02 $980,000 DEL 01 AL 30 DICIEMBRE/11 HONORARIOS </t>
  </si>
  <si>
    <t>CTA DE COBRO No 01 $640,000 CTA DE COBRO No 2 $320,000 DEL 15 AL 30 SEPTIEMBRE/11 CTA DE COBRO No 03 $1,200,000 CTA DE COBRO No 04 $600,000 DEL 01 AL 30 OCTUBRE/11 CTA DE COBRO No 05 $1,200,000 CTA DE COBRO No 06 $600,000 DEL 01 AL 30 NOVIEMBRE/11 CTA DE COBRO No 07 $1,200,000 CTA DE COBRO No 08 $600,000 DEL 01 AL 30 DICIEMBRE/11 HONORARIOS GTS DESPLAZAMIENTO</t>
  </si>
  <si>
    <t>JORGE HUMBERTO CARDONA ATEHORTUA</t>
  </si>
  <si>
    <t xml:space="preserve">CTA DE COBRO No 02 $2,989,999 DEL 22 DE AGOSTO AL 30 SEPTIEMBRE/11 CTA DE COBRO No 04 $2,300,000 DEL 01 AL 30 NOVIEMBRE/11 CTA DE COBRO No 05 $2,300,000 DEL 01 AL 30 DICIEMBRE/11 HONORARIOS </t>
  </si>
  <si>
    <t>CRISTIAN DAVID MORALES PEREZ</t>
  </si>
  <si>
    <t xml:space="preserve">CTA DE COBRO No 03 $1,200,000 CTA DE COBRO No 4 $700,000 DEL 01 AL 30 OCTUBRE/11 HONORARIOS </t>
  </si>
  <si>
    <t>NESBI ANTONIO HENAO CARDON</t>
  </si>
  <si>
    <t xml:space="preserve">CTA DE COBRO No 01 $1,400,00 CTA DE COBRO No 2 $816,666 DEL 26 DE SEPTIEMBRE AL 31 DE OCTUBRE/11 HONORARIOS GTS DESPLAZAMIENTO </t>
  </si>
  <si>
    <t>HECTOR FABIO TOVAR SANCHEZ</t>
  </si>
  <si>
    <t xml:space="preserve">CTA DE COBRO No 01 $1,935,000 DEL 27 DE SEPTIEMBRE AL 11 DE NOVIEMBRE/11 HONORARIOS </t>
  </si>
  <si>
    <t>CTA BLOQUEADA Y/O CANCELADA REPORTA LA FIDUCIA FEB 8/12 10:46 A.M.</t>
  </si>
  <si>
    <t>LUIS JOSE BOADA GOMEZ</t>
  </si>
  <si>
    <t>CTA COBRO No. 04 $ 2,200,000 DEL 01 AL 30 DICEIMBRE/11-HONORARIOS</t>
  </si>
  <si>
    <t>CTA COBRO No. 03 $ 1,200,000, No. 04 $ 900,000 DEL 01 AL 30 NOVIEMBRE/11-HONORARIOS-DESPLAZAMIENTO</t>
  </si>
  <si>
    <t>CTA COBRO No. 01 $ 280,000, No. 02 $ 140,000 del 24 al 30 octubre/11-HONORARIOS-DESPLAZAMIENTO</t>
  </si>
  <si>
    <t>CTA COBRO No. 01 $ 2,300,000, No. 02 $ 900,000 DEL 01 AL 30 OCTUBRE/11-HONORARIOS-DESPLAZAMIENTO</t>
  </si>
  <si>
    <t>CTA COBRO No. 05 $ 1,840,000, No. 06 $ 720,000 DEL 01 AL 30 DICIEMBRE/11-HONORARIOS-DESPLAZAMIENTO</t>
  </si>
  <si>
    <t>JULIO ANGEL SOTOMAYOR SOTOMAYOR</t>
  </si>
  <si>
    <t>FACTURA No. 305236 $ 127,236,026 COMPRA INSUMOS CULTIVOS AGUACATE Y NARANJA</t>
  </si>
  <si>
    <t>AGROGANADERO S.A.S.</t>
  </si>
  <si>
    <t>FACTURA No. 1102662 COMPRA INSUMOS MENEJO Y CONTROL PROBLEMÁTICA CULTIVO PAPA</t>
  </si>
  <si>
    <t>ERICK MARTIN ELJADUE</t>
  </si>
  <si>
    <t>CTA COBRO No. 03 $ 1,250,000, No. 04 $ 250,000 DEL 01 AL 30 DICIEIMBRE/11-HONORARIOS-DESPLAZAMIENTO</t>
  </si>
  <si>
    <t>LIBIA DEL CARMEN SIERRA NAVARRO</t>
  </si>
  <si>
    <t>CTA COBRO No. 02 $ 1,800,000 DEL 01 AL 30 DICIEMBRE/11-HONORARIOS</t>
  </si>
  <si>
    <t>ENRIQUE AUGUSTO FLOREZ AVILA</t>
  </si>
  <si>
    <t>MANUEL DE JESUS TRUJILLO GUERRA</t>
  </si>
  <si>
    <t>LUIS MIGUEL GUEVARA DIAZ</t>
  </si>
  <si>
    <t>YALEINE LUNA AVILA</t>
  </si>
  <si>
    <t>CARLOS ANDRES HERNANDEZ MARQUEZ</t>
  </si>
  <si>
    <t>CONSORCIO FUCAM-MANANTIAL</t>
  </si>
  <si>
    <t>FACTURA No. 006 $ 441,499,875 SALDO 50% CONTRATO</t>
  </si>
  <si>
    <t>ALBENIS COTES CURVELO</t>
  </si>
  <si>
    <t>CTA COBRO No. 01 $ 1,400,000 DEL 01 AL 31 DICIEMBRE/11-HONORARIOS</t>
  </si>
  <si>
    <t>CARLOS EDUARDO ALVAREZ ALVAREZ</t>
  </si>
  <si>
    <t>CTA COBRO No. 02 $ 1,000,000 DEL 02 DE NOVIEMBRE AL 01 DICIEMBRE/11-HONORARIOS</t>
  </si>
  <si>
    <t>PPTO SOBRE EJECUTADO 102,8%</t>
  </si>
  <si>
    <t>ANGEL MAURICIO SANTOFIMIO TRUJILLO</t>
  </si>
  <si>
    <t>CTA COBRO No. 05 $ 1,150,000 DEL 01 AL 30 NOVIEMBRE/11-HONORARIOS</t>
  </si>
  <si>
    <t>DALIA JANETH DIAZ GALLEGO</t>
  </si>
  <si>
    <t>CTA COBRO No. 04 $ 1,150,000 DEL 01 AL 30 DICIEMBRE/11-HONORARIOS</t>
  </si>
  <si>
    <t>CTA COBRO No. 02 $ 1,200,000, No. 03 $ 450,000 DEL 01 AL 30 NOVIEMBRE/11, CTA COBRO No. 03 $ 1,200,000, No. 04 $ 450,000 DEL 01 AL 30 DICIEMBRE/11-HONORARIOS-DESPLAZAMIENTO</t>
  </si>
  <si>
    <t>DEIBY ALEXANDER GARCIA CLAVIJO</t>
  </si>
  <si>
    <t>CTA COBRO No. 05 $ 1,200,000, No. 06 $ 500,000 DEL 01 AL 30 DICIEMBRE/11-HONORARIOS-DESPLAZAMIENTO</t>
  </si>
  <si>
    <t>CTA COBRO No. 01 $ 880,000 DEL 01 AL 30 NOVIEMBRE/11-HONORARIOS</t>
  </si>
  <si>
    <t>PEDRO RAFAEL PERTUZ AREVALO</t>
  </si>
  <si>
    <t>CTA COBRO No. 01 $ 980,000 DEL 01 AL 30 NOVIEMBRE/11-HONORARIOS</t>
  </si>
  <si>
    <t>CTA COBRO No. 01 $ 674,666 DEL 08 AL 30 NOVIEMBRE/11-HONORARIOS</t>
  </si>
  <si>
    <t>CTA COBRO No. 03 $ 1,160,000 DEL 01 AL 30 DICIEMBRE/11-HONORARIOS</t>
  </si>
  <si>
    <t>CTA COBRO No. 03 $ 1,200,000, No. 04 $ 1,000,000 DEL 01 AL 30 DICIEMBRE/11-HONORARIOS-DESPLAZAMIENTO</t>
  </si>
  <si>
    <t>CTA COBRO No. 03 $ 1,400,000, No. 04 $ 400,000 DEL 01 AL 30 NOVIEMBRE/11-HONORARIOS-DESPLAZAMIENTO</t>
  </si>
  <si>
    <t>OMAR FERNANDO HENAO CASTRILLON</t>
  </si>
  <si>
    <t>CTA COBRO No. 03 $ 1,275,000, No. 03 $ 1,700,000 DEL 01 AL 30 DICIEMBRE/11-HONORARIOS-DESPLAZAMIENTO</t>
  </si>
  <si>
    <t xml:space="preserve">OLGA LUCIA MOSQUERA MONTAÑO </t>
  </si>
  <si>
    <t xml:space="preserve">CTA DE COBRO No 03 $1,533,000 DEL 01 AL 30 DICIEMBRE/11 HONORARIOS </t>
  </si>
  <si>
    <t>VALLE DEL CAUCA</t>
  </si>
  <si>
    <t>RECHAZADO DOBLE  VER OP 1728</t>
  </si>
  <si>
    <t xml:space="preserve">CTA DE COBRO No 03 $1,400,000 CTA DE COBRO No 04 $600,000 DEL 01 AL 30 NOVIEMBRE/11 HONORARIOS GTS DESPLAZAMIENTO </t>
  </si>
  <si>
    <t>EMIRO ANTONIO CHAMORRO MARIMON</t>
  </si>
  <si>
    <t>HUMBERTO MANUEL TORRES OTERO</t>
  </si>
  <si>
    <t>CTA COBRO No. 03 $ 2,300,000, No. 04 $ 600,000 DEL 01 AL 31 DICIEMBRE/11-HONORARIOS-DESPLAZAMIENTO</t>
  </si>
  <si>
    <t>YENDRY MILENA BARRERA CHACON</t>
  </si>
  <si>
    <t>CTA COBRO No. 01 $ 2,300,000, No. 04 $ 600,000 DEL 01 AL 30 NOVIEMBRE/11-HONORARIOS-DESPLAZAMIENTO</t>
  </si>
  <si>
    <t>CTA COBRO No. 01 $ 1,150,000, No. 02 $ 300,000 DEL 16 AL 30 NOVIEMBRE/11</t>
  </si>
  <si>
    <t>RODOLFO ANTONIO BERROCAL PETRO</t>
  </si>
  <si>
    <t>VIRGINIA ISABEL MONTIEL PACHECO</t>
  </si>
  <si>
    <t>CTA COBRO No. 05 $ 960,000, No. 06 $ 720,000 DEL 01 AL 30 DICIEMBRE/11-HONORARIOS-DESPLAZAMIENTO</t>
  </si>
  <si>
    <t>EDIXON VARGAS BENAVIDES</t>
  </si>
  <si>
    <t>CTA COBRO No. 01 $ 1,935,000 DEL 04 DEL 04 DE AGOSTO AL 18 SEPTIEMBRE/11</t>
  </si>
  <si>
    <t>CTA COBRO No. 01 $ 1,400,000, No. 02 $ 816,666 DEL  26 DE SEPTIEMBRE AL 30 OCTUBRE/11-HONORARIOS-DESPLAZAMIENTO</t>
  </si>
  <si>
    <t>CHRISTIAN MAURICIO CATAÑO MARIN</t>
  </si>
  <si>
    <t>CTA COBRO No 03 $ 1,200,000, No. 04 $ 600,000 DEL 01 AL 30 NOVIEMBRE/11-HONORARIOS-DESPLAZAMIENTO</t>
  </si>
  <si>
    <t>ANDRES ARTURO VELEZ PADRON</t>
  </si>
  <si>
    <t>CTA COBRO No. 03 $ 2,570,625, No. 03 $ 2,000,000 DEL 01 AL 30 DICIEMBRE/11-HONORARIOS-DESPLAZAMIENTO</t>
  </si>
  <si>
    <t>SANDRA MILENA FALLA BRAVO Y/O COMERCIALIZADORA Y REPRESENTACIONES MAYORISTA</t>
  </si>
  <si>
    <t>FACTURA No. 1785 $ 3,100,000 COMPRA UTILES Y ELEMENTOS DE OFICINA</t>
  </si>
  <si>
    <t>LILIANA PATRICIA GRISALES FRANCO</t>
  </si>
  <si>
    <t>CUENTA COBRO No. 01 $ 6,166,050 COMPRA UTILES Y PAPELERÍA</t>
  </si>
  <si>
    <t>NO FUERON ADJUNTADOS LOS OPORTES DE SEGURIDAD SOCIAL DE ACUERDO A LO ESTIPULADO</t>
  </si>
  <si>
    <t>CTA COBRO No. 01 $ 400,000 SERVICIO FOTOCOPIAS</t>
  </si>
  <si>
    <t>COMERCIALIZADORA SURAGRO S.A.S.</t>
  </si>
  <si>
    <t>FACTURA No. 0522 $ 17,820,000 COMPRA INSUMOS PROYECTO GUAYABA Y UCHUVA</t>
  </si>
  <si>
    <t>FACTURA No. 565259 $33,379,965 COMPRA INSUMOS PROYECTO CULTIVOS MUSACEAS Y PLATANO</t>
  </si>
  <si>
    <t>CTA DE COBRO No 02 $880,000 DEL 01 AL 30 DICIEMBRE/11 HONORARIOS</t>
  </si>
  <si>
    <t>JULIO OSCAR BARROS GONZALEZ</t>
  </si>
  <si>
    <t xml:space="preserve">CTA DE COBRO No 03 $2,300,000 CTA DE COBRO No 4 $600,000 DEL 01 AL 30 DICIEMBRE/11 HONORARIOS </t>
  </si>
  <si>
    <t>CAROLINA RAMIREZ RODRIGUEZ</t>
  </si>
  <si>
    <t>FACTURA No. 301 $ 7,700,000 DEL 01 AL 30 NOVIEMBRE/11, FACTURA  No. 302 $ 7,700,000 DEL 01 AL 30 DICIEMBRE/11-HONORARIOS</t>
  </si>
  <si>
    <t>JORGE LUIS GUEVARRA ARROYO</t>
  </si>
  <si>
    <t>CTA COBRO No. 05 $ 960,000, No. 06 $ 720,000 DEL 01 AL 30 DICIEMBRE-HONORARIOS-DESPLAZAMIENTO</t>
  </si>
  <si>
    <t>CTA COBRO No. 05 $ 2,300,000, No. 06 $ 900,000 DEL 01 AL 30 DICIEMBRE/11-HONORARIOS-DESPLAZAMIENTO</t>
  </si>
  <si>
    <t>ROGER GUILLERMO MARQUEZ GOMEZ</t>
  </si>
  <si>
    <t>CTA COBRO No. 01 $ 1,200,000, No. 02 $ 600,000 DEL 01 AL 30 DICIEMBRE/11-HONORARIOS-DESPLAZAMIENTO</t>
  </si>
  <si>
    <t>ALFREDO JOSE HERMOSILLA BETIN</t>
  </si>
  <si>
    <t>CTA COBRO No. 03 $ 1,200,000, No. $ 900,000 DEL 01 AL 30 NOVIEMBRE/11, CTA COBRO No. 05 $ 1,200,000, No. 06 $ 900,000 DEL 01 AL 30 DICIEIMBRE/11-HONORARIOS-DESPLAZAMIENTO</t>
  </si>
  <si>
    <t>CTA COBRO No. 01 $ 1,200,000, No. 02 $ 900,000 DEL 01 AL 30 OCTUBRE/11-HONORARIOS-DESPLAZAMIENTO</t>
  </si>
  <si>
    <t>LEONARDO DAVID LORA FUENTES</t>
  </si>
  <si>
    <t>CTA COBRO No. 03 $ 1,200,000, No. $ 900,000 DEL 01 AL 30 NOVIEMBRE/11,-HONORARIOS-DESPLAZAMIENTO</t>
  </si>
  <si>
    <t>DIEGO FERNANDO BUSTOS BARRAGAN</t>
  </si>
  <si>
    <t xml:space="preserve">CTA DE COBRO No 01 $1,200,000 CTA COBRO No 2 $600,00 DEL 01 AL 30 NOVIEMBRE/11 HONORARIOS GTS DESPLAZAMIENTO </t>
  </si>
  <si>
    <t>JAIR PEREZ CUELLAR</t>
  </si>
  <si>
    <t xml:space="preserve">MAIDY NAYIBERT MUÑOZ ORTIZ </t>
  </si>
  <si>
    <t>BIOINSTRUMENTAL LTDA</t>
  </si>
  <si>
    <t xml:space="preserve">CTA COBRO No. 01-12  ANTICIPOS 50% COMPRA REACTIVOS </t>
  </si>
  <si>
    <t>ESCOBAR OSPINA Y CIA LTDA Y/O VIAJES CALITUR</t>
  </si>
  <si>
    <t>FACTURA No. 664854 $ 23,877,348 PASAJES AEREOS</t>
  </si>
  <si>
    <t>CTA COBRO No. 03 $ 3,400,000 DEL 01 AL 30 ENERO/12-HONORARIOS</t>
  </si>
  <si>
    <t>CTA COBRO No. 05 $ 2,750,800 DEL 01 AL 31 ENERO/12</t>
  </si>
  <si>
    <t>CTA COBRO No. 06 $ 1,692,800 DEL 01 AL 30 ENERO/12-HONORARIOS</t>
  </si>
  <si>
    <t>LUISA FERNANDA NAVARRETA HERRERA</t>
  </si>
  <si>
    <t>CTA COBRO No. 07 $ 1,692,800 DEL 01 AL 30 ENERO/12-HONORARIOS</t>
  </si>
  <si>
    <t>CTA COBRO No. 06 $ 4,667,000 DEL 01 AL 31 ENERO/11-HONORARIOS</t>
  </si>
  <si>
    <t>DANI LOPEZ MARTIN</t>
  </si>
  <si>
    <t>CTA COBRO No. 01 $ 2,643,524 DEL 02 AL 31 ENERO/12-HONORARIOS</t>
  </si>
  <si>
    <t>NOREÑA NORENA CARLOS SAMUEL</t>
  </si>
  <si>
    <t>CTA COBRO No. 05 $ 1,962,590 DEL 10 AL 30 ENERO/12-HONORARIOS</t>
  </si>
  <si>
    <t>HECTOR DE JESUS CACERES ARDILA</t>
  </si>
  <si>
    <t>CTA COBRO No. 05 $ 2,803,700 DEL 01 AL 30 ENERO/12-HONORARIOS</t>
  </si>
  <si>
    <t>CTA COBRO No. 12 $ 1,163,800 No. 13 $ 200,000 DEL 01 AL  30 ENERO/12-HONORARIOS-RODAMIENTO</t>
  </si>
  <si>
    <t>CTA COBRO No. 01 $ 1,907,999 DEL 04 AL 30 ENERO/12-HONORARIOS</t>
  </si>
  <si>
    <t>CTA No. 02 $ 1,275,000, No. 02 $ 1,316,667 DEL 01 AL 30 NOVIEMBRE/11-HONORARIOS-DESPLAZAMIENTO</t>
  </si>
  <si>
    <t>CTA COBRO No. 03 $ 1,200,000 DEL 01 AL 30 ENERO/12-HONORARIOS</t>
  </si>
  <si>
    <t>CLARA INES GOMEZ ZEA</t>
  </si>
  <si>
    <t>CTA COBRO No. 11 $ 4,090,933 DEL  02 AL 30 ENERO/12-HONORARIOS</t>
  </si>
  <si>
    <t>CTA COBRO No. 05 $ 1,692,800 DEL 01 AL 30 ENERO/12-HONORARIOS</t>
  </si>
  <si>
    <t>CTA COBRO No. 03 $ 2,500,000 DEL 01 AL 30 ENERO/12-HONORARIOS</t>
  </si>
  <si>
    <t>CTA COBRO No. 02 $ 1,653,333 DEL 30 DICIEMBRE/11 AL  30 ENERO/12-HONORARIOS</t>
  </si>
  <si>
    <t>DIANA PATRICIA CRIALES CARDENAS</t>
  </si>
  <si>
    <t>CTA COBRO No. 01 $ 3,551,000 DEL 01 AL 31 ENERO/12-HONORARIOS</t>
  </si>
  <si>
    <t>CTA COBRO No. 06 $ 3,597,200 DEL 01 AL 31 ENERO/12-HONORARIOS</t>
  </si>
  <si>
    <t>CTA COBRO No. 05 $ 3,3597,000 DEL 01 AL 31 ENERO/12-HONORARIOS</t>
  </si>
  <si>
    <t>CTA COBRO No. 02 $ 1,160,000 DEL 01  AL 30 NOVIEMBRE/11-HONORARIOS</t>
  </si>
  <si>
    <t>JHONATAN MARULANDA CUELLAR</t>
  </si>
  <si>
    <t>CTA COBRO 03 $ 1,200,000 , No. 04 $ 600,000 DEL 01 AL 30 NOVIEMBRE/11, CTA COBRO No. 05 $ 1,200,000, No. 06 $ 600,000 DEL 01 AL 30 DICIEMBRE/11-HONORARIOS-DESPLAZAMIENTO</t>
  </si>
  <si>
    <t>IRMA PATRICIA BURGOS BALCERO</t>
  </si>
  <si>
    <t>DARCY JOHANA ANGULO GARZON</t>
  </si>
  <si>
    <t>CTA COBRO No. 04 $ 2,803,700 DEL 01 AL 30 ENERO/12-HONORARIOS</t>
  </si>
  <si>
    <t>CTA COBRO No. 06 $ 5,290,000 DEL 01 AL 30 ENERO/12-HONORARIOS</t>
  </si>
  <si>
    <t>CTA COBRO No. 07 $ 3,597,200 DEL 01 AL 30 ENERO/12-HONORARIOS</t>
  </si>
  <si>
    <t>JORGE ARIAS CAMPOS</t>
  </si>
  <si>
    <t>CTA COBRO No. 03 $ 2,300,000, No. 03 $600,000 DEL 01 AL 30 DICIEMBRE/11-HONORARIOS-DESPLAZAMIENTO</t>
  </si>
  <si>
    <t>ANA MARIA CARO GUTIERREZ</t>
  </si>
  <si>
    <t>CTA COBRO No. 05 $ 600,000 DEL 01 AL 15 DICIEMBRE/11-HONORARIOS</t>
  </si>
  <si>
    <t>CTA COBRO No. 03 $ 1,200,000, No. 04 $ 500,000 DEL 01 AL 30 NOVIEMBRE/11-HONORARIOS-DESPLAZAMIENTO</t>
  </si>
  <si>
    <t>JAIME ENRIQUE SANCHEZ MILLAN</t>
  </si>
  <si>
    <t>CTA COBRO No. 05 $ 1,200,000, No. 06 $ 500,000 DEL 01 AL 30 DICEIMBRE/11-HONORARIOS-DESPLAZAMIENTO</t>
  </si>
  <si>
    <t>DAIRO ALBERTO ENCISO TAFUR</t>
  </si>
  <si>
    <t>CTA COBRO No. 02 $ 1,200,000 DEL 01 AL 30 DICIEMBRE/11-HONORARIOS</t>
  </si>
  <si>
    <t>CTA COBRO No. 03 $ 1,200,000 DEL 01 AL 30 DICIEMBRE/11-HONORARIOS</t>
  </si>
  <si>
    <t>JOSE DAVID QUIJANO CAJIAO</t>
  </si>
  <si>
    <t>CTA COBRO No. 03 $ 1,200,000, No. 04 $ 400,000 DEL 01 AL 30 NOVIEMBRE/11, CTA COBRO No. 05 $ 1,200,000, No. 06 $ 400,000 DEL 01 AL 30 DICIEIMBRE/11-HONORARIOS-DESPLAZAMIENTO</t>
  </si>
  <si>
    <t>LEIDY AIDE ARBOLEDA CASTRO</t>
  </si>
  <si>
    <t>CTA COBRO No. 04  $ 1,200,000 DEL 01 AL 30 ENERO/12-HONORARIOS</t>
  </si>
  <si>
    <t>DIANA CLEMENCIA VILLEGAS CARDONA</t>
  </si>
  <si>
    <t>CTA COBRO No. 04 $ 1,200,000 DEL 01 AL 31 ENERO/12-HONORARIOS</t>
  </si>
  <si>
    <t>LUIS EVELIO BARCO PARRA Y/O BIOAGRO</t>
  </si>
  <si>
    <t>FACTURA No. 13104 $ 80,274,960 COMPRA INSUMOS PROYECTO CAÑA PANELERA</t>
  </si>
  <si>
    <t>JUAN JOSE RAMIREZ ARISTIZABAL</t>
  </si>
  <si>
    <t>CTA COBRO No. 01 $ 3,477,293 DEL 02 AL  30 ENERO/12-HONORARIOS</t>
  </si>
  <si>
    <t>SANTIAGO BEDOYA DIAZ</t>
  </si>
  <si>
    <t>NILZA ESPERANZA PARRADO REYES</t>
  </si>
  <si>
    <t>CTA COBRO No. 01 $ 6,766,666 DEL 02 AL  30 ENERO/12-HONORARIOS</t>
  </si>
  <si>
    <t>LUIS FERNANDO LOPEZ MEJIA</t>
  </si>
  <si>
    <t>CTA COBRO No. 01 $ 333,333 PLAN DE TRABAJO, CTA COBRO No. 02 $ 2,000,000 DEL 19 AL 30 ENERO/12-HONORARIOS</t>
  </si>
  <si>
    <t xml:space="preserve">SECCIONAL </t>
  </si>
  <si>
    <t>PROYECTO OLA INVERNAL ICA - MADR</t>
  </si>
  <si>
    <t>SEGUIMIENTO DIARIO DE PAGOS</t>
  </si>
  <si>
    <t>CONSERVACION</t>
  </si>
  <si>
    <t>FUNCIONARIO</t>
  </si>
  <si>
    <t>INFORMACION DE LOS DOCUMENTOS</t>
  </si>
  <si>
    <t xml:space="preserve">DOCUMENTOS ENTREGADOS </t>
  </si>
  <si>
    <t>REVISION 1</t>
  </si>
  <si>
    <t>No. RADICADO ICA</t>
  </si>
  <si>
    <t>No. RADICADO OLA</t>
  </si>
  <si>
    <t>REMITENTE</t>
  </si>
  <si>
    <t>NOMBRE / RAZON SOCIAL</t>
  </si>
  <si>
    <t>ASUNTO</t>
  </si>
  <si>
    <t>DIRIGIDO A</t>
  </si>
  <si>
    <t>FECHA DE RECIBIDO</t>
  </si>
  <si>
    <t>HORA DE RECIBIDO</t>
  </si>
  <si>
    <t>DOCUMENTACION PENDIENTE</t>
  </si>
  <si>
    <t>1040032026-1</t>
  </si>
  <si>
    <t>HONORARIOS</t>
  </si>
  <si>
    <t>CUENTA DE COBRO DE CLAUDIA MILENA JARAMILLO LOPEZ CORRESPONDIENTE A ENERO DE 2012</t>
  </si>
  <si>
    <t>DEYANIRA NEUSA</t>
  </si>
  <si>
    <t>3:40PM</t>
  </si>
  <si>
    <t>LA CUENTA DE COBRO DEBE SER CORREGIDA CON FECHA DE 1 DE FEBRERO, EL INFORME DEBE SER FIRMADO POR LA SUPERVISORA DOCTORA DIONISIA Y CORREGIR LOS FORMATOS DE RETENCION EN LA FUENTE Y SEGURIDAD SOCIAL FECHAS</t>
  </si>
  <si>
    <t xml:space="preserve">                                                                                                                                                                                                                                                                                                                                                                                                                                           </t>
  </si>
  <si>
    <t>CUENTA DE COBRO DE CLAUDIA MILENA JARAMILLO LOPEZ CORRESPONDIENTE A DICIEMBRE DE 2012</t>
  </si>
  <si>
    <t>71710349-1</t>
  </si>
  <si>
    <t xml:space="preserve">CUENTA DE COBRO DE CARLOS ARTURO BOTERO URREGO CORRESPONDIENTE AL MES DE DICIEMBRE DE 2011 </t>
  </si>
  <si>
    <t xml:space="preserve">LA CUENTA DE COBRO DEBE CORREGIR CON FECHA DE 1 DE FEBRERO, EL INFORME DEBE DECIR DESDE EL 28 AL 30 DE DICIEMBRE CON FIRMA DE LA SUPERVISORA Y CORREGIR EL FORMATO DE RETENCION EN LA FUENTE </t>
  </si>
  <si>
    <t>CUENTA DE COBRO DE CARLOS ARTURO BOTERO URREGO CORRESPONDIENTE AL MES DE ENERO DE 2012</t>
  </si>
  <si>
    <t xml:space="preserve">LA CUENTA DE COBRO DEBE CORREGIR CON FECHA DE 1 DE FEBRERO, EL INFORME DEBE IR FIRMADO POR LA SUPERVISORA Y CORREGIR EL FORMATO DE RETENCION EN LA FUENTE </t>
  </si>
  <si>
    <t>70111089-1</t>
  </si>
  <si>
    <t>CUENTA DE COBRO DE SERGIO ALONSO HENAO VALLEJO CORRESPONDIENTE A LOS MESES JUNIO, JULIO Y AGOSTO DE 2011</t>
  </si>
  <si>
    <t>LA CUENTA DE COBRO EL PERIODO ESTA ERRADO, FALTA ACTA DE TERMINACION, PAGO DISCRIMINADO DE SALUD Y PENSION DE JULIO Y AGOSTO, FORMATO DE SEGURIDAD SOCIAL PARA CADA MES Y FIRMADO Y EL FORMATO DE RETENCION EN LA FUENTE EL PERIODO ESTA ERRADO Y EL NUMERO DEL NIT</t>
  </si>
  <si>
    <t>6866196-1</t>
  </si>
  <si>
    <t>CORRECCIONES CUENTA DE COBRO DE ANDRES ARTURO VELEZ PADRON CORRESPONDIENTE A LOS MESES DE NOVIEMBRE DE 2011</t>
  </si>
  <si>
    <t>DEBE CORREGIR EN LA FUENTE EL NUMERO DE LA CEDULA</t>
  </si>
  <si>
    <t>98474017-2</t>
  </si>
  <si>
    <t>CORRECCIONES CUENTA DE COBRO DE OSSMAN ALEXANDER SALAZAR GIL CORRESPONDIENTE AL MES DE DICIEMBRE DE 2011</t>
  </si>
  <si>
    <t>3:25PM</t>
  </si>
  <si>
    <t xml:space="preserve">LA CUENTA DE COBRO DEBE SER ORIGINAL, FALTA INFORME DE ACTIVIDADES, CONTRATO, ACTA DE INICI9O, RUT, CEDULA AMPLIADA AL 150% CON DIRECCION. TELEFONO Y HUELLA, PAGO DISCRIMINADO DE SALUD Y PENSION DE DICIEMBRE, FORMATO DE SEGURIDAD SOCIAL, CERTIFICACION BANCARIA Y EL FORMATO DE RETENCION EN LA FUENTE </t>
  </si>
  <si>
    <t>70697527-1</t>
  </si>
  <si>
    <t>CORRECCIONES CUENTA DE COBRO DE JUAN CARLOS ZAPATA MARTINEZ CORRESPONDIENTE AL MES DE DICIEMBRE DE 2011</t>
  </si>
  <si>
    <t xml:space="preserve">LA CUENTA DE COBRO DEBE SER ORIGINAL FALTA CONTRATO ANTERIOR, FORMATO DE SEGURIDAD SOCIAL Y EL FORMATO DE RETENCION EN LA FUENTE </t>
  </si>
  <si>
    <t>98474017-3</t>
  </si>
  <si>
    <t>CUENTA DE COBRO DE OSSMAN ALEXANDER SALAZAR GIL CORRESPONDIENTE A ENERO DE 2012</t>
  </si>
  <si>
    <t>4:30PM</t>
  </si>
  <si>
    <t xml:space="preserve">LA CUENTA DE COBRO DEBE SER ORIGINAL FALTA CONTRATO ANTERIOR, FORMATO DE SEGURIDAD SOCIAL SIN INTERES NI ARP INCLUIR Y EL FORMATO DE RETENCION EN LA FUENTE </t>
  </si>
  <si>
    <t>SOBRE</t>
  </si>
  <si>
    <t>98646587-1</t>
  </si>
  <si>
    <t>CUENTA DE COBRO DE ADRIAN ALFONSO RESTREPO ESTRADA CORRESPONDIENTE A ENERO DE 2012</t>
  </si>
  <si>
    <t>2:40PM</t>
  </si>
  <si>
    <t xml:space="preserve">PRESENTA INCONSISTENCIA EN EL CONTRATO EL NUMERO ESTA ERRADO EN LA HOJA NUMERO 4 NO TIENE NUMERO DEL CONTRATO </t>
  </si>
  <si>
    <t>15424230-1</t>
  </si>
  <si>
    <t>NICOLAS ALBERTO AVENDAÑO YARCE</t>
  </si>
  <si>
    <t>CUENTA DE COBRO CORRESPONDIENTE AL MES DE ENERO 2011</t>
  </si>
  <si>
    <t xml:space="preserve">CORREGIR CUENTAS DE COBRO EN EL MES DE ENERO, FALTA CONTRATO, FALTA ACTA DE INICIO, EL FORMATO DE SEGURIDAD SOCIAL SIN INTERESES Y CORREGIR EL FORMATO DE RETENCION EN LA FUENTE </t>
  </si>
  <si>
    <t>CUENTA DE COBRO CORRESPONDIENTE AL MES DE DICIEMBRE 2011</t>
  </si>
  <si>
    <t xml:space="preserve">FALTA CONTRATO, FALTA ACTA DE INICIO, EL FORMATO DE SEGURIDAD SOCIAL SIN INTERESES Y CORREGIR EL FORMATO DE RETENCION EN LA FUENTE </t>
  </si>
  <si>
    <t>71984230-1</t>
  </si>
  <si>
    <t xml:space="preserve">ROGER BELLO GARCIA </t>
  </si>
  <si>
    <t xml:space="preserve">DOS CUENTAS DE COBRO  CORRESPONDIENTES AL MES DE DICIEMBRE </t>
  </si>
  <si>
    <t xml:space="preserve">CORREGIR CUENTA DE COBRO MES COBRADO, CORREGIR EL FORMATO DE SEGURIDAD SOCIAL SIN INTERESES, FALTA EL FORMATO DE RETENCION EN LA FUENTE </t>
  </si>
  <si>
    <t xml:space="preserve">DOS CUENTAS DE COBRO  CORRESPONDIENTES AL MES DE ENERO  </t>
  </si>
  <si>
    <t xml:space="preserve">CORREGIR CUENTA DE COBRO MES COBRADO, FALTA FIRMA DE LA SPERVISORA DEL CONTRATO, FALTA EL FORMATO DE SEGURIDAD SOCIAL, CORREGIR EL FORMATO DE RETENCION EN LA FUENTE </t>
  </si>
  <si>
    <t>39306890-1</t>
  </si>
  <si>
    <t>DANNY ESPERANZA GOMEZ VALENCIA</t>
  </si>
  <si>
    <t>CUENTAS DE COBRO CORRESPONDIENTES AL MES DE  ENERO</t>
  </si>
  <si>
    <t xml:space="preserve">CORREGIR CUENTAS DE COBRO MES COBRADO, EL FORMATO DE SEGURIDAD SOCIAL SIN INTERESES Y EL FORMATO DE RETENCION EN LA FUENTE </t>
  </si>
  <si>
    <t xml:space="preserve">CUENTAS DE COBRO CORRESPONDIENTES AL MES DE  DICIEMBRE </t>
  </si>
  <si>
    <t xml:space="preserve">MODIFICAR EN EL FORMATO DE RETENCION EN LA FUENTE EL NIT </t>
  </si>
  <si>
    <t>10784138-1</t>
  </si>
  <si>
    <t xml:space="preserve">JOSE LUIS ESTRADA TORDECILLA </t>
  </si>
  <si>
    <t xml:space="preserve">CORREGIR CUENTA DE COBRO MES COBRADO, CORREGIR EL FORMATO DE SEGURIDAD SOCIAL SIN INTERESES, CORREGIR EL FORMATO DE RETENCION EN LA FUENTE </t>
  </si>
  <si>
    <t xml:space="preserve">ENVIA CUENTA DE COBRO DEBE DE QUE DIA INICIO HASTA EL 30 DICIEMBRE, CORREGIR EL FORMATO DE SEGURIDAD SOCIAL DEBE IR SIN INTERESES, CORREGIR EL FORMATO DE RETENCION EN LA FUENTE </t>
  </si>
  <si>
    <t>8031306-1</t>
  </si>
  <si>
    <t xml:space="preserve">HONORARIOS </t>
  </si>
  <si>
    <t>ANDRES FELIPE ESCOBAR ORTIZ</t>
  </si>
  <si>
    <t xml:space="preserve">CORRECCION CUENTA  DE COBRO CORRESPONDIENTE AL MES DE 23 NOVIEMBRE AL 30 DE DICIEMBRE </t>
  </si>
  <si>
    <t>3:00PM</t>
  </si>
  <si>
    <t xml:space="preserve">DEBE MODIFICAR EL VALOR DEL CONTRATO ESTA ERRADO </t>
  </si>
  <si>
    <t xml:space="preserve">ANDRES ARTURO VELEZ PADRON </t>
  </si>
  <si>
    <t xml:space="preserve">CORRECCION CUENTA  DE COBRO CORRESPONDIENTE AL MES DE NOVIEMBRE </t>
  </si>
  <si>
    <t xml:space="preserve">EN LA RETENCION EN LA FUENTE EL NUMERO DE PLANILLA ESTA ERRADO </t>
  </si>
  <si>
    <t>98597057-1</t>
  </si>
  <si>
    <t>LIBARDO ENRIQUE DIAZ DIAZ</t>
  </si>
  <si>
    <t>CUENTA DE COBRO CORREPONDIENTE A EL MES DE ENERO 2012</t>
  </si>
  <si>
    <t xml:space="preserve">FALTA EL CONTRATO Y FALTA ACTA DE INICIO </t>
  </si>
  <si>
    <t xml:space="preserve">SOBRE </t>
  </si>
  <si>
    <t>984744017-1</t>
  </si>
  <si>
    <t>OSSMAN ALEXANDER SALAZAR GIL</t>
  </si>
  <si>
    <t xml:space="preserve">CUENTA DE COBRO CORRESPONDIENTE A EL MES DE DICIEMBRE DEL 2012 </t>
  </si>
  <si>
    <t>LA CUENTA DE COBRO DEBE VENIR EN CONSECUTIVO DEBE CORREGIR EL FORMATO DE SEGURIDAD SOCIAL Y EL FORMATO DE RETENCION EN LA FUENTE</t>
  </si>
  <si>
    <t>JUAN CARLOS ZAPATA MARTINEZ</t>
  </si>
  <si>
    <t xml:space="preserve">LA CUENTA DE COBRO DEBE VENIR EN CONSECUTIVO, EL INFORME DEBE VENIR DEL 13 AL 30 DE DICIEMBRE, FALTA ACTA DE INICIO, CORREGIR FORMATO DE SEGURIDAD SOCIAL Y EL FORMAO DE RETENCION EN LA FUENTE </t>
  </si>
  <si>
    <t>24335752-1</t>
  </si>
  <si>
    <t>CAMILA  VALLEJO SANCHEZ</t>
  </si>
  <si>
    <t xml:space="preserve">CUENTA DE COBRO CORRESPONDIENTE A EL MES DE ENERO DEL 2012 </t>
  </si>
  <si>
    <t xml:space="preserve">EL INFORME DEBE DECIR DEL 13 AL 30 DE ENERO Y DEBE FIRMAR POR LA DOCTORA DIONISA QUE ES LA SUEPRVISORA Y EL FORMATO DE RETENCION EN LA FUENTE </t>
  </si>
  <si>
    <t>43543618-1</t>
  </si>
  <si>
    <t xml:space="preserve">CLAUDIA PATRICIA LONDOÑO SERNA </t>
  </si>
  <si>
    <t xml:space="preserve">LA FIRMA DEL SUPERVISOR DEBE SER DE LA GERENTE SECCIONAL </t>
  </si>
  <si>
    <t>106720936-1</t>
  </si>
  <si>
    <t xml:space="preserve">JESUS  HAILIN  CONRADO RUMIE </t>
  </si>
  <si>
    <t xml:space="preserve">EL INFORME DEBE DECIR DEL 16 AL 30 DE ENERO </t>
  </si>
  <si>
    <t>70677527-2</t>
  </si>
  <si>
    <t>CORRECCION CUENTA DE COBRO CORRESPONDIENTE A EL MES DE DICIEMBRE 2011</t>
  </si>
  <si>
    <t xml:space="preserve">LA CUENTA DE COBRO DEBE VENIR CON FECHA DE 1 DE FEBRERO, EL INFORME DEL 13 AL 30 DE DICIEMBRE, FALTA ACTA DE INICIO, CORREGIR EL FORMATO DE SEGURIDAD SOCIAL, Y EL FORMATO DE RETENCION EN LA FUENTE </t>
  </si>
  <si>
    <t>1128418791-1</t>
  </si>
  <si>
    <t xml:space="preserve">ANA MILENA GUTIERREZ TORO </t>
  </si>
  <si>
    <t xml:space="preserve">LA CUENTA DE COBRO EL NUMERO DEL CONTRATO ESTA ERRADO Y DEBE VENIR CON FECHA DE 1 DE FEBRERO, FALTA LA PLANILLA DISCRIMINADA DE SALUD Y PENSION, EN EL INFORME EL NUMERO DEL CONTRATO ESTA ERRADO Y DEBE VENIR FIRMADO POR ELA GERENTE QUE ES  LA SUPERVISORA, EL FORMATO DE SEGURIDAD SOCIAL ESTA ERRADO EL NUMERO DEL CONTRATO ESTA ERRADO </t>
  </si>
  <si>
    <t>1015276352-1</t>
  </si>
  <si>
    <t xml:space="preserve">JULIANA MARCELA OCHOA SALDARRIAGA </t>
  </si>
  <si>
    <t>LA CUENTA DE COBRO ESTA ERRADO EL NUMERO DEL CONTRATO, EL INFORME DEBE VENIR FIRMADO POR LA GERENTE QUE ES LA SUPERVISORA, FALTA PAGO DISCRIMINADO DE SALUD Y PENSION DEL MES DE ENERO Y EL FORMATO DE SEGURIDAD SOCIAL FALTA EL ITEM DEL NUMERO DE LA PLANILLA</t>
  </si>
  <si>
    <t>8164328-1</t>
  </si>
  <si>
    <t xml:space="preserve">JUAN MANUEL  GOMEZ GALLO </t>
  </si>
  <si>
    <t>FALTA CUENTA DE COBRO DE RODAMIENTO, EL INFORME DEBE VENIR FIRMADO POR LA SUPERVISORA DEL CONTRATO, FALTA CERTIFICACION BANCARIA, CORREGIR EL FORMATO DE SEGURIDAD SOCIAL.</t>
  </si>
  <si>
    <t>98556813-1</t>
  </si>
  <si>
    <t>CARLOS  ALBERTO ACEVEDO MELGUIZO</t>
  </si>
  <si>
    <t xml:space="preserve">CORREGIR CUENTA DE COBRO, EL INFORME EBE IR DEL 12 AL 30 DE DICIEMBRE, Y CORREGIR EL FORMATO DE CETIFICACION DE RETENCION EN LA FUENTE </t>
  </si>
  <si>
    <t>32160467-1</t>
  </si>
  <si>
    <t>YULY ANDREA BENITEZ CARBAJAL</t>
  </si>
  <si>
    <t>LA CUENTA DE COBRO EBE SER CORREGIDA DEL 1 AL 30 DE ENERO Y LOS VALORES ESTAN ERRADOS, EL INFORME DEBE IR DESDE EL 1 AL 30 DE ENERO Y LA RETENCI9ON EN LA FUENTE DEBE CORREGIR VALORES.</t>
  </si>
  <si>
    <t>15353835-1</t>
  </si>
  <si>
    <t>ARLEX ENRIQUE VALENCIA LONDOÑO</t>
  </si>
  <si>
    <t xml:space="preserve">CUENTA DE COBRO CORRESPONDIENTE A EL MES DEL 28 DE DICIEMBRE AL 30 ENERO DEL 2012 </t>
  </si>
  <si>
    <t xml:space="preserve">CORREGIR VALORES DE CUENTA DE COBRO, FALTA ACTA DE INICIO, FALTA DE CEDULA CON SUS CARACTERISTICAS, EL INFORME DEBE IR DEL 28 DE DICIEMBRE AL 30 DE ENERO, EL CONTRATO DEBE IR CON FECHA, FALTA PAGO DISCRIMINADO DE SALUD Y PENSION, FALTA FORMATO DE SEGURIDAD SOCIAL Y CORREGIR EL FORMATO DE RETENCION EN LA FUENTE </t>
  </si>
  <si>
    <t>1017167465-1</t>
  </si>
  <si>
    <t xml:space="preserve">LA CUENTA DE COBRO DEBE DECIR EL PERIODO CORRESPONDIENTE DEL 16  AL 30 DE ENERO Y EL INFORME DE ATIVIDADES DEBE DE SER DEL 16 AL 30 DE ENERO </t>
  </si>
  <si>
    <t>43595177-1</t>
  </si>
  <si>
    <t xml:space="preserve">NATALIA MARIA  COLORADO VELEZ </t>
  </si>
  <si>
    <t>EL INFORME DEBE VENIR FIRMADO POR LA GERENTE SECCIONAL YA QUES ES LA SUPERVISORA</t>
  </si>
  <si>
    <t>70002789-1</t>
  </si>
  <si>
    <t>04:00:00 p.m</t>
  </si>
  <si>
    <t xml:space="preserve">DEBE CORREGIR EN LA CUENTA DE COBRO VALORES ERRADOS, INFORME FIRMADO POR EL SUPERVISOR DEL CONTRATO, FALTA PLANILLA DISCRIMINADA DE SALUD Y PENSION, Y CORREGIR EL FORMATO DE RETENCION EN LA FUENTE </t>
  </si>
  <si>
    <t>71254982-1</t>
  </si>
  <si>
    <t>ELVIS SALGADO BORJA</t>
  </si>
  <si>
    <t>CORRECCION CUENTA DE COBRO CORRESPONDIENTE A DICIEMBRE  DE 2011                                                                                                                                                                                                                                                                                                                                                                                                                                                                                        '</t>
  </si>
  <si>
    <t>2:30PM</t>
  </si>
  <si>
    <t>EL INFORME DEBE VENIR FIRMADO POR LA DOCTORA DIONISIA YUSTI</t>
  </si>
  <si>
    <t>32203084-1</t>
  </si>
  <si>
    <t xml:space="preserve">JHOANA MARIA ECHEVARRIA LONDOÑO </t>
  </si>
  <si>
    <t>CORRECCION CUENTA DE COBRO CORRESPONDIENTE A DICIEMBRE  DE 2011</t>
  </si>
  <si>
    <t xml:space="preserve">   </t>
  </si>
  <si>
    <t xml:space="preserve">LIBARDO ENRIQUE </t>
  </si>
  <si>
    <t xml:space="preserve">DEBE VENIR FIRMADO POR EL SUPERVISOR DEL CONTRATO </t>
  </si>
  <si>
    <t>71756223-1</t>
  </si>
  <si>
    <t xml:space="preserve">RICAURTE MIRANDA GONZALEZ </t>
  </si>
  <si>
    <t>EL INFORME DEBE VENIR DOCTORA DIONISIA YUSTI</t>
  </si>
  <si>
    <t>71756223-2</t>
  </si>
  <si>
    <t>CUENTA DE COBRO CORRESPONDIENTE AL MES DE ENERO 2012</t>
  </si>
  <si>
    <t>FALTA ACTA DE INICIO, EL INFORME DEBE VENIR LA FIRMA DEL SUPERVISOR</t>
  </si>
  <si>
    <t>71988132-2</t>
  </si>
  <si>
    <t>FALTA ACTA DE INICIO, EL FORMATO DE SEGURIDAD SOCIAL SIN INTERESES Y FIRMADO</t>
  </si>
  <si>
    <t>22144366-1</t>
  </si>
  <si>
    <t>DIANA MARIA GONZALEZ ANGULO</t>
  </si>
  <si>
    <t>CORRECCION CUENTAS DE COBRO CORRESPONDIENTES  AL MES DE DICIEMBRE DE 2011</t>
  </si>
  <si>
    <t xml:space="preserve">EL INFORME DEBE VENIR FIRMADO POR LA SUPERVISORA DE PROYECTO DOCTORA DIONIOSIA </t>
  </si>
  <si>
    <t>JOHANA MARIA ECHAVARRIA LONDOÑO</t>
  </si>
  <si>
    <t>CUENTA DE COBRO CORRESPONDIENTE AL MES DE DICIEMBRE 2012</t>
  </si>
  <si>
    <t xml:space="preserve">FALTA CONTRATO, EL INFORME DEBE VENIR FIRMADO POR LA SUPERVISORA </t>
  </si>
  <si>
    <t>FALTA FIRMA DEL SUPERVISOR, FALTA CONTRATO Y ACTA DE INICIO</t>
  </si>
  <si>
    <t>71003205-5</t>
  </si>
  <si>
    <t>JAVIER ALEJANDRO GIRALDO UERRA</t>
  </si>
  <si>
    <t xml:space="preserve">EL REPORTE DE ACTIVIDADES DEBE VENIR FIRMADO POR EL SUPERVISOR </t>
  </si>
  <si>
    <t>8472231-1</t>
  </si>
  <si>
    <t xml:space="preserve">JORGE MILTON MORENO MENA </t>
  </si>
  <si>
    <t xml:space="preserve">LA CUENTA DE COBRO DEBE VENIR CON FECHA DE FEBRERO Y EL PERIODO CORRESPONDE DEL 1 AL 15 E DICIEMBRE, EL INFORME DEBE VENIR FIRMADO POR LA GERENTE SECCIONAL, CORREGIR LOS FORMATO DE SEGURIDAD SOCIAL Y RETENCION EN LA FUENTE CON FECHA DE 1 DE FEBRERO </t>
  </si>
  <si>
    <t>1035303754-4</t>
  </si>
  <si>
    <t>JUAN DAVID RESTREPO CASTAÑO</t>
  </si>
  <si>
    <t xml:space="preserve">LA CUENTA DE COBRO DEBE VENIR CON FECHA DE FEBRERO Y EL NUMERO DEL CONTRATO ESTA ERRADO, FALTA LA HUELLA EN LA CEDULA AMPLIADA, CORREGIR EL FORMATO DE SEGURIDAD SOCIAL SIN INTERES Y RETENCION EN LA FUENTE CON FECHA DE 1 DE FEBRERO </t>
  </si>
  <si>
    <t>CUENTA DE COBRO CORRESPONDIENTE AL MES DE NOVIEMBRE 2011</t>
  </si>
  <si>
    <t xml:space="preserve">LA CUENTA DE COBRO DEBE VENIR CON FECHA DE FEBRERO, EL INFORME DEBE VENIR FIRMADO POR LA GERENTE SECCIONAL, CORREGIR LOS FORMATO DE SEGURIDAD SOCIAL Y RETENCION EN LA FUENTE CON FECHA DE 1 DE FEBRERO </t>
  </si>
  <si>
    <t>3593317-4</t>
  </si>
  <si>
    <t>DAVID ANDRES RIVERA QUINTANA</t>
  </si>
  <si>
    <t>CORREGIR CUENTA DE COBRO DEBE IR EN CONSECUTIVO, FALTA ACTA DE INICIO, FALTA ACTA DE TERMJINACION, FALTA CEDULA AMPLIADA AL 150% CON SUS CARACTERISTICAS, FORMATO DE SEGURIDAD SOCIAL SIN INTERESES CON FECHA</t>
  </si>
  <si>
    <t xml:space="preserve">REVISION 2 </t>
  </si>
  <si>
    <t>FIRMAS</t>
  </si>
  <si>
    <t>ARCHIVO</t>
  </si>
  <si>
    <t>OBSERVACIONES</t>
  </si>
  <si>
    <t>VERIFICACION PRESUPUESTAL</t>
  </si>
  <si>
    <t>PLANILLAS</t>
  </si>
  <si>
    <t xml:space="preserve">APROBACION </t>
  </si>
  <si>
    <t>CONSECUTIVO</t>
  </si>
  <si>
    <t>FOTOCOPIADO</t>
  </si>
  <si>
    <t xml:space="preserve">ESCANEADO </t>
  </si>
  <si>
    <t>RADICADO FIDUCIA</t>
  </si>
  <si>
    <t xml:space="preserve">OBSERVACIONES </t>
  </si>
  <si>
    <t>1102719454-1</t>
  </si>
  <si>
    <t>JOHN FREDY BENAVIDES BARRAGAN</t>
  </si>
  <si>
    <t>CORRECCIONES CUENTA DE COBRO JOHN FREDY BENAVIDES BARRAGAN CORRESPONDIENTE A LOS MESES DE OCTUBRE,NOVIEMBRE Y DICIEMBRE DE 2011</t>
  </si>
  <si>
    <t xml:space="preserve"> SEPTIEMBRA, OCTUBRE,NOVIEMBRE Y DICIEMBRE/11 RADICADA FIDUCIA ENERO 30/12</t>
  </si>
  <si>
    <t>OK</t>
  </si>
  <si>
    <t>92033153-1</t>
  </si>
  <si>
    <t>CORRECCIONES CUENTA DE COBRO DE EIDER DE JESUS ARRIETA ORTEGA CORRESPONDIENTE A LOS MESES DE OCTUBRE,NOVIEMBRE Y DICIEMBRE DE 2011</t>
  </si>
  <si>
    <t>JENNY PADILLA</t>
  </si>
  <si>
    <t>CTA COBRO NOVIEMBRE/11 RADICADA FIDUCIA ENERO 25/12, OCTUBRE RADICADO FIDUCIA ENERO 30/12</t>
  </si>
  <si>
    <t>1739-1847</t>
  </si>
  <si>
    <t>1094910389-1</t>
  </si>
  <si>
    <t>CORRECCIONES CUENTA DE COBRO CRISTIAN DAVID ALVAREZ RAMIREZ CORRESPONDIENTE AL MES DE DICIEMBRE DE 2011</t>
  </si>
  <si>
    <t>91285709-1</t>
  </si>
  <si>
    <t xml:space="preserve">JUAN PABLO VILLAMIZAR </t>
  </si>
  <si>
    <t>CORRECCIONES CUENTA DE COBRO DE JUAN PABLO VILLAMIZAR AMAYA CORRESPONDIENTE A L MES DE DICIEMBRE DE 2011.</t>
  </si>
  <si>
    <t>1096644364-1</t>
  </si>
  <si>
    <t>FREDY ALEXANDER RAMIREZ  SAENZ</t>
  </si>
  <si>
    <t>CORRECCIONES CUENTA DE COBRO DE FREDY ALEXANDER RAMIREZ SAENZ CORRESPONDIENTES A LOS MESES SEPTIEMBRE,OCTUBRE,NOVIEMBRE Y DICIEMBRE DE 2011.</t>
  </si>
  <si>
    <t>SEPTIEMBRE, OCTUBRE, NOVIEMBRE Y DICIEMBRE/11 RADICADO FIDUCIA ENERO 30/12</t>
  </si>
  <si>
    <t>1116780557-1</t>
  </si>
  <si>
    <t>CORRECCIONES CUENTA DE COBRO DE EDIXON VARGAS BENAVIDES CORRESPONDIENTE AL MES DE AGOSTO-SEPTIEMBRE DE 2011.</t>
  </si>
  <si>
    <t>CTA DEL 04 AGOSTO AL 18 SEPTIEMBRE/11 RADICADO FIDUCIA ENERO 30/12</t>
  </si>
  <si>
    <t>9868224-1</t>
  </si>
  <si>
    <t>ACTA DE INICIO ORIGINAL CORRESPONDIENTE AL CONTRATISTA ARTURO ADOLFO CARVAJAL</t>
  </si>
  <si>
    <t>YAQUELIN ZAMUDIO</t>
  </si>
  <si>
    <t>PERSONAL</t>
  </si>
  <si>
    <t>79872067-1</t>
  </si>
  <si>
    <t>ACTA DE TERMINACION ORIGINAL CORRESPONDIENTE AL CONTRATISTA HUGO LEONARDO TORRES HERNANDEZ</t>
  </si>
  <si>
    <t>39725840-1</t>
  </si>
  <si>
    <t>ACTA DE TERMINACION ORIGINAL CORRESPONDIENTE AL CONTRATISTA CATHERINE ELIZABETH DUARTE GUZMAN</t>
  </si>
  <si>
    <t>66873484-1</t>
  </si>
  <si>
    <t>CLAUDIA XIMENA GARCIA VELASQUEZ</t>
  </si>
  <si>
    <t>CUENTA DE COBRO DE CLAUDIA XIMENA GARCIA VELASQUEZ CORRESPONDIENTE A LOS MESES NOVIEMBRE Y DICIEMBRE DE 2011</t>
  </si>
  <si>
    <t>9:50AM</t>
  </si>
  <si>
    <t>1. La cuenta de cobro esta errado el calculo y va desde el 17 al 30 de noviembre.                  2. El informe va desde el 17 al 30 de noviembre de 2011                                                                3. El formato de certificacion de seguridad social debe ir sin interes.                                       4. El formato de retencion en la fuente debe corregir el numero del NIT.                               1. La cuenta de cobro debe venir con fecha de 01 de febrero. DICIEMBRE                                                        2. El formato de certificacion de seguridad social debe ir sin interes.                                   3. El formato de retencion en la fuente debe corregir el numero del NIT.</t>
  </si>
  <si>
    <t>10306278-1</t>
  </si>
  <si>
    <t>WILLIAM ANDRES BADOS BADOS</t>
  </si>
  <si>
    <t>CUENTA DE COBRO DE WILLIAN ANDRES BADOS BADOS CORRESPONDIENTE A LOS MESES NOVIEMBRE Y DICIEMBRE DE 2011</t>
  </si>
  <si>
    <t>10224023-1</t>
  </si>
  <si>
    <t>RUBIEL MARIN PATIÑO</t>
  </si>
  <si>
    <t>CUENTA DE COBRO DE RUBIEL MARIN PATIÑO CORRESPONDIENTE AL MES DE DICIEMBRE DE 2011</t>
  </si>
  <si>
    <t xml:space="preserve">MODIFICAR EL FORMATO DE SEGURIDAD SOCIAL DEBE IR SIN ARP, MODIFICAR EL FORMATO DE CERTIFICADO DE RETENCION DE FUENTE </t>
  </si>
  <si>
    <t>900373229-4-1</t>
  </si>
  <si>
    <t>PROVEEDOR</t>
  </si>
  <si>
    <t>FUNDACION INTEGRAL VISION FUTURO</t>
  </si>
  <si>
    <t>CUENTA DE COBRO FACTURAS 0015, 0014, 0013, 0012, 0016 DE FUNDACION INTEGRAL VISION FUTURO</t>
  </si>
  <si>
    <t>CLARA GOMEZ</t>
  </si>
  <si>
    <t>ELABORACION DE OP  - SUBGERENCIA FINANCIERA Y ADMINISTRATIVA</t>
  </si>
  <si>
    <t>3147143-1</t>
  </si>
  <si>
    <t>CUENTA DE COBRO DE LUIS JOSE BOADA GOMEZ CORRESPONDIENTE AL MES DICIEMBRE DE 2011.</t>
  </si>
  <si>
    <t>3147143-2</t>
  </si>
  <si>
    <t>COMISIONES</t>
  </si>
  <si>
    <t>LEGALIZACION DE COMISION DE LUIS JOSE BOADA GOMEZ CORRESPONDIENTES A LOS VIAJES 07,14,16,18,21,27 DE DICIEMBRE DE 2011 A FACATATIVA Y VILLETA</t>
  </si>
  <si>
    <t>LUISA NAVARRETE</t>
  </si>
  <si>
    <t xml:space="preserve">1. El formato de certificacion de seguridad social corregir fecha.                                                2. El formato de retencion en la fuente debe corregir el valor.                                                        </t>
  </si>
  <si>
    <t>8297304-1</t>
  </si>
  <si>
    <t>NORTE DE SANTANDER</t>
  </si>
  <si>
    <t>ALVARO LEON ARENAS</t>
  </si>
  <si>
    <t>LEGALIZACION DE COMISION DE ALVARO LEON ARENAS CORRESPONDIENTE AL VIAJE 10-11 DE NOVIEMBRE DE 2011</t>
  </si>
  <si>
    <t>1091386997-1</t>
  </si>
  <si>
    <t>LEGALIZACION DE COMISION DE YENDRY MILENA BARRERA CORRESPONDIENTE AL VIAJE 10-11 DE NOVIEMBRE DE 2011</t>
  </si>
  <si>
    <t>CUENTA DE COBRO DE CARLOS ARTURO BOTERO URREGO CORRESPONDIENTE AL MES DE DICIEMBRE DE 2011 Y ENERO DE 2012</t>
  </si>
  <si>
    <t xml:space="preserve">1. La cuenta de cobro esta errado DICIEMBRE.                                                                                          2. El informe debe decir del 28 al 30 de diciembre de 2011                                                                3.Debe hacer reajuste en salud y pension                                                                                                   4. El formato de certificacion de seguridad social debe ir sin interes.                                       5. El formato de retencion en la fuente debe corregir el valor.                                                        1. La cuenta de cobro esta errado ENERO.                                                                                                                                                         2.Debe hacer reajuste en salud y pension                                                                                                   3. El formato de certificacion de seguridad social debe ir sin interes.                                       4. El formato de retencion en la fuente debe corregir el valor.  </t>
  </si>
  <si>
    <t>1061702906-1</t>
  </si>
  <si>
    <t>CORRECCIONES CUENTA DE COBRO DE MONICA ALEXANDRA RENGIFO AGREDO CORRESPONDIENTE AL MES DE DICIEMBRE DE 2011</t>
  </si>
  <si>
    <t>5159197-1</t>
  </si>
  <si>
    <t>RIOHACHA</t>
  </si>
  <si>
    <t>CUENTA DE COBRO DE ARMANDO JOSE OLMEDO LARRAZABAL CORRESPONDIENTE AL MES DE NOVIEMBRE DE 2011</t>
  </si>
  <si>
    <t>5784574-1</t>
  </si>
  <si>
    <t>CORRECCION CUENTA DE COBRO DE SALUSTRIANO MELGAREJO CALDERON CORRESPONDIENTE AL MES DE NOVIEMBRE DE 2011</t>
  </si>
  <si>
    <t>815003225-0-1</t>
  </si>
  <si>
    <t>CONVENIO</t>
  </si>
  <si>
    <t>POLIZA ORIGINAL DE CUMPLIMIENTO CORRESPONDIENTE AL CONTRATO 294-2011 Y 295-2011</t>
  </si>
  <si>
    <t>PAOLA CELY</t>
  </si>
  <si>
    <t>18590282-1</t>
  </si>
  <si>
    <t>CORRECCION DE CUENTA DE COBRO DE NESBI ANTONIO HENAO CARDONA CORRESPONDIENTE A LOS MESES SEPTIEMBRE Y OCTUBRE DE 2011</t>
  </si>
  <si>
    <t>800029206-9-1</t>
  </si>
  <si>
    <t>INSUMOS</t>
  </si>
  <si>
    <t>DOCUMENTACION INSUMOS IMBECOL</t>
  </si>
  <si>
    <t>VICTOR OQUENDO</t>
  </si>
  <si>
    <t>77162366-1</t>
  </si>
  <si>
    <t>EMILIO ANGULO VALLE</t>
  </si>
  <si>
    <t>CUENTA DE COBRO DE EMILIO ANGULO VALLE CORRESPONDIENTE AL MES NOVIEMBRE DE 2011</t>
  </si>
  <si>
    <t>37182304-1</t>
  </si>
  <si>
    <t>CORRECCIONES CUENTA DE COBRO DE NOHORA BEATRIZ MEDINA QUEZADA CORRESPONDIENTE AL MES DE DICIEMBRE DE 2011</t>
  </si>
  <si>
    <t>DICIEMBRE/11 RADICADA FIDUCIA ENERO 30/12</t>
  </si>
  <si>
    <t>1096644819-1</t>
  </si>
  <si>
    <t>CORRECCIONES CUENTA DE COBRO DE ELIZABETH RENDON DUQUE CORRESPONDIENTE AL MES DE DICIEMBRE DE 2011</t>
  </si>
  <si>
    <t>73091260-1</t>
  </si>
  <si>
    <t>MARCO FIDEL JARAMILLO MENDOZA</t>
  </si>
  <si>
    <t>CORRECIONES CUENTA DE COBRO DE MARCO FIDEL JARAMILLO MENDOZA CORRESPONDIENTE A LOS MESES OCTUBRE Y NOVIEMBRE DE 2011</t>
  </si>
  <si>
    <t>29687065-1</t>
  </si>
  <si>
    <t>CUENTA DE COBRO DE DALIA JANETH DIAZ GALLEGO CORRESPONDIENTE AL MES DE DICIEMBRE DE 2011</t>
  </si>
  <si>
    <t>1105305475-1</t>
  </si>
  <si>
    <t>LUIS ALFONZO AYA ORTIZ</t>
  </si>
  <si>
    <t>CORRECCIONES CUENTA DE COBRO DE LUIS ALFONZO AYA ORTIZ CORRESPONDIENTE AL MES DE OCTUBRE DE 2011</t>
  </si>
  <si>
    <t>14876168-1</t>
  </si>
  <si>
    <t>4 LEGALIZACION DE COMISIONES DE ALFONSO DIAZ FONSECA CORRESPONDIENTES AL MES DE DICIEMBRE DE 2011</t>
  </si>
  <si>
    <t>13924843-1</t>
  </si>
  <si>
    <t>2 LEGALIZACION DE COMISIONES DE PEDRO NUÑEZ LOPEZ CORRESPONDIENTES AL MES DE DICIEMBRE DE 2011</t>
  </si>
  <si>
    <t>CONTRATOS</t>
  </si>
  <si>
    <t>5 CONTRATOS DE JACKELINE MARIN, YANED ZAPATA, CLAUDIA LONDOÑO, JESUS CONRADO, WILMAR LEON CON LAS RESPECTIVAS ACTAS DE INICIO</t>
  </si>
  <si>
    <t>CAROLINA BARBOSA</t>
  </si>
  <si>
    <t>1110514356-1</t>
  </si>
  <si>
    <t>CUENTA DE COBRO DE JUAN DAVID BARRERO SABOGAL CORRESPONDIENTE AL MES DE NOVIEMBRE Y DICIEMBRE DE 2011</t>
  </si>
  <si>
    <t>NOVIEMBRE-DICIEMBRE/11 RADICADO FIDUCIA ENERO 30/12</t>
  </si>
  <si>
    <t>PRORROGAS</t>
  </si>
  <si>
    <t>SOLICITUD DE OTRO SI DE PROYECTO PLATANO Y BANANO</t>
  </si>
  <si>
    <t>CARLOS ALBERTO SUAREZ</t>
  </si>
  <si>
    <t>800102807-7-1</t>
  </si>
  <si>
    <t>SERVIFORMAS LTDA.</t>
  </si>
  <si>
    <t xml:space="preserve">FACTURAS 1554, 1555, 1556, 1557, 1558 DE PAPELERIA SERVIFORMAS LTDA. </t>
  </si>
  <si>
    <t>OK REVISION  CIELO TORRES ENERO 26/2012</t>
  </si>
  <si>
    <t>ACTAS DE CONSUMO</t>
  </si>
  <si>
    <t>CERTIFICACION Y ACTA DE CONSUMO DE SERVICIOS DE JOSE ALVAREZ, PABLO GARAY</t>
  </si>
  <si>
    <t>1096644819-2</t>
  </si>
  <si>
    <t>94286801-1</t>
  </si>
  <si>
    <t>CORRECCIONES CUENTA DE COBRO DE CHRISTIAN MAURICIO CATAÑO MARIN CORRESPONDIENTE A LOS MESES NOVIEMBRE Y DICIEMBRE DE 2011</t>
  </si>
  <si>
    <t>CTA DICIEMBRE/11 RADICADA FIDUCIA FEBRERO 8/12</t>
  </si>
  <si>
    <t>65784902-1</t>
  </si>
  <si>
    <t>CUENTA DE COBRO DE ANA MARIA MORENO RODRIGUEZ CORRESPONDIENTE AL MES DE ENERO DE 2012</t>
  </si>
  <si>
    <t>11:00AM</t>
  </si>
  <si>
    <t>CORREGIR CUENTA DE COBRO DE HONORARIOS POR $1,533,333 Y EL INFORME DE ACTIVIDADES DEBE DECIR DESDE EL 11 AL 30 DE ENERO DE 2012</t>
  </si>
  <si>
    <t>65782089-1</t>
  </si>
  <si>
    <t>CUENTA DE COBRO DE CAROL SORAYA SANCHEZ RODRIGUEZ CORRESPONDIENTE AL MES DE ENERO DE 2012</t>
  </si>
  <si>
    <t>CORREGIR EL INFORME, Y ELF ORMATO DE CERTIFICACION DE RETENCION EN LA FUENTE</t>
  </si>
  <si>
    <t>CONTRATOS FIRMADOS DE 19 CONTRATISTAS</t>
  </si>
  <si>
    <t>ANDRES FLOREZ</t>
  </si>
  <si>
    <t>4392136-1</t>
  </si>
  <si>
    <t xml:space="preserve">JULIO CESAR BETANCUR QUINTERO </t>
  </si>
  <si>
    <t>CORRECCIONES CUENTA DE COBRO DE JULIO CESAR BETANCUR QUINTERO CORRESPONDIENTE AL MES DE SEPTIEMBRE Y OCTUBRE DE 2011</t>
  </si>
  <si>
    <t>CTA DEL 26 SEPTIEMBRE AL 30 OCTUBRE/11 RADICADO FIDUCIA ENERO 30/12</t>
  </si>
  <si>
    <t>9955739-1</t>
  </si>
  <si>
    <t>INFORME DE ACTIVIDADES CORRESPONDIENTE AL MES DE DICIEMBRE DE 2011</t>
  </si>
  <si>
    <t>CONTRATO FIRMADO DE NATALIA MARIA COLORADO VELEZ</t>
  </si>
  <si>
    <t>CORRECCIONES CUENTA DE COBRO DE DIANA MARIA GONZALEZ ANGULO CORRESPONDIENTE A LOS MESES DE NOVIEMBRE Y DICIEMBRE DE 2011</t>
  </si>
  <si>
    <t>LA CUENTA DE COBRO DONDE DICE VENCIMIENTO SE ELIMINA. EL FORMATO DE CERTIFICACION DE RETENCION EN LA FUENTE DEBE CORREGIR EL NUMERO DE L NIT</t>
  </si>
  <si>
    <t>1022329707-1</t>
  </si>
  <si>
    <t>CORRECIONES CUENTA DE COBRO DE JULIAN DAVID ORTIZ AYALA CORRESPONDIENTE AL MES DE NOVIEMBRE DE 2011</t>
  </si>
  <si>
    <t>79102372-1</t>
  </si>
  <si>
    <t>CONTRATOS FIRMADOS DE HECTOR CASILIMAS, YENNY GAMBA, ALEXANDRA SANTACRUZ, PEDRO FORERO</t>
  </si>
  <si>
    <t>78032427-1</t>
  </si>
  <si>
    <t xml:space="preserve">FELIX FERNEY MORENO HERRERA </t>
  </si>
  <si>
    <t>CUENTA DE COBRO DE FELIX FERNEY MORENO HERRERA CORRESPONDIENTE A LOS MESES DE NOVIEMBRE Y DICIEMBRE DE 2011</t>
  </si>
  <si>
    <t>5:00PM</t>
  </si>
  <si>
    <t>98400810-1</t>
  </si>
  <si>
    <t>CUENTA DE COBRO LUIS ALBERTO BURBANO TIMARAN CORRESPONDIENTE A ELEMENTOS ENTREGADOS POR VALOR DE $1,585,900</t>
  </si>
  <si>
    <t>OK ENTREGADAS A ANDRES FLOREZ PARA REVISION EN ENERO 26 DE 2012</t>
  </si>
  <si>
    <t>98388289-3-1</t>
  </si>
  <si>
    <t>FACTURA 001-0000003215 DE JORGE DARIO ZAMBRANO JURADO</t>
  </si>
  <si>
    <t>6774125-5-1</t>
  </si>
  <si>
    <t>DOCUMENTOS PARA INSUMOS CORRESPONDIENTE A JESUS EFREN FORERO BUSTAMENTE</t>
  </si>
  <si>
    <t>98395895-1</t>
  </si>
  <si>
    <t>CORRECCIONES CUENTA DE COBRO DE JORGE ALBERTO VILLOTA GAMBOA CORRESPONDIENTE AL MES DE NOVIEMBRE DE 2011</t>
  </si>
  <si>
    <t>NOVIEMBRE /11 RADICADO FICUCIA ENERO 30/12</t>
  </si>
  <si>
    <t>87574087-1</t>
  </si>
  <si>
    <t>CORRECCIONES CUENTA DE COBRO DE MARIO FERNANDO PANTOJA MONTERO CORRESPONDIENTE AL MES DE OCTUBRE DE 2011</t>
  </si>
  <si>
    <t>49729186-1-1</t>
  </si>
  <si>
    <t>ALAMACEN EL PASTAL</t>
  </si>
  <si>
    <t>CONTRATO COI(S)-293-2011 DE ALMACEN EL PASTAL</t>
  </si>
  <si>
    <t>900464362-7-1</t>
  </si>
  <si>
    <t>CAMARA DE COMERCIO, CEDULA Y DOCUMENTOS PARA PAGO DE BIO INSUMOS ARIAS &amp; ARIAS SAS FACTURA 0012</t>
  </si>
  <si>
    <t>OK  PENDIENTE FACTURA CON FECHA DICIEMBRE 5/2011</t>
  </si>
  <si>
    <t>800159998-0-1</t>
  </si>
  <si>
    <t>BOGOTÁ</t>
  </si>
  <si>
    <t>FIDUAGRARIA</t>
  </si>
  <si>
    <t xml:space="preserve">CARLOS SAMUEL NOREÑA NOREÑA </t>
  </si>
  <si>
    <t>DEVOLUCION ORDEN DE PAGO CRRESPONDIENTE A CARLOS SAMUEL NOREÑA NOREÑA DEL VIAJE 794</t>
  </si>
  <si>
    <t>OK  FIRMA  ORDENADORA DEL GASTO - LEGALIZACION</t>
  </si>
  <si>
    <t>12979115-1</t>
  </si>
  <si>
    <t>CUENTA DE COBRO DE JOSE LUIS INSUASTY CORRESPONDIENTE A SUMINISTRO DE PAPELERIA PARA PROYECTO DIATREA</t>
  </si>
  <si>
    <t>ACTA DE INICIO Y CONTRATO FIRMADO DE JUAN CARLOS ZAPATA MARTINEZ</t>
  </si>
  <si>
    <t>98474017-1</t>
  </si>
  <si>
    <t>CONTRATO Y ACTA DE INICIO DE OSSMAN ALEXANDER SALAZAR GIL</t>
  </si>
  <si>
    <t>13762223-1</t>
  </si>
  <si>
    <t>CORRECCION CUENTA DE COBRO DE JOSE FORTUNATO MARTINEZ GOMEZ CORRESPONDIENTE AL MES DE DICIEMBRE DE 2011</t>
  </si>
  <si>
    <t>OCTUBRE Y DICIEMBRE/11 RADICADO FIDUCIA ENERO 30/12</t>
  </si>
  <si>
    <t>1054549275-1</t>
  </si>
  <si>
    <t>CORRECCION CUENTA DE COBRO DE KERVIN GONZALEZ GAVIRIA CORRESPONDIENTE AL MES DE DICIEMBRE DE 2011</t>
  </si>
  <si>
    <t xml:space="preserve">ENVIO DOCUMENTOS DE DICIEMBRE Y LAS CORRECCIONES SON DE NOVIEMBRE </t>
  </si>
  <si>
    <t>91240591-1</t>
  </si>
  <si>
    <t>CUENTA DE COBRO DE JAVIER IGNACIO ARIZA LOPEZ CORRESPONDIENTE AL MES DE DICIEMBRE DE 2011</t>
  </si>
  <si>
    <t>CTA COBRO DICIEMBRE/11 RADICADA FIDUCIA ENERO 25/12</t>
  </si>
  <si>
    <t>7164302-9-1</t>
  </si>
  <si>
    <t xml:space="preserve">FACTURA 65362 Y DOCUMENTOS PARA PAGO RESPECTIVO </t>
  </si>
  <si>
    <t>40024211-7-1</t>
  </si>
  <si>
    <t>FACTURA 10737 Y DOCUMENTOS PARA PAGO RESPECTIVO</t>
  </si>
  <si>
    <t>1055332425-1</t>
  </si>
  <si>
    <t>CORRECCIONES CUENTA DE COBRO DE JORGE ENRIQUE SUAREZ ROJAS CORRESPONDIENTE AL MES DE NOVEIMBRE DE 2011</t>
  </si>
  <si>
    <t>NOVIEMBRE Y DICIEMBRE/12 RADICADO FICUCIA ENERO 16/12</t>
  </si>
  <si>
    <t>900002583-6-1</t>
  </si>
  <si>
    <t>FACTURA 10018 Y ANEXOS PARA PAGO RESPECTIVO</t>
  </si>
  <si>
    <t>800159998-0-2</t>
  </si>
  <si>
    <t>ESCOBAR OSPINA Y CIA LTDA/VIAJES CALITOUR</t>
  </si>
  <si>
    <t>INFORME SEMANAL DEL 11-17 DE ENERO DE 2012</t>
  </si>
  <si>
    <t>CORRECCIONES CUENTA DE COBRO DE ANDRES ARTURO VELEZ PADRON CORRESPONDIENTE A LOS MESES DE NOVIEMBRE Y DICIEMBRE DE 2011</t>
  </si>
  <si>
    <t>830134661-5-1</t>
  </si>
  <si>
    <t>SUMINISTROS G Y O S.A.S.</t>
  </si>
  <si>
    <t>FACTURA 0051 DE SUMINISTROS G Y O S.A.S. Y DOCUMENTOS PARA PAGO RESPECTIVO</t>
  </si>
  <si>
    <t>4733143-1</t>
  </si>
  <si>
    <t>CUENTA DE COBRO DE JAIRO HERNAN LEDESMA MANZANO CORRESPONDIENTE A LOS MESES DE NOVIEMBRE Y DICIEMBRE DE 2011</t>
  </si>
  <si>
    <t>10721507-1</t>
  </si>
  <si>
    <t>CORRECCION CUENTA DE COBRO DE OSCAR ALEXIS HURTADO LOPEZ CORRESPONDIENTE AL MES DE DICIEMBRE DE 2011</t>
  </si>
  <si>
    <t>10750424-1</t>
  </si>
  <si>
    <t>CUENTAS DE COBRO DE JOSE DAVID QUIJANO CAJIAO CORRESPONDIENTE A LOS MESES NOVIEMBRE Y DICIEMBRE DE 2011</t>
  </si>
  <si>
    <t>RADICADO FIDUCIA FEBRERO 9/12</t>
  </si>
  <si>
    <t>10304984-1</t>
  </si>
  <si>
    <t>CUENTA DE COBRO DE EDGAR SAUL MERA YUSTY CORRESPONDIENTE AL MES DE DICIEMBRE DE 2011</t>
  </si>
  <si>
    <t>1118839897-1</t>
  </si>
  <si>
    <t>CUENTA DE COBRO DE JORGE LUIS GOMEZ PINTO CORRESPONDIENTE AL MES DE DICIEMBRE DE 2011</t>
  </si>
  <si>
    <t>84096175-1</t>
  </si>
  <si>
    <t>CUENTA DE COBRO DE ROBERT JACOB COTES GUALE CORRESPONDIENTE AL MES DE DICIEMBRE DE 2011</t>
  </si>
  <si>
    <t>4019806-1</t>
  </si>
  <si>
    <t>CUENTA DE COBRO DE JULIO ANGEL SOTOMAYOR CORRESPONDIENTE AL MES DE DICIEMBRE DE 2011</t>
  </si>
  <si>
    <t>92188508-1</t>
  </si>
  <si>
    <t>CORRECCIONES CUENTA DE COBRO DE JOSE CARLOS BONETT DE LA OSSA CORRESPONDIENTE AL MES DE NOVIEMBRE DE 2011</t>
  </si>
  <si>
    <t>92509417-1</t>
  </si>
  <si>
    <t>AGROVETERINARIA JUAN PABLO</t>
  </si>
  <si>
    <t>DOCUMENTOS PARA PAGO DE PROVEEDOR DE AGROVETERINARIA JUAN PABLO</t>
  </si>
  <si>
    <t>6818861-1</t>
  </si>
  <si>
    <t>ALVARO MENDOZA VERGARA</t>
  </si>
  <si>
    <t>CORRECCIONES CUENTA DE COBRO DE ALVARO MENDOZA VERGARA CORRESPONDIENTE AL MES DE DICIEMBRE DE 2011</t>
  </si>
  <si>
    <t>9734218-1</t>
  </si>
  <si>
    <t>6 LEGALIZACIONES DE COMISION DE LUIS ALBERTO MORA JARAMILLO CORRESPONDIENTES A LUIS ALBERTO MORA JARAMILLO DEL MES DE DICIEMBRE DE 2011 Y ENERO DE 2012</t>
  </si>
  <si>
    <t>OK FEBRERO 2/2012</t>
  </si>
  <si>
    <t>4452696-1</t>
  </si>
  <si>
    <t>LEGALIZACION DE COMISION DE JOSE JESUS PELAEZ HOYOS CORRESPONDIENTE AL MES DE DICIEMBRE DE 2011</t>
  </si>
  <si>
    <t>LISTA DE 22 PERSONAS Y SU RESPECTIVA INFORMACION CON RESPECTO A SUS CONTRATOS</t>
  </si>
  <si>
    <t>42019424-1</t>
  </si>
  <si>
    <t>CONTRATO Y ACTA DE INICIO DE DIANA MARCELA OSORIO GALVES</t>
  </si>
  <si>
    <t>813003788-8-1</t>
  </si>
  <si>
    <t>PRODIAGRO E.U.</t>
  </si>
  <si>
    <t>CONTRATO Y POLIZA ORIGINAL DE PRODIAGRO E.U.</t>
  </si>
  <si>
    <t>CONTRATOS Y ACTAS DE INICIO DE MARIA BEDOYA, DIANA URREA, JOSE MONTEALEGRE, YULY BARRIGA, ADRIANA CORDOBA</t>
  </si>
  <si>
    <t>52957159-1</t>
  </si>
  <si>
    <t xml:space="preserve">JULY ALEXANDRA BARRIGA </t>
  </si>
  <si>
    <t>CUENTA DE COBRO DE JULY ALEXANDRA BARRIGA CORRESPONDIENTE AL MES DE DICIEMBRE DE 2011</t>
  </si>
  <si>
    <t>1073503568-1</t>
  </si>
  <si>
    <t xml:space="preserve">DIANA PATRICIA URREA </t>
  </si>
  <si>
    <t>CUENTA DE COBRO DE DIANA PATRICIA URREA CORRESPONDIENTE AL MES DE DICIEMBRE DE 2011</t>
  </si>
  <si>
    <t>24335740-1</t>
  </si>
  <si>
    <t xml:space="preserve">MARIA YADIRA BEDOYA </t>
  </si>
  <si>
    <t>CUENTA DE COBRO DE MARIA YADIRA BEDOYA CORRESPONDIENTE AL MES DE DICIEMBRE DE 2011</t>
  </si>
  <si>
    <t>12956183-1</t>
  </si>
  <si>
    <t>JOSE JULIAN MONTEALEGRE</t>
  </si>
  <si>
    <t>CUENTA DE COBRO DE JOSE JULIAN MONTEALEGRE CORRESPONDIENTE AL MES DE DICIEMBRE DE 2011</t>
  </si>
  <si>
    <t xml:space="preserve">CONTRATOS Y AFILIACION A ARP DE 7 CONTRATISTAS </t>
  </si>
  <si>
    <t xml:space="preserve">LA CUENTA DE COBRO DEBE SER ORIGINAL FALTA CONTRATO, ACTA DE INICI9O, RUT, CEDULA AMPLIADA AL 150% CON DIRECCION. TELEFONO Y HUELLA, PAGO DISCRIMINADO DE SALUD Y PENSION DE DICIEMBRE, FORMATO DE SEGURIDAD SOCIAL, CERTIFICACION BANCARIA Y EL FORMATO DE RETENCION EN LA FUENTE </t>
  </si>
  <si>
    <t>CONTRATO Y ACTA DE INICIO DE JUAN CARLOS ZAPATA MARTINEZ</t>
  </si>
  <si>
    <t>74371349-1</t>
  </si>
  <si>
    <t>CUENTA DE COBRO DE JOHN MAIRO NIÑO SALAZAR CORRESPONDIENTE AL MES DE ENERO DE 2012</t>
  </si>
  <si>
    <t>RADICADA FIDUCIA FEBRERO 8/12</t>
  </si>
  <si>
    <t>39 CONTRATOS Y OTRO SI DE CONTRATISTAS DE VALLE DE CAUCA</t>
  </si>
  <si>
    <t>51877579-1</t>
  </si>
  <si>
    <t>CUENTA DE COBRO DE IRMA ELOISA GIRATA OSPINA CORRESPONDIENTE AL MES DE ENERO DE 2012</t>
  </si>
  <si>
    <t>11:20AM</t>
  </si>
  <si>
    <t>RADICADA FIDUCIA FEBRERO 7/12</t>
  </si>
  <si>
    <t>TIQUETES</t>
  </si>
  <si>
    <t xml:space="preserve">FACTURAS 664758,664755,664754,664752,664751,664749,665065,665066,665068,665069,665070 DE VIAJES CALITOUR </t>
  </si>
  <si>
    <t>2:55PM</t>
  </si>
  <si>
    <t>79883096-1</t>
  </si>
  <si>
    <t>CUENTA DE COBRO DE EDWIN LIBARDO RIVERA CORRESPONDIENTE AL MES DE ENERO DE 2012</t>
  </si>
  <si>
    <t>3:15PM</t>
  </si>
  <si>
    <t>80134036-1</t>
  </si>
  <si>
    <t>CUENTA DE COBRO DE DANI LOPEZ MARTIN CORRESPONDIENTE AL MES DE ENERO DE 2012</t>
  </si>
  <si>
    <t>ORDENES DE COMPRA 002 DE DATOS Y PAPELERIA, 003 DE DATOS Y PAPELERIA, 004 DE SEGURIFER S.A.S., 009 DE DELICIAS A SU MESA, 010 DE DELICIAS A SU MESA Y SUS RESPECTIVOS DOCUMENTOS PARA PAGO</t>
  </si>
  <si>
    <t>4:00PM</t>
  </si>
  <si>
    <t>OK  PARA REVISION ABOGADOS - ENERO 25 / 2012</t>
  </si>
  <si>
    <t>92496099-1</t>
  </si>
  <si>
    <t>LUIS RAFAEL CONTRERAS  MONTES</t>
  </si>
  <si>
    <t>CORRECCIONES CUENTA DE COBRO DE LUIS RAFAEL CONTRERAS MONTES CORRESPONDIENTE AL MES DE NOVIEMBRE DE 2011</t>
  </si>
  <si>
    <t>92501715-1</t>
  </si>
  <si>
    <t>CORRECCIONES CUENTA DE COBRO DE ALFREDO JOSE HERMOSILLA BETIN CORRESPONDIENTE AL MESE DE NOVIEMBRE Y DICIEMBRE DE 2011</t>
  </si>
  <si>
    <t>NOVIEMBRE Y DICIEMBRE/12 RADICADO FICUCIA ENERO 30/12</t>
  </si>
  <si>
    <t>3959036-1</t>
  </si>
  <si>
    <t>CORRECCIONES CUENTA DE COBRO DE FRANCISCO PASCUAL DE SANTIS VEGA CORRESPONDIENTE AL MES DE DICIEMBRE DE 2011</t>
  </si>
  <si>
    <t>CTA COBRO DICIEMBRE/11 RADICADA FIDUCIA ENERO 19/12</t>
  </si>
  <si>
    <t>92555916-1</t>
  </si>
  <si>
    <t>CORRECCIONES CUENTA DE COBRO DE HUGO ARMANDO ROJAS SIERRA CORRESPONDIENTE AL MES DE OCTUBRE DE 2011</t>
  </si>
  <si>
    <t>OCTUBRE/11 RADICADO FIDUCIA ENERO 30/12</t>
  </si>
  <si>
    <t>92559297-1</t>
  </si>
  <si>
    <t>CORRECCIONES CUENTA DE COBRO DE LEONARDO DAVID LORA FUENTES CORRESPONDIENTE AL MES DE NOVIEMBRE DE 2011</t>
  </si>
  <si>
    <t>6877462-1</t>
  </si>
  <si>
    <t>JOSE BOLAÑOS URANFO</t>
  </si>
  <si>
    <t>CORRECCIONES CUENTA DE COBRO DE JOSE BOLAÑOS URANFO CORRESPONDIENTE AL MES DE NOVIEMBRE DE 2011</t>
  </si>
  <si>
    <t>6700896-1</t>
  </si>
  <si>
    <t>CORRECCIONES CUENTA DE COBRO DE PEDRO BENITO OYOLA COTERA CORRESPONDIENTE AL MES DE DICIEMBRE DE 2011</t>
  </si>
  <si>
    <t>3839221-1</t>
  </si>
  <si>
    <t>CORRECCIONES CUENTA DE COBRO DE ROGER GUILLERMO MARQUEZ GOMEZ CORRESPONDIENTE AL MES DE DICIEMBRE DE 2011</t>
  </si>
  <si>
    <t>6817480-1</t>
  </si>
  <si>
    <t>CORRECCIONES CUENTA DE COBRO DE TIRSO JULIO MADERA MONTES CORRESPONDIENTE AL MES DE DICIEMBRE DE 2011</t>
  </si>
  <si>
    <t>OCTUBRE-DICIEMBRE/11 RADICADO FIDUCIA ENERO 30/12</t>
  </si>
  <si>
    <t>1848-1902</t>
  </si>
  <si>
    <t>92521113-1</t>
  </si>
  <si>
    <t>JORGE LUIS GUEVARA ARROYO</t>
  </si>
  <si>
    <t>CORRECCIONES CUENTA DE COBRO DE JORGE LUIS GUEVARA ARROYO DEL MES DE DICIEMBRE DE 2011</t>
  </si>
  <si>
    <t>19061711-1</t>
  </si>
  <si>
    <t>CORRECCIONES CUENTA DE COBRO DE ALFREDO HERNANDEZ RODRIGUEZ CORRESPONDIENTE AL MES DE DICIEMBRE DE 2011</t>
  </si>
  <si>
    <t xml:space="preserve">LA CUENTA DE COBRO DEBE SER ORIGINAL, FALTA INFORME DE ACTIVIDADES ORIGINAL, CONTRATO, ACTA DE INICIO, RUT, CEDULA AMPLIADA AL 150% CON DIRECCION. TELEFONO Y HUELLA, PAGO DISCRIMINADO DE SALUD Y PENSION DE DICIEMBRE, FORMATO DE SEGURIDAD SOCIAL, CERTIFICACION BANCARIA Y EL FORMATO DE RETENCION EN LA FUENTE </t>
  </si>
  <si>
    <t>11380027-1</t>
  </si>
  <si>
    <t>MIGUEL ANGEL NIÑO CRUZ</t>
  </si>
  <si>
    <t>CORRECCIONES CUENTA DE COBRO DE MIGUEL ANGEL NIÑO CRUZ CORRESPONDIENTE AL MES DE NOVIEMBRE DE 2011</t>
  </si>
  <si>
    <t>12448088-1</t>
  </si>
  <si>
    <t>CORRECCIONES CUENTA DE COBRO DE LISANDRO ALVAREZ ACOSTA CORRESPONDIENTE AL MES DE NOVIEMBRE Y DICIEMBRE DE 2011</t>
  </si>
  <si>
    <t>CTA COBRO DICIEMBRE/11 RADICADA FIDUCIA ENERO 23/11</t>
  </si>
  <si>
    <t>POLIZA Y CONTRATO DE COMUNSUCAMPO C.T.A.</t>
  </si>
  <si>
    <t>25181911-1</t>
  </si>
  <si>
    <t xml:space="preserve">ANA MARIA CARO GUTIERREZ </t>
  </si>
  <si>
    <t>CORRECCIONES CUENTA DE COBRO DE ANA MARIA CARO GUTIERREZ CORRESPONDIENTE AL MES DE DICIEMBRE DE 2011</t>
  </si>
  <si>
    <t>815003225-0-2</t>
  </si>
  <si>
    <t>CONTRATO FIRMADO POR REPRESENTANTE LEGAL COMINSUCAMPO</t>
  </si>
  <si>
    <t>4250443-1</t>
  </si>
  <si>
    <t>CASANARE</t>
  </si>
  <si>
    <t xml:space="preserve">PEDRO ARTURO RINCON RIVERA </t>
  </si>
  <si>
    <t>CORRECCIONES CUENTA DE COBRO CORRESPONDIENTE A LOS MESES DE NOVIEMBRE Y DICIEMBRE DE 2011</t>
  </si>
  <si>
    <t>1042999555-1</t>
  </si>
  <si>
    <t xml:space="preserve">ALYS PATRICIA CASTRO </t>
  </si>
  <si>
    <t>CORRECCIONES CUENTA DE COBRO DE ALYS PATRICIA CASTRO CORRESPONDIENTE AL MES DE NOVIEMBRE DE 2011</t>
  </si>
  <si>
    <t>78744522-1</t>
  </si>
  <si>
    <t>TANDRIL SANDER LOPEZ MANJARES</t>
  </si>
  <si>
    <t>CORRECCIONES CUENTA DE COBRO DE TANDRIL SANDER LOPEZ MANJARES CORRESPONDIENTE AL MES DE NOVIEMBRE DE 2011</t>
  </si>
  <si>
    <t>1026254164-1</t>
  </si>
  <si>
    <t>LUISA FERNANDA NAVARRETE  HERRERA</t>
  </si>
  <si>
    <t>CUENTA DE COBRO DE LUISA FERNANDA NAVARRETE HERRERA CORRESPONDIENTE AL MES DE ENERO DE 2012</t>
  </si>
  <si>
    <t>11:30AM</t>
  </si>
  <si>
    <t>53048137-1</t>
  </si>
  <si>
    <t>CUENTA DE COBRO DE DEYANIRA NEUSA RIVERA CORRESPONDIENTE AL MES DE ENERO DE 2012</t>
  </si>
  <si>
    <t>11:55AM</t>
  </si>
  <si>
    <t>79554084-1</t>
  </si>
  <si>
    <t>CUENTA DE COBRO DE HELMAN EDUARDO HERRERA LETRADO CORRESPONDIENTE AL MES DE ENERO DE 2012</t>
  </si>
  <si>
    <t>12:16PM</t>
  </si>
  <si>
    <t>CUENTA DE COBRO DE LUIS ALBERTO MORA JARAMILLO CORRESPONDIENTE AL MES DE ENERO DE 2012</t>
  </si>
  <si>
    <t>12:20PM</t>
  </si>
  <si>
    <t>79401194-1</t>
  </si>
  <si>
    <t>CUENTA DE COBRO DE HECTOR JESUS CACERES ARDILA CORRESPONDIENTE AL MES DE ENERO DE 2012</t>
  </si>
  <si>
    <t>2:15PM</t>
  </si>
  <si>
    <t>52970790-1</t>
  </si>
  <si>
    <t>CONTRATO Y DOCUMENTOS DE CONTRATACION DE SANDRA VIVIANA GALINDO ALVAREZ</t>
  </si>
  <si>
    <t>2:25PM</t>
  </si>
  <si>
    <t>52970790-2</t>
  </si>
  <si>
    <t>COPIA DE CONTRATO ACTA DE INICIO MANIFESTACION DE ARP DE SANDRA VIVIANA GALINDO ALVAREZ</t>
  </si>
  <si>
    <t>52934769-1</t>
  </si>
  <si>
    <t>LEGALIZACION DE COMISION DE LILIANA LUCIA CASTRO CORRESPONDIENTE A 12-13 DE ENERO DE 2012 A CHOCO</t>
  </si>
  <si>
    <t>52257121-1</t>
  </si>
  <si>
    <t>LEGALIZACION DE COMISION DE MARCELA GUEVARA CORRESPONDIENTE A 30 NOV-02 DIC DE 2011 A MEDELLIN</t>
  </si>
  <si>
    <t>43628314-1</t>
  </si>
  <si>
    <t>LEGALIZACION DE COMISION DE DIANA CAROLINA BARBOSA CORRESPONDIENTE A 12-14 DE ENERO DE 2012 A MEDELLIN</t>
  </si>
  <si>
    <t>2:00PM</t>
  </si>
  <si>
    <t>1067845688-1</t>
  </si>
  <si>
    <t>CUENTA DE COBRO DE ALFREDO JOSE GARCIA JIMENEZ CORRESPONDIENTE AL MES DE ENERO DE 2012</t>
  </si>
  <si>
    <t>3:20PM</t>
  </si>
  <si>
    <t>66757342-1</t>
  </si>
  <si>
    <t>CORRECCIONES CUENTA DE COBRO DE HILDA RESTREPO GUTIERREZ CORRESPONDIENTE AL MES DE NOVIEMBRE Y DICIEMBRE DE 2011</t>
  </si>
  <si>
    <t>94320124-1</t>
  </si>
  <si>
    <t>CORRECCIONES CUENTA DE COBRO DE DIEGO FERNANDO GUERRERO OLIVEROS CORRESPONDIENTE AL MES DE NOVIEMBRE Y DICIEMBRE DE 2011</t>
  </si>
  <si>
    <t>94475783-1</t>
  </si>
  <si>
    <t>HEWAR HARRISON CRUZ GALEANO</t>
  </si>
  <si>
    <t>CORRECCIONES CUENTA DE COBRO DE HEWAR HARRISON CRUZ GALEANO CORRESPONDIENTE AL MES DE NOVIEMBRE Y DICIEMBRE DE 2011</t>
  </si>
  <si>
    <t>29681357-1</t>
  </si>
  <si>
    <t>CORRECCIONES CUENTA DE COBRO DE LADY JOHANNA TABARES VELEZ CORRESPONDIENTE AL MES DE NOVIEMBRE DICIEMBRE DE 2011</t>
  </si>
  <si>
    <t>1116256577-1</t>
  </si>
  <si>
    <t xml:space="preserve">JONATHAN ARENAS SANCHEZ </t>
  </si>
  <si>
    <t>CORRECCIONES CUENTA DE COBRO DE JONATHAN ARENAS SANCHEZ CORRECPONDIENTE AL MES DE NOVIEMBRE Y DICIEMBRE DE 2011</t>
  </si>
  <si>
    <t>31646140-1</t>
  </si>
  <si>
    <t>CORRECCIONES CUENTA DE COBRO DE MARCELA ARAGON GARCIA CORRESPONDIENTE AL MES DE NOVIEMBRE Y DICIEMBRE DE 2011</t>
  </si>
  <si>
    <t>16549612-1</t>
  </si>
  <si>
    <t>CORRECCIONES CUENTA DE COBRO DE ROGELIO BARRIOS GARCIA CORRESPONDIENTE AL MES DE NOVIEMBRE Y DICIEMBRE DE 2011</t>
  </si>
  <si>
    <t>NOVIEMBRE/11 RADICADO FICUDIA ENERO 30/12</t>
  </si>
  <si>
    <t>1130613696-1</t>
  </si>
  <si>
    <t>CORRECCIONES CUENTA DE COBRO DE ISABEL CRISTINA LOPEZ CORTES CORRESPONDIENTE AL MES DE DICIEMBRE DE 2011</t>
  </si>
  <si>
    <t>1467461-1</t>
  </si>
  <si>
    <t>JOSE FERNEY MONTES MORENO</t>
  </si>
  <si>
    <t>CORRECCIONES CUENTA DE COBRO DE JOSE FERNEY MONTES MORENO CORRESPONDIENTE AL MES DE DICIEMBRE DE 2011</t>
  </si>
  <si>
    <t>16263669-1</t>
  </si>
  <si>
    <t>CORRECCIONES CUENTA DE COBRO DE ADELFO GONZALEZ OSORIO CORRESPONDIENTE AL MES DE DICIEMBRE DE 2011</t>
  </si>
  <si>
    <t>94276854-1</t>
  </si>
  <si>
    <t>CORRECCIONES CUENTA DE COBRO DE CARLOS ALBERTO ACOSTA SILVA CORRESPONDIENTE AL MES DE DICIEMBRE DE 2011</t>
  </si>
  <si>
    <t>94309971-1</t>
  </si>
  <si>
    <t>CORRECCIONES CUENTA DE COBRO DE RAUK DURAN CUBILLOS CORRESPONDIENTE AL MES DE DICIEMBRE DE 2011</t>
  </si>
  <si>
    <t>75071669-1</t>
  </si>
  <si>
    <t>CORRECCIONES CUENTA DE COBRO DE GERMAN ANDRES NARANJO CARDONA CORRESPONDIENTE AL MES DE DICIEMBRE DE 211</t>
  </si>
  <si>
    <t>16891315-1</t>
  </si>
  <si>
    <t>CORRECCIONES CUENTA DE COBRO DE OSCAR RIVAS RODRIGUEZ CORRESPONDIENTE AL MES DE NOVIEMBRE DE 2011</t>
  </si>
  <si>
    <t>94442785-1</t>
  </si>
  <si>
    <t>EDWIM BECERRA RODRIGUEZ</t>
  </si>
  <si>
    <t>CORRECCIONES CUENTA DE COBRO DE EDWIN BECERRA RODRIGUEZ CORRESPONDIENTE AL MES DE NOVIEMBRE DE 2011</t>
  </si>
  <si>
    <t>MEMORANDO</t>
  </si>
  <si>
    <t>MEMORANDO PARA YAQUELIN CON RELACION DE INFORMACION DE 10 CONTRATISTAS</t>
  </si>
  <si>
    <t>75098864-1</t>
  </si>
  <si>
    <t>JAVIER EDUARDO CASTILLO PACHON</t>
  </si>
  <si>
    <t>CONTRATO FIRMADO, ACTA DE INICIO, PAGO APORTES</t>
  </si>
  <si>
    <t>1093215966-1</t>
  </si>
  <si>
    <t>ACTAS DE TERMINACION</t>
  </si>
  <si>
    <t>ACTA DE TERMINACION DE ELKIN FERNANDO RAMIREZ VALENCIA</t>
  </si>
  <si>
    <t>18520075-1</t>
  </si>
  <si>
    <t>ACTA DE TERMINACION DE HECTOR FABIO TOVAR SANCHEZ</t>
  </si>
  <si>
    <t>80040470-1</t>
  </si>
  <si>
    <t>ACTA DE TERMINACION DE NESTOR JAVIER DUQUE GOMEZ</t>
  </si>
  <si>
    <t>17806746-1</t>
  </si>
  <si>
    <t>CORRECCIONES CUENTA DE COBRO DE BLAS ALFONSO GUZMAN VALDEBLANQUEZ CORRESPONDIENTE AL MES DE NOVIEMBRE DE 2011</t>
  </si>
  <si>
    <t>84081417-1</t>
  </si>
  <si>
    <t>CORRECCIONES CUENTA DE COBRO DE JOSE VICENTE MOVIL SAUNA CORRESPONDIENTE AL MES DE DICIEMBRE DE 2011</t>
  </si>
  <si>
    <t>1090382054-1</t>
  </si>
  <si>
    <t>CORRECCIONES CUENTA DE COBRO DE PEDRO ALEJANDRO GAMBOA BECERRA CORRESPONDIENTE AL MES DE DICIEMBRE DE 2011</t>
  </si>
  <si>
    <t>92448380-1</t>
  </si>
  <si>
    <t>EDWIN JOSE BELLO JULIO</t>
  </si>
  <si>
    <t>LEGALIZACION DE COMISIONES DE EDWIN JOSE BELLO JULIO CORRESPONDIENTE A ENERO DE 2012</t>
  </si>
  <si>
    <t>CONTRATO DE SOLUCIONES MICROBIANAS DEL TROPICO LIMITADA</t>
  </si>
  <si>
    <t>93399122-1</t>
  </si>
  <si>
    <t>CORRECCIONES CUENTA DE COBRO DE JIMMY OSWALDO MORA HERNANDEZ CORRESPONDIENTE AL MES DE DICIEMBRE DE 2011</t>
  </si>
  <si>
    <t>5994466-1</t>
  </si>
  <si>
    <t>CORRECCIONES CUENTA DE COBRO DE LUIS FERNANDO REYES MORALES CORRESPONDIENTE AL MES DE DICIEMBRE DE 2011</t>
  </si>
  <si>
    <t>5996756-1</t>
  </si>
  <si>
    <t>CORRECCIONES CUENTA DE COBRO DE DAIRO ALBERTO ENCISO TAFUR CORRESPONDIENTE AL MES DE DICIEMBRE DE 2011</t>
  </si>
  <si>
    <t>79005201-1</t>
  </si>
  <si>
    <t>CORRECCIONES CUENTA DE COBRO DE JAIME ENRIQUE SANCHEZ MILLAN CORRESPONDIENTE AL MES DE DICIEMBRE DE 2011</t>
  </si>
  <si>
    <t>80225089-1</t>
  </si>
  <si>
    <t>CORRECCIONES CUANTA DE COBRO DE DEIBY ALEXANDER GARCIA CLAVIJO CORRESPONDIENTE AL MES DE DICIEMBRE DE 2011</t>
  </si>
  <si>
    <t>DICIEMBRE/11 RADICADA FIDUCIA ENERO 30/12, CTA COBRO NOVIEMBRE RADICADA FIDUCIA FEBRERO 8/12</t>
  </si>
  <si>
    <t>1870-1944</t>
  </si>
  <si>
    <t>1106948767-1</t>
  </si>
  <si>
    <t>LEGALIZACION DE COMISION DE MARITZA MONDRAGON CORRESPONDIENTE A 19-20 DE DICIEMBRE DE 2011</t>
  </si>
  <si>
    <t>65795650-1</t>
  </si>
  <si>
    <t>LEGALIZACION DE COMISION DE NUBIA LEON ARDILA CORRESPONDIENTE A 19-20 DE DICIEMBRE DE 2011</t>
  </si>
  <si>
    <t>14135062-1</t>
  </si>
  <si>
    <t>LEGALIZACION DE COMISION DE CRISTIAN PAUL AROS OSORIO CORRESPONDIENTE A 19-20 DE DICIEMBRE DE 2011</t>
  </si>
  <si>
    <t>11429208-</t>
  </si>
  <si>
    <t>LEGALIZACION DE COMISION DE HUMBERTO ORJUELA ROZO DE NOVIEMBRE Y DICIEMBRE DE  2011</t>
  </si>
  <si>
    <t>28949388-1</t>
  </si>
  <si>
    <t>LEGALIZACION DE COMISION DE EDNA YAQUELINE BARRAGAN GOMEZ CORRESPONDIENTE A NOVIEMBRE Y DICIEMBRE DE 2011</t>
  </si>
  <si>
    <t>30332434-1</t>
  </si>
  <si>
    <t>CUENTA DE COBRO DE LEIDY AIDE ARBOLEDA CASTRO CORRESPONDIENTE AL MES DE ENERO DE 2012</t>
  </si>
  <si>
    <t>RADICADA FIDUCIA FEBRERO 9/12</t>
  </si>
  <si>
    <t>1057304239-1</t>
  </si>
  <si>
    <t>CUENTA DE COBRO DE DIANA CLEMENCIA VILLEGAS CARDONA CORRESPONDIENTE A ENERO DE 2012</t>
  </si>
  <si>
    <t>10259057-1</t>
  </si>
  <si>
    <t>CUENTA DE COBRO DE GERMAN ANTONIO ARROYAVE CORRESPONDIENTE A ENERO DE 2012</t>
  </si>
  <si>
    <t>30236577-1</t>
  </si>
  <si>
    <t>CUENTA DE COBRO DE LORENA MARIN BETANCUR CORRESPONDIENTE A ENERO DE 2012</t>
  </si>
  <si>
    <t xml:space="preserve">FECHA DE LA PRORROGA ESTA ERRADO </t>
  </si>
  <si>
    <t>75103113-1</t>
  </si>
  <si>
    <t>CUENTA DE COBRO DE ANDRES FELIPE TABARES GOMEZ CORRESPONDIENTE A ENERO DE 2012</t>
  </si>
  <si>
    <t>75104945-1</t>
  </si>
  <si>
    <t>CUENTA DE COBRO DE ANTONIO GARCIA IDARRAGA CORRESPONDIENTE A ENERO DE 2012</t>
  </si>
  <si>
    <t>1124312192-1</t>
  </si>
  <si>
    <t>CUENTA DE COBRO DE MANUEL ESTEBAN BENAVIDES BURBANO CORESPONDIENTE A ENERO DE 2012</t>
  </si>
  <si>
    <t>24339368-1</t>
  </si>
  <si>
    <t>CUENTA DE COBRO DE ELIZABETH CARDONA CASTRO CORRESPONDIENTE A ENERO DE 2012</t>
  </si>
  <si>
    <t>10227789-1</t>
  </si>
  <si>
    <t>CUENTA DE COBRO DE JOSE LEOMAD GALLEGO DUQUE CORRESPONDIENTE A ENERO DE 2012</t>
  </si>
  <si>
    <t>30407498-1</t>
  </si>
  <si>
    <t>CUENTA DE COBRO DE LILIANA GOMEZ QUINTERO CORRESPONDIENTE A ENERO DE 2012</t>
  </si>
  <si>
    <t>75055880-1</t>
  </si>
  <si>
    <t>CUENTA DE COBRO DE FABIO ENRIQUE OSORIO GOMEZ CORRESPONDIENTE A ENERO DE 2012</t>
  </si>
  <si>
    <t xml:space="preserve">                                                                                                                                              </t>
  </si>
  <si>
    <t xml:space="preserve">OK </t>
  </si>
  <si>
    <t>75082984-1</t>
  </si>
  <si>
    <t>CUENTA DE COBRO DE LUCIANO RAMIREZ CORRESPONDIENTE A ENERO DE 2012</t>
  </si>
  <si>
    <t>10268551-1</t>
  </si>
  <si>
    <t>CUETNA DE COBRO DE JOSE DIEGO TABARES BENAVIDES CORRESPONDIENTE A ENERO DE 2012</t>
  </si>
  <si>
    <t>4.00PM</t>
  </si>
  <si>
    <t>16075116-1</t>
  </si>
  <si>
    <t>CUENTA DE COBRO DE ANDRES SUCERQUIA HERNANDEZ CORRESPONDIENTE A ENERO DE 2012</t>
  </si>
  <si>
    <t>PRESENTA INCONSISTENCIA EN LA PRORROGA POR FECHA</t>
  </si>
  <si>
    <t>1014180354-1</t>
  </si>
  <si>
    <t>CUENTA DE COBRO DE LUISA FERNANDA HOYOS GIRALDO CORRESPONDIENTE A ENERO DE 2012</t>
  </si>
  <si>
    <t>PRESENTA INCONSISTENCIA EN LA CUENTA DE COBRO EL VALOR ES DE $25513333 Y ADICIONAL A ESO DEBE HACER REAJUSTE DE ACUERDO AL SALARIO</t>
  </si>
  <si>
    <t>30330851-1</t>
  </si>
  <si>
    <t>CUENTA DE COBRO DE MARTHA INES RAMIREZ BENITEZ CORRESPONDIENTE AL MES DE ENERO DE 2012</t>
  </si>
  <si>
    <t>15916725-1</t>
  </si>
  <si>
    <t>CUENTA DE COBRO DE FERNANDO ALBERTO LOAIZA CORRESPONDIENTE A ENERO DE 2012</t>
  </si>
  <si>
    <t>9971780-1</t>
  </si>
  <si>
    <t>CUENTA DE COBRO DE RAMON ORLANDO OROZCO JIMENEZ CORRESPONDIENTE A ENERO DE 2012</t>
  </si>
  <si>
    <t xml:space="preserve">CUENTA DE COBRO EL VALOR ESTA ERRADO EN HONORARIOS DEBE SER DE $1,160,000 Y EL DE GASTOS DE DESPLAZAMIENTO ES DE $580,000, FALTA ACTA DE INICIO Y CORREGIR EL FORMATO DE RETENCION EN LA FUENTE </t>
  </si>
  <si>
    <t>6881844-1</t>
  </si>
  <si>
    <t>CUENTA DE COBRO DE EMIRO ANTONIO CHAMORRO MARIMON CORRESPONDIENTE A ENERO DE 2012</t>
  </si>
  <si>
    <t>9:30AM</t>
  </si>
  <si>
    <t>78749773-1</t>
  </si>
  <si>
    <t>CUENTA DE COBRO DE HUGO ARMANDO PEREZ DIAZ CORRESPONDIENTE A ENERO DE 2012</t>
  </si>
  <si>
    <t>86079289-1</t>
  </si>
  <si>
    <t>CORRECCIONES CUENTA DE COBRO DE ANDRES CAMILO SANCHEZ GERENA CORRESPONDIENTE A NOVIEMBRE DE 2011</t>
  </si>
  <si>
    <t>86079289-2</t>
  </si>
  <si>
    <t>PRORROGAS Y ADICIONES DE CONTRATOS DE ANDRES CAMILO SANCHEZ GERENA</t>
  </si>
  <si>
    <t>93118737-1</t>
  </si>
  <si>
    <t>PRORROGAS Y ADICIONES DE CONTRATOS DE JOSE RAUL GOMEZ DEVIA</t>
  </si>
  <si>
    <t>PRORROGAS Y ADICIONES DE CONTRATOS DE JULIAN DAVID ORTIZ AYALA</t>
  </si>
  <si>
    <t>AUGURA</t>
  </si>
  <si>
    <t>CERTIFICACION DE PARAFISCALES DE AUGURA</t>
  </si>
  <si>
    <t>43628614-2</t>
  </si>
  <si>
    <t>TERMINACION DE CONTRATO</t>
  </si>
  <si>
    <t>SOLICITUD DE TERMINACION DE CONTRATO POR MUTUO ACUERDO DE DIANA CAROLINA BARBOSA</t>
  </si>
  <si>
    <t>CAROLINA RAMIREZ</t>
  </si>
  <si>
    <t>94113088-3-1</t>
  </si>
  <si>
    <t xml:space="preserve">ORDENES DE COMPRA 001 - 007 DE SANDRO A. MORENO M. </t>
  </si>
  <si>
    <t>4324515-1</t>
  </si>
  <si>
    <t>LUIS EVERARDO LAVERDE GARCIA</t>
  </si>
  <si>
    <t xml:space="preserve">CORRECCIONES CUENTA DE COBRO DE LUIS EVERARDO LAVERDE GARCIA CORRESPONDIENTE A NOVIEMBRE Y DICIEMBRE DE 2011 </t>
  </si>
  <si>
    <t>LA CUENTA DE COBRO EN LETRAS NO ESTA ESPECIFICADO EL VALOR EL FORMATO DE RETENCION EN LA FUENTE DEBE MODIFICAR EL NUMERO DEL NIT</t>
  </si>
  <si>
    <t>41922661-1</t>
  </si>
  <si>
    <t>CORRECCIONES CUENTA DE COBRO DE IRMAPATRICIA BURGOS CORRESPONDIENTE A NOVIEMBRE DE 2011</t>
  </si>
  <si>
    <t xml:space="preserve">CRISTIAN MAURICIO CATAÑO </t>
  </si>
  <si>
    <t>CORRECCIONES CUENTA DE COBRO DE CRISTIAN MAURICIO CATAÑO CORRESPONDIENTE A NOVIEMBRE Y DICIEMBRE  DE 2011</t>
  </si>
  <si>
    <t>1099708333-1</t>
  </si>
  <si>
    <t>JHONATHAN MARULANDA CUELLAR</t>
  </si>
  <si>
    <t>CORRECCIONES CUENTA DE COBRO DE JHONATHAN MARULANDA CUELLAR CORRESPONDIENTE A OCTUBRE Y NOVIEMBRE  DE 2011</t>
  </si>
  <si>
    <t>CTA NOVIEMBRE Y DICIEMBRE/11 RADICADA FIDUCIA FEBRERO 8/12</t>
  </si>
  <si>
    <t>1094894836-1</t>
  </si>
  <si>
    <t>CORRECCIONES CUENTA DE COBRO DE DARCY JOHANA ANGULO GARZON CORRESPONDIENTE A NOVIEMBRE DE 2011</t>
  </si>
  <si>
    <t>LA CUENTA DE COBRO DEL MES DE ENERO EL INFORME ESTA DEL AÑO 2011 Y ES 2012, Y LA RETENCION EN LA FUENTE DEBE CORREGIR COMO PARA NOVIEMBRE</t>
  </si>
  <si>
    <t>9868508-1</t>
  </si>
  <si>
    <t>CORRECCIONES CUENTA DE COBRO DE CESAR AUGUSTO LOPEZ OSORIO CORRESPONDIENTE A NOVIEMBRE DE 2011</t>
  </si>
  <si>
    <t>FALTA CERTIFICACION BANCARIA</t>
  </si>
  <si>
    <t>41920802-1</t>
  </si>
  <si>
    <t>CORRECCIONES CUENTA DE COBRO DE MARTHA LILIANA OSPINA CARDENAS CORRESPONDIENTE A NOVIEMBRE DE 2011</t>
  </si>
  <si>
    <t>1094910389-2</t>
  </si>
  <si>
    <t>6886588-1</t>
  </si>
  <si>
    <t xml:space="preserve">GUSTAVO ADOLFO GIRALDO </t>
  </si>
  <si>
    <t>11 LEGALIZACIONES DE COMISIONES DE GUSTAVO ADOLFO GIRALDO CORRESPONDIENTE A NOVIEMBRE Y DICIEMBRE DE 2011</t>
  </si>
  <si>
    <t>15028626-1</t>
  </si>
  <si>
    <t>JAIME ALFREDO TORCEDILLA TORCEDILLA</t>
  </si>
  <si>
    <t>CUENTA DE COBRO DE JAIME ALFREDO TORCEDILLA TORCEDILLA CORRESPONDIENTE A ENERO DE 2012</t>
  </si>
  <si>
    <t>3.40PM</t>
  </si>
  <si>
    <t>15026425-1</t>
  </si>
  <si>
    <t>ABEL ANTONIO ARGEL BRAVO</t>
  </si>
  <si>
    <t>CUENTA DE COBRO DE ABEL ANTONIO ARGEL BRAVO CORRESPONDIENTE A ENERO DE 2012</t>
  </si>
  <si>
    <t>26176031-1</t>
  </si>
  <si>
    <t>MARTHA LIGIA GOMEZ TERAN</t>
  </si>
  <si>
    <t>CUENTA DE COBRO DE MARTA LIGIA GOMOZ TERAN CORRESPONDIENTE A ENERO DE 2012</t>
  </si>
  <si>
    <t>15020595-1</t>
  </si>
  <si>
    <t>JOSE DEL CRISTO CASTRO</t>
  </si>
  <si>
    <t>CUENTA DE COBRO DE JOSE DEL CRISTO CASTRO PEÑATA CORRESPONDIENTE A ENERO DE 2012</t>
  </si>
  <si>
    <t>15026749-1</t>
  </si>
  <si>
    <t>ALBERTO DE JESUS HERRERA SANCHEZ</t>
  </si>
  <si>
    <t>CUENTA DE COBRO DE ALBERTO DE JESUS HERRERA SANCHEZ CORRESPONDIENTE A ENERO DE 2012</t>
  </si>
  <si>
    <t>78756972-1</t>
  </si>
  <si>
    <t>NESTOR MIGUEL CALAO DE LA HOZ</t>
  </si>
  <si>
    <t>CUENTA DE COBRO DE NESTOR MIGUEL CALAO DE LA HOZ CORRESPONDIENTE A ENERO DE 2012</t>
  </si>
  <si>
    <t>11036131-1</t>
  </si>
  <si>
    <t>IVAN DARIO REYES PINTO</t>
  </si>
  <si>
    <t>CUENTA DE COBRO DE IVAN DARIO REYES PINTO CORRESPONDIENTE A ENERO DE 2012</t>
  </si>
  <si>
    <t>78036267-1</t>
  </si>
  <si>
    <t>MIGUEL ARIEL DORIA SAENZ</t>
  </si>
  <si>
    <t>CUENTA DE COBRO DE MIGUEL ARIEL DORIA SAEZ CORRESPONDIENTE A ENERO DE 2012</t>
  </si>
  <si>
    <t>11003742-1</t>
  </si>
  <si>
    <t>LUIS FERNANDO ARGEL FERNANDEZ</t>
  </si>
  <si>
    <t>CUENTA DE COBRO DE LUIS FERNANDO ARGEL FERNANDEZ CORRESPONDIENTE A ENERO DE 2012</t>
  </si>
  <si>
    <t>78703451-1</t>
  </si>
  <si>
    <t>CARLOS CLEMENTE MORELOS RUIZ</t>
  </si>
  <si>
    <t>CUENTA DE COBRO DE CARLOS CLEMENTE MORELOS RUIZ CORRESPONDIENTE A ENERO DE 2012</t>
  </si>
  <si>
    <t>11153977-1</t>
  </si>
  <si>
    <t>OSCAR RAMON RIVAS DIAZ</t>
  </si>
  <si>
    <t>CUENTA DE COBRO DE OSCAR RAMON RIVAS DIAZ CORRESPONDIENTE A ENERO DE 2012</t>
  </si>
  <si>
    <t>78710602-1</t>
  </si>
  <si>
    <t>ASDRUBAL ENRIQUE CORDERO</t>
  </si>
  <si>
    <t>CUENTA DE COBRO DE ASDRUBAL ENRIQUE CORDERO BANDA CORRESPONDIENTE A ENERO DE 2012</t>
  </si>
  <si>
    <t>10915828-1</t>
  </si>
  <si>
    <t>WILLIAM ENRIQUE PETRO FLOREZ</t>
  </si>
  <si>
    <t>CUENTA DE COBRO DE WILLIAM ENRIQUE PETRO FLOREZ CORRESPONDIENTE A ENERO DE 2012</t>
  </si>
  <si>
    <t>11078404-1</t>
  </si>
  <si>
    <t>EDER ALEXIS RICO CORDERO</t>
  </si>
  <si>
    <t>CUENTA DE COBRO DE EDER ALEXIS RICO CORDERO CORRESPONDIENTE A ENERO DE 2012</t>
  </si>
  <si>
    <t>78030700-1</t>
  </si>
  <si>
    <t>LUIS DAVID GOMEZ COGOLLO</t>
  </si>
  <si>
    <t>CUENTA DE COBRO DE LUIS DAVID GOMEZ COGOLLO CORRESPONDIENTE A ENERO DE 2012</t>
  </si>
  <si>
    <t>1064983794-1</t>
  </si>
  <si>
    <t>RAFAEL RICARDO ROCHA MARULANDA</t>
  </si>
  <si>
    <t>CUENTA DE COBRO DE RAFAEL RICARDO ROCHA MARULANDA CORRESPONDIENTE A ENERO DE 2012</t>
  </si>
  <si>
    <t>43576940-1</t>
  </si>
  <si>
    <t>CUENTA DE COBRO DE YALEINE LUNA AVILA CORRESPONDIENTE A ENERO DE 2012</t>
  </si>
  <si>
    <t>78111299-1</t>
  </si>
  <si>
    <t>CUENTA DE COBRO DE CARLOS ANDRES HERNANDEZ MARQUEZ CORRESPONDIENTE A ENERO DE 2012</t>
  </si>
  <si>
    <t>50994786-1</t>
  </si>
  <si>
    <t>CUENTA DE COBRO DE LIBIA DEL CARMEN SIERRA NAVARRO CORRESPONDIENTE A ENERO DE 2012</t>
  </si>
  <si>
    <t>1066510194-1</t>
  </si>
  <si>
    <t>CUENTA DE COBRO DE LUIS MIGUEL GUEVARA DIAZ CORRESPONDIENTE A ENERO DE 2012</t>
  </si>
  <si>
    <t>78106663-1</t>
  </si>
  <si>
    <t>CUENTA DE COBRO DE ENRIQUE AUGUSTO FLOREZ AVILA CORRESPONDIENTE A ENERO DE 2012</t>
  </si>
  <si>
    <t>78114540-1</t>
  </si>
  <si>
    <t>CUENTA DE COBRO DE MANUEL DE JESUS TRUJILLO GUERRA CORRESPONDIENTE A ENERO DE 2012</t>
  </si>
  <si>
    <t>72149270-1</t>
  </si>
  <si>
    <t>MARIO AUGUSTO GOMEZ TEHERAN</t>
  </si>
  <si>
    <t>CUENTA DE COBRO DE MARIO AUGUSTO GOMEZ TEHERAN CORRESPONDIENTE E ENERO DE 2012</t>
  </si>
  <si>
    <t>11000109-1</t>
  </si>
  <si>
    <t>ENRIQUE LUNA HERNANDEZ</t>
  </si>
  <si>
    <t>CORRECCIONES CUENTA DE COBRO DE RAFAEL ENRIQUE LUNA HERNANDEZ CORRESPONDIENTE A DICIEMBRE DE 2011 Y CUENTA DE COBRO DE ENERO DE 2012</t>
  </si>
  <si>
    <t>78745659-1</t>
  </si>
  <si>
    <t>RAFAEL JOSE GONZALEZ AGUILAR</t>
  </si>
  <si>
    <t>CUENTA DE COBRO DE RAFAEL JOSE GONZALEZ AGUILAR CORRESPONDIENTE A ENERO DE 2012</t>
  </si>
  <si>
    <t>2756239-1</t>
  </si>
  <si>
    <t>JOSE ARNULFO LOPEZ ARGUMEDO</t>
  </si>
  <si>
    <t>CORRECCIONES CUENTA DE COBRO DE JOSE ARNULFO LOPEZ ARGUMEDO CORRESPONDIENTE A DICIEMBRE DE 2011 Y CUENTA DE COBRO DE ENERO DE 2012</t>
  </si>
  <si>
    <t>9171896-1</t>
  </si>
  <si>
    <t>IDOLFO OSCAR ROBLES PEÑA</t>
  </si>
  <si>
    <t>CORRECCIONES CUENTA DE COBRO IDOLFO OSCAR ROBLES PEÑA CORRESPONDIENTE A OCTUBRE, NOVIEMBRE Y DICIEMBRE DE 2011</t>
  </si>
  <si>
    <t>78025520-1</t>
  </si>
  <si>
    <t>CUENTA DE COBRO DE RODOLFO ANTONIO BERROCAL PETRO CORRESPONDIENTE A ENERO DE 2012</t>
  </si>
  <si>
    <t>1064976764-1</t>
  </si>
  <si>
    <t>CUENTA DE COBRO DE LUCELLY BERROCAL REGINO CORRESPONDIENTE A ENERO DE 2012</t>
  </si>
  <si>
    <t>2757310-1</t>
  </si>
  <si>
    <t>ALCIDES JOSE ALMANZA LAMBRAÑO</t>
  </si>
  <si>
    <t>CUENTA DE COBRO DE ALCIDES JOSE ALMANZA LAMBRAÑO CORRESPONDIENTE A ENERO DE 2012</t>
  </si>
  <si>
    <t>34999486-1</t>
  </si>
  <si>
    <t>LEDYS MEY ASSIAS COGOLLO</t>
  </si>
  <si>
    <t>CUENTA DE COBRO DE LEDYS MEY ASSIAS COGOLLO CORRESPONDIENTE A ENERO DE 2012</t>
  </si>
  <si>
    <t>73083361-1</t>
  </si>
  <si>
    <t>CUENTA DE COBRO DE ARISTIDES DE LA ROSA BARRIOS CORRESPONDIENTE A ENERO DE 2012</t>
  </si>
  <si>
    <t>6865834-1</t>
  </si>
  <si>
    <t>CUENTA DE COBRO DE REMBERTO ANTONIO MARTINEZ ARGUMEDO CORRESPONDIENTE A ENERO DE 2012</t>
  </si>
  <si>
    <t>1067862305-1</t>
  </si>
  <si>
    <t>JUAN CAMILO CALAO RAMOS</t>
  </si>
  <si>
    <t>CUENTA DE COBRO DE JUAN CAMILO CALAO RAMOS CORRESPONDIENTE A ENERO DE 2012</t>
  </si>
  <si>
    <t>CLOPAD</t>
  </si>
  <si>
    <t>90 CERTIFICACIONES CLOPAD DE CAMPESINOS BENEFICIADOS</t>
  </si>
  <si>
    <t>SANTIAGO BEDOYA</t>
  </si>
  <si>
    <t>92509417-9-1</t>
  </si>
  <si>
    <t>DOCUMENTOS PARA PAGO DE PROVEEDOR AGROVETERINARIA JUAN PABLO</t>
  </si>
  <si>
    <t>10 COPIAS DE CONTRATOS, ACTAS DE INICIO, ARP DE: CLAUDIA ROBLES, EDMUNDO CUENTAS, ERIC GUERRERO, CARLOS CHARRIS, IDOLFO ROBLES, CESAR LEAÑO, MARCOS CONSUEGRA, FERNANDO MORRON, FRED CARO, JUAN SANTRICH</t>
  </si>
  <si>
    <t>12533627-1</t>
  </si>
  <si>
    <t>CUENTA DE COBRO DE JULIO OSCAR BARROS GONZALES CORRESPONDIENTE A NOVIEMBRE DE 2011</t>
  </si>
  <si>
    <t>6244890-1</t>
  </si>
  <si>
    <t>CONTRATO ORIGINAL COI (S) 296-2011 DE BIO AGRO FIRMADO</t>
  </si>
  <si>
    <t>27488191-1</t>
  </si>
  <si>
    <t>CUENTA DE COBRO DE PATRICIA ISABEL ROSERO TIMANA CORRESPÓNDIENTE A ENERO DE 2012</t>
  </si>
  <si>
    <t>1087414512-1</t>
  </si>
  <si>
    <t>CUENTA DE COBRO DE GLORIA MARCELA QUISCUALTUD GUERRERO CORRESPONDIENTE A ENERO DE 2012</t>
  </si>
  <si>
    <t>1086102672-1</t>
  </si>
  <si>
    <t>CUENTA DE COBRO DE LILIAN GRACIELA CORAL TAPIA CORRESPONDIENTE A ENERO DE 2012</t>
  </si>
  <si>
    <t>12967363-1</t>
  </si>
  <si>
    <t>ARTURO MEDIAS CERON MELO</t>
  </si>
  <si>
    <t>CUETNA DE COBRO DE ARTURO MESIAS CERON MELO CORRESPONDIENTE A ENERO 2012</t>
  </si>
  <si>
    <t>87574357-1</t>
  </si>
  <si>
    <t>CUENTA DE COBRO DE DEWIN GILDARDO ROSERO GUERRERO CORRESPONDIENTE A ENERO DE 2012</t>
  </si>
  <si>
    <t>15811543-1</t>
  </si>
  <si>
    <t>CUENTA DE COBRO DE SEGUNDO HERNANDO BOLAÑOS CORRESPONDIENTE A ENERO DE 2012</t>
  </si>
  <si>
    <t>12984674-1</t>
  </si>
  <si>
    <t>CUENTA DE COBRO DE JOSE LUIS BENAVIDES CASTRO CORRESPONDIENTE A ENERO DE 2012</t>
  </si>
  <si>
    <t>CUENTA DE COBRO DE MARIO FERNANDO PANTOJA MONTERO CORRESPONDIENTE A ENERO DE 2012</t>
  </si>
  <si>
    <t>1054549275-2</t>
  </si>
  <si>
    <t>CORRECCIONES CUENTA DE COBRO DE KERVIN GONZALEZ GAVIRIA CORRESPONDIENTE A ENERO DE 2012</t>
  </si>
  <si>
    <t>1097391470-1</t>
  </si>
  <si>
    <t>CUENTA DE COBRO DE JUAN JOSE RAMIREZ ARISTIZABAL CORRESPONDIENTE A ENERO DE 2012</t>
  </si>
  <si>
    <t>19430371-1</t>
  </si>
  <si>
    <t>CORRECCIONES CUENTA DE COBRO DE DICIEMBRE DE JORGE ARIAS CAMPOS CORRESPONDIENTE A DICIEMBRE DE 2011</t>
  </si>
  <si>
    <t>10:30AM</t>
  </si>
  <si>
    <t>52257121-2</t>
  </si>
  <si>
    <t>CUENTA DE COBRO DE MARCELA GUEVARA OSPINA CORRESPONDIENTE A ENERO DE 2012</t>
  </si>
  <si>
    <t>1097389591-1</t>
  </si>
  <si>
    <t>CARLOS ALBERTO SAUREZ CARO</t>
  </si>
  <si>
    <t>CUENTA DE COBRO DE CARLOS ALBERTO SUAREZ CARO CORRESPONDIENTE A ENERO DE 2012</t>
  </si>
  <si>
    <t>16724949-1</t>
  </si>
  <si>
    <t>EDISON TORRADO LEON</t>
  </si>
  <si>
    <t>CUENTA DE COBRO DE EDISON TORRADO LEON CORRESPONDIENTE A DICIEMBRE 2011 A ENERO DE 2012</t>
  </si>
  <si>
    <t xml:space="preserve">FALTA FORMATO DE RETENCION EN LA FUENTE </t>
  </si>
  <si>
    <t>49694334-1</t>
  </si>
  <si>
    <t>DANIRA MARIA GONGORA VEGA</t>
  </si>
  <si>
    <t>CUENTA DE COBRODE DANIRA MARIA GONGORA VEGA</t>
  </si>
  <si>
    <t>CIELO TORRES</t>
  </si>
  <si>
    <t>SE DEVUELVE A CONTRACTUAL ICA POR SER DE SU COMPETENCIA MEDIANTE SISAD</t>
  </si>
  <si>
    <t>1121820507-1</t>
  </si>
  <si>
    <t>FRANCY LORENA HERNANDEZ PARRADO</t>
  </si>
  <si>
    <t>CORRECCIONES CUENTA DE COBRO DE FRANCY LORENA HERNANDEZ PARRADO CORRECPONDIENTE A NOVIEMBRE DE 2012</t>
  </si>
  <si>
    <t>91285709-2</t>
  </si>
  <si>
    <t>17192700-1</t>
  </si>
  <si>
    <t xml:space="preserve">DOCUMENTOS CONTRATO EMPRESAGRO </t>
  </si>
  <si>
    <t>34966957-1</t>
  </si>
  <si>
    <t>TECNOSEMILLAS LTDA</t>
  </si>
  <si>
    <t>CONTRATO COI (S) 053-2012 FIRMADO CORRESPONDIENTE A TECNOSEMILLAS LTDA.</t>
  </si>
  <si>
    <t>LA CUENTA DE COBRO DEBE VENIR CON FECHA DE 1 DE FEBRERO, CONTRATO, ACTA DE INICIO, RUT, CEDULA AMPLIADA AL 150% CON DIRECCION. TELEFONO Y HUELLA, PAGO DISCRIMINADO DE SALUD Y PENSION DE DICIEMBRE, FORMATO DE SEGURIDAD SOCIAL NO SE DEBE INCLUIR EL PAGO DE ARP, CERTIFICACION BANCARIA Y EL FORMATO DE RETENCION EN LA FUENTE ESTABLECIDO</t>
  </si>
  <si>
    <t>PRORROGAS DE CONTRATOS CAÑA DE MARIA GALVIS, CHRISTIAN BRAVO, JHON CHILITO, JINNA FERNANDEZ, EIVAR HURTADO, FREDDY GOMEZ, ARLES NAVIA, JOSE MUÑOZ, HARVY RIVERA, OSCAR HURTADO, EDGAR MERA</t>
  </si>
  <si>
    <t>PRORROGAS DE CONTRATOS DE RAFAEL LUNA, JOSE LOPEZ, MARIO GOMEZ, RAFAEL GONZALEZ, RODOLFO BERROCAL, REMBERTO MARTINEZ, LEDYS ASSIAS, ARISTIDES BARRIOS, LUCELLY BERROCAL, ALCIDES ALMANZA, JUAN CALAO, CARLOS CAMARGO, CARLOS HERNANDEZ, RAFAEL BURGOS, ERICK ELJADUE, LIBIA SIERRA, LUIS LOPEZ, LUIS GUEVARA, MANUEL TRUJILLO, ENRIQUE FLOREZ, WILLIAM MADERA, YALEINE LUNA</t>
  </si>
  <si>
    <t>32935978-1</t>
  </si>
  <si>
    <t xml:space="preserve">CUENTA DE COBRO DE CORPORACION AGROTECNICA DEL CARIBE ATC </t>
  </si>
  <si>
    <t>11000109-2</t>
  </si>
  <si>
    <t>FAGAEL ENRIQUE LUNA HERNANDEZ</t>
  </si>
  <si>
    <t>CORRECCIONES CUENTA DE COBRO DE RAFAEL ENRIQUE LUNA HERNANDEZ CORRESPONDIENTE A DICIEMBRE DE 2011</t>
  </si>
  <si>
    <t>1032414485-1</t>
  </si>
  <si>
    <t xml:space="preserve">JENNY LORENA BRITO HOYOS </t>
  </si>
  <si>
    <t>CUENTA DE COBRO DE JENNY LORENA BRITO HOYOS CORRESPONDIENTE A ENERO DE 2012</t>
  </si>
  <si>
    <t>0810004482-3-1</t>
  </si>
  <si>
    <t>DOCUMENTOS CONTRATO INSUMOS DE SOLUCIONES MICROBIALES DEL TROPICO</t>
  </si>
  <si>
    <t>12:05PM</t>
  </si>
  <si>
    <t>CONTRATO DE JUAN DAVID GUINAND DAVILA Y PRORROGA DE LUIS EVERARDO LAVERDE GARCIA</t>
  </si>
  <si>
    <t>EN LA RETENCION EN LA FUENTE EL VALOR A PGAR ES DE $2,515,333</t>
  </si>
  <si>
    <t>72149270-2</t>
  </si>
  <si>
    <t>CORRECCIONES CUENTA DE COBRO DE MARIO AUGUSTO GOMEZ TEHERAN CORRESPONDIENTE A DICIEMBRE DE 2011</t>
  </si>
  <si>
    <t>JULIANA GONZALEZ</t>
  </si>
  <si>
    <t>70578304-1</t>
  </si>
  <si>
    <t>ANEXOS DE JORGE ARGIRO ZAPATA CORREA PARA LEGALIZACION DE COMISIONES</t>
  </si>
  <si>
    <t>43495914-1</t>
  </si>
  <si>
    <t>ANEXOS DE ANA TERESITA DIAZ SEPULVEDA PARA LEGALIZACION DE COMISIONES</t>
  </si>
  <si>
    <t>71669034-1</t>
  </si>
  <si>
    <t>ANEXOS DE JAIME DE JESUS LOPERA PEÑA PARA LEGALIZACION DE COMISIONES</t>
  </si>
  <si>
    <t>11297911-1</t>
  </si>
  <si>
    <t>LEGALIZACION DE COMISION DE BENJAMIN RENGIFO MORENO CORRESPONDIENTE A ENERO 18 Y 19 DE 2012</t>
  </si>
  <si>
    <t>43628314-2</t>
  </si>
  <si>
    <t>CERTIFICADO DE COMISION DE DIANA CAROLINA BARBOSA CORRESPONDIENTE A LA COMISION 12-14 DE ENERO DE 2012</t>
  </si>
  <si>
    <t>1037580874-1</t>
  </si>
  <si>
    <t>CUENTA DE COBRO DE WILMAR LEON VARELA CORRESPONDIENTE A ENERO DE 2012</t>
  </si>
  <si>
    <t>830058332-1-1</t>
  </si>
  <si>
    <t>FACTURA 2853 DE BIO INSTRUMENTAL CON DOCUMENTOS ANEXOS PARA PAGOS</t>
  </si>
  <si>
    <t>FACTURA 58133 DE AGROVETERINARIA JUAN PABLO Y DOCUMENTOS PARA PAGO</t>
  </si>
  <si>
    <t>12717833-1</t>
  </si>
  <si>
    <t>IGNACIO MONTERROSA MARIN</t>
  </si>
  <si>
    <t>LEGALIZACION DE COMISION DE IGNACIO MONTERROSA MARIN CORRESPONDIENTE A ENERO 13-14 DE 2012</t>
  </si>
  <si>
    <t>78709565-1</t>
  </si>
  <si>
    <t>ADAL JOSE ALFARO LOPEZ</t>
  </si>
  <si>
    <t>LEGALIZACION DE COMISION DE ADAL JOSE ALFARO LOPEZ CORRESPONDIENTE A ENERO 13-14 DE 2012</t>
  </si>
  <si>
    <t>72292456-1</t>
  </si>
  <si>
    <t>JUAN DIEGO RODRIGUEZ</t>
  </si>
  <si>
    <t>LEGALIZACION DE COMISION DE JUAN DIEGO RODRIGUEZ CORRESPONDIENTE A ENERO 16-20 Y 24-27 DE ENERO DE 2012</t>
  </si>
  <si>
    <t>72125108-1</t>
  </si>
  <si>
    <t>RAFAEL SANCHEZ LUNA</t>
  </si>
  <si>
    <t>LEGALIZACION DE COMISION DE RAFAEL SANCEHZ LUNA CORRESPONDIENTE A ENERO 12-14 Y 16-18 DE ENERO DE 2012</t>
  </si>
  <si>
    <t>91072659-1</t>
  </si>
  <si>
    <t>LEGALZIACION DE COMISION DE JORGE FERNANDO REINA BELTRAN CORRESPONDIENTE A ENERO 24-27 DE 2012</t>
  </si>
  <si>
    <t>17327462-1</t>
  </si>
  <si>
    <t>LEGALIZACION DE COMISION DE EDILBERTO BRITO SIERRA CORRESPONDIENTE A ENERO 23-26 DE 2012</t>
  </si>
  <si>
    <t>79315401-1</t>
  </si>
  <si>
    <t>CARLOS MARIO MONTERROZA ARRIETA</t>
  </si>
  <si>
    <t>LEGALIZACION DE COMISION DE CARLOS MARIO MONTERROZA ARRIETA CORRESPONDIENTE A ENERO 23-25 DE 2012</t>
  </si>
  <si>
    <t>PROGRAMACION MENSUAL DE ENERO Y FEBRERO DE 2012 CORRESPONDIENTE A FERNANDO CEPEDA, PEDRO CABALLERO, JOSE ALAVARADO, MANUEL CANTERO, AMAURY SEGURA, OSCAR MARTINEZ Y NICOLAS SEÑAS</t>
  </si>
  <si>
    <t>7517217-1</t>
  </si>
  <si>
    <t>LEGALIZACION DE COMISION DE MARIO ADOLFO RICO ECHEVERRY CORRESPONDIENTE A ENERO 12, 13, 19, 20-21 Y 23-24 DE 2012</t>
  </si>
  <si>
    <t>7516257-1</t>
  </si>
  <si>
    <t>LEGALIZACION DE COMISION DE SEVERINO MORA ARANGO CORRESPONDIENTE A AGOSTO 30 Y 20-21 DE OCTUBRE DE 2011</t>
  </si>
  <si>
    <t>7525688-1</t>
  </si>
  <si>
    <t xml:space="preserve">LEGALIZACION DE COMISION DE JAIRO ARNULFO LOPEZ SABOGAL CORRESPONDIENTE A DICIEMBRE 20-21 Y 27 Y 28 DE 2011; ENERO 20-21 Y 23 DE 2012 </t>
  </si>
  <si>
    <t xml:space="preserve">SANDRA PATRICIA ZORRO  RIOS </t>
  </si>
  <si>
    <t>CONTRATO FIRMADO DE SANDRA PATRICIA ZORRO RIOS</t>
  </si>
  <si>
    <t>1052965109-1</t>
  </si>
  <si>
    <t>EDWIN ARTURO VILORA FABREGA</t>
  </si>
  <si>
    <t>CORRECCIONES CUENTA DE COBRO DE EDWIN ARTURO VILORIA FABREGAS CORRESPONDIENTE A NOVIEMBRE DE 2011</t>
  </si>
  <si>
    <t>19896166-1</t>
  </si>
  <si>
    <t>CORRECCIONES CUENTA DE COBRO DE BORY LUIS BERRIO GARCIA CORRESPONDIENTE A NOVIEMBRE Y DICIEMBRE DE 2011</t>
  </si>
  <si>
    <t>FALTA LOS DATOS EN EL NUMERO DE LA CEDULA HUELLA, DIRECCION Y TELEFONO, EL FORMATO DE SEGURIDAD SOCIAL LA SUMATORIA ESTA ERRADA, Y EL FORMATO DE RETENCION EN LA FUENTE DEBE CORREGIR EL NUMERO DEL NIT</t>
  </si>
  <si>
    <t xml:space="preserve">CONTRATOS INSUMOS SANTANDER </t>
  </si>
  <si>
    <t>4324472-1</t>
  </si>
  <si>
    <t>CUENTA DE COBRO DE JOSE IGNACIO VARGAS CASTRO CORRESPONDIENTE A ENERO DE 2012</t>
  </si>
  <si>
    <t>80723542-1</t>
  </si>
  <si>
    <t>CUENTA DE COBRO DE DIEGO FERNANDO GRACIA PARRA CORRESPONDIENTE A ENERO DE 2012</t>
  </si>
  <si>
    <t>10218540-1</t>
  </si>
  <si>
    <t>CUENTA DE COBRO DE MARIO CASTAÑO BUSTAMANTE CORRESPONDIENTE A ENERO DE 2012</t>
  </si>
  <si>
    <t>EL VALOR EN LA CUENTA DE COBRO ESTA ERRADO ES DE $1,160,000 Y EL DE DESPLAZAMIENTO ES DE $580,000 FALTA ACTA DE INICIO</t>
  </si>
  <si>
    <t>75101378-1</t>
  </si>
  <si>
    <t>CUENTA DE COBRO DE SANTIAGO CASTRO ALVAREZ CORRESPONDIENTE A ENERO DE 2012</t>
  </si>
  <si>
    <t>800029206-9-2</t>
  </si>
  <si>
    <t>FACTURA 1413 DE IMBECOL Y DOCUMENTOS ANEXOS</t>
  </si>
  <si>
    <t>6244890-2</t>
  </si>
  <si>
    <t>DOCUMENTOS SOLICITADOS PARA BIOAGRO</t>
  </si>
  <si>
    <t>1113620620-1</t>
  </si>
  <si>
    <t>CUENTA DE COBRO DE VANESSA ALVAREZ ARIAS CORRESPONDIENTE A ENERO DE 2012</t>
  </si>
  <si>
    <t>94312581-1</t>
  </si>
  <si>
    <t>CUENTA DE COBRO DE JAVIER EDUARDO ESCARRIA PARRA CORRESPONDEINTE A ENERO DE 2012</t>
  </si>
  <si>
    <t xml:space="preserve">                                                                                                                                                                                                                                                                                                                                                                                                                                                                           </t>
  </si>
  <si>
    <t>2.40PM</t>
  </si>
  <si>
    <t>FALTA CONTRATO ANTERIOR, MODIFICAR EL FORMATO DE RETENCION EN LA FUENTE Y SEGURIDAD SOCIAL EN LA FECHA DE INICIO Y EL INFORME DEBE MODIFICAR LA FECHA DE INICIO</t>
  </si>
  <si>
    <t>66834238-1</t>
  </si>
  <si>
    <t>CUENTA DE COBRO DE OLGA LUCIA MOSQUERA MONTAÑO CORRESPONDIENTE A ENERO DE 2012</t>
  </si>
  <si>
    <t>1113639055-1</t>
  </si>
  <si>
    <t>CUENTA DE COBRO DE CAMILO ERNESTO MARMOLEJO SOLARTE CORRESPONDIENTE A ENERO DE 2012</t>
  </si>
  <si>
    <t>10304225-1</t>
  </si>
  <si>
    <t xml:space="preserve">YIDUAR CONSTAIN SALAZAR </t>
  </si>
  <si>
    <t>CUENTA DE COBRO DE YIDUAR CONSTAIN SALAZAR CORRESPONDIENTE A ENERO DE 2012</t>
  </si>
  <si>
    <t>14695268-1</t>
  </si>
  <si>
    <t>CUENTA DE COBRO DE JOSE IGNACIO RODRIGUEZ VALENCIA CORRESPONDIENTE A ENERO DE 2012</t>
  </si>
  <si>
    <t>FALTA CONTRATO ANTERIOR, MODIFICAR EL FORMATO DE RETENCION EN LA FUENTE Y SEGURIDAD SOCIAL EN LA FECHA DE INICIO Y EL INFORME DEBE MODIFICAR LA FECHA DE INICIO, FALTA LA COPIA DE LA CONSIGNACION DEL PAGO DE APORTES</t>
  </si>
  <si>
    <t>16283247-1</t>
  </si>
  <si>
    <t>CUENTA DE COBRO DE OSCAR MARINO ESCOBAR MARULANDA CORRESPONDIENTE A ENERO DE 2012</t>
  </si>
  <si>
    <t>1090386997-1</t>
  </si>
  <si>
    <t>CUENTA DE COBRO DE YENDRY MILENA BARRERA CHACON CORRESPONDIENTE A ENERO DE 2012</t>
  </si>
  <si>
    <t>15607909-1</t>
  </si>
  <si>
    <t>CARLOS ARTURO CAMARGO ARGEL</t>
  </si>
  <si>
    <t>CORRECCIONES CUENTA DE COBRO DE CARLOS ARTURO CAMARGO ARGEL CORRESPONDIENTE A DICIEMBRE DE 2011</t>
  </si>
  <si>
    <t>12587164-1</t>
  </si>
  <si>
    <t>LUIS CARLOS LOPEZ BUSTILLO</t>
  </si>
  <si>
    <t>CORRECCIONES CUENTA DE COBRO DE LUIS CARLOS LOPEZ BUSTILLO CORRESPONDIENTE A DICIEMBRE DE 2011</t>
  </si>
  <si>
    <t>6885849-1</t>
  </si>
  <si>
    <t>RAFEL ANTONIO BURGOS GALEANO</t>
  </si>
  <si>
    <t>CORRECCIONES CUENTA DE COBRO DE RAFAEL ANTONIO BURGOS GALEANO CORRESPONDIENTE A DICIEMBRE DE 2011</t>
  </si>
  <si>
    <t>CORRECCIONES CUENTA DE COBRO DE LEONARDO DAVID LORA FUENTES CORRESPONDIENTE A DICIEMBRE DE 2011</t>
  </si>
  <si>
    <t>34941041-1</t>
  </si>
  <si>
    <t>CORRECCIONES CUENTA DE COBRO DE VIRGINIA ISABEL MONTIEL PACHECO CORRESPONDIENTE A NOVIEMBRE DE 2011</t>
  </si>
  <si>
    <t>CORRECCIONES CUENTA DE COBRO DE JORGE LUIS GUEVARA ARROYO CORRESPONDIENTE A NOVIEMBRE DE 2011</t>
  </si>
  <si>
    <t>92496509-1</t>
  </si>
  <si>
    <t>BONIFACIO ROSA CHAGUI</t>
  </si>
  <si>
    <t>CORRECCIONES CUENTA DE COBRO DE BONIFACIO ROSA CHAGUI CORRESPONDIENTE A NOVIEMBRE Y DICIEMBRE DE 2011</t>
  </si>
  <si>
    <t>92537141-1</t>
  </si>
  <si>
    <t>CORRECCIONES CUENTA DE COBRO DE SAUL ESTEBAN DIAZ ARRIETA CORRESPONDIENTE A OCTUBRE DE 2011</t>
  </si>
  <si>
    <t>92544904-1</t>
  </si>
  <si>
    <t>FELIX JOSE DIAZ ANAYA</t>
  </si>
  <si>
    <t>CORRECCIONES CUENTA DE COBRO DE FELIX JOSE DIAZ ANAYA CORRESPONDIENTE A DICIEMBRE DE 2011</t>
  </si>
  <si>
    <t>10878388-1</t>
  </si>
  <si>
    <t>JOSE DEL CARMEN ORTEGA DIAZ</t>
  </si>
  <si>
    <t>CORRECCIONES CUENTA DE COBRO DE JOSE DEL CARMEN ORTEGA DIAZ CORRESPONDIENTE A DICIEMBRE DE 2011</t>
  </si>
  <si>
    <t>18877945-1</t>
  </si>
  <si>
    <t>CORRECCIONES CUENTA DE COBRO DE JAIME ALEJANDRO FERNANDEZ OLIVERA CORRESPONDIENTE A DICIEMBRE DE 2011</t>
  </si>
  <si>
    <t>CORRECCIONES CUENTA DE COBRO DE JOSE CARLOS BONETT DE LA OSSA CORRESPONDIENTE A DICIEMBRE DE 2011</t>
  </si>
  <si>
    <t>6820536-1</t>
  </si>
  <si>
    <t>CALIXTO RAFAEL COLON</t>
  </si>
  <si>
    <t xml:space="preserve">5 LEGALIZACION DE COMISIONES DE CALIXTO RAFAEL COLON DIAS CORRESPONDIENTE A 11,12, 13, 17-18, 20 DE ENERO DE 2012 </t>
  </si>
  <si>
    <t>CUENTA DE COBRO DE TANDRIL SANDER LOPEZ MANJARREZ CORRESPONDIENTE A ENERO DE 2012</t>
  </si>
  <si>
    <t>CUENTA DE COBRO DE ARMANDO JOSE OLMEDO LARRAZABAL CORRESPONDIENTE AL MES DE DICIEMBRE DE 2011</t>
  </si>
  <si>
    <t>800159998-0-3</t>
  </si>
  <si>
    <t>INFORME SEMANAL DEL 18 AL 24 DE ENERO DE 2012</t>
  </si>
  <si>
    <t>800159998-0-4</t>
  </si>
  <si>
    <t>INFORME MENSUAL DE DICIEMBRE DE 2011</t>
  </si>
  <si>
    <t>2756239-2</t>
  </si>
  <si>
    <t>CORRECCIONES CUENTA DE COBRO DE JOSE ARNULFO LOPEZ ARGUMEDO CORRESPONDIENTE A DICIEMBRE DE 2011</t>
  </si>
  <si>
    <t>8405504-1</t>
  </si>
  <si>
    <t>CORRECCIONES CUENTA DE COBRO DE OMAR FERNANDO HENAO CASTRILLON CORRESPONDIENTE A NOVIEMBRE DE 2011</t>
  </si>
  <si>
    <t>10304984-2</t>
  </si>
  <si>
    <t>CORRECCIONES CUENTA DE COBRO DE EDGAR SAUL MERA YUSTY CORRESPONDIENTE A DICIEMBRE DE 2011</t>
  </si>
  <si>
    <t>10694830-1</t>
  </si>
  <si>
    <t>CORRECCIONES CUENTA DE COBOR DE AMABLE RODRIGUEZ CORRESPONDIENTE A NOVIEMBRE DE 2011</t>
  </si>
  <si>
    <t>6392937-1</t>
  </si>
  <si>
    <t>CORRECCIONES CUENTA DE COBRO DE ANDRES ULCHUR MUELAS CORRESPONDIENTE A NOVIEMBRE DE 2011</t>
  </si>
  <si>
    <t>10750424-2</t>
  </si>
  <si>
    <t>CORRECCIONES CUENTA DE COBRO DE JOSE DAVID QUIJANO CAJIAO CORRESPONDIENTE A NOVIEMBRE DE 2011</t>
  </si>
  <si>
    <t>76335187-1</t>
  </si>
  <si>
    <t>CORRECCIONES CUENTA DE COBRO DE FREDDY REINEL GOMEZ DAZA CORRESPONDIENTE A DICIEMBRE DE 2011</t>
  </si>
  <si>
    <t>VALOR EN CUENTAS DE COBRO SON DE 29 DIAS, FECHA DE PRORROGA CONTRATO ERRADO, VALOR DE CERTIFICACION DE RETENCION EN LA FUENTE</t>
  </si>
  <si>
    <t>10721507-2</t>
  </si>
  <si>
    <t>CORRECCIONES CUENTA DE COBRO DE OSCAR ALEXIS HURTADO LOPEZ CORRESPONDIENTE A DICIEMBRE DE 2011</t>
  </si>
  <si>
    <t>52484042-1</t>
  </si>
  <si>
    <t>CUENTA DE COBRO DE YANNY GAMBA CRUZ CORRESPONDIENTE A ENERO DE 2012</t>
  </si>
  <si>
    <t xml:space="preserve">EL NUMERO DE LA PLANILLA DEL PAGO ESTA ERRADO </t>
  </si>
  <si>
    <t>35251366-1</t>
  </si>
  <si>
    <t>CUENTA DE COBRO DE ALEXANDRA SANTACRUZ GUEVARA CORRESPONDIENTE A ENERO DE 2012</t>
  </si>
  <si>
    <t>91017465-1</t>
  </si>
  <si>
    <t>CUENTA DE COBRO DE PEDRO ANTONIO FORERO PALOMINO CORRESPONDIENTE A ENERO DE 2012</t>
  </si>
  <si>
    <t>52970790-3</t>
  </si>
  <si>
    <t>CUENTA DE COBRO DE SANDRA VIVIANAN GALINDO ALVAREZ CORRESPONDIENTE A ENERO DE 2012</t>
  </si>
  <si>
    <t>80026689-1</t>
  </si>
  <si>
    <t>CUENTA DE COBRO DE HECTOR CASILIMAS DIAZ CORRESPONDIENTE A ENERO DE 2012</t>
  </si>
  <si>
    <t>6815643-1</t>
  </si>
  <si>
    <t>BRAULIO JOSE CADRASCO</t>
  </si>
  <si>
    <t>LEGALIZACION DE COMISION DE BRAULIO JOSE CADRASCO BLANQUICET CORRESPONDIENTE A 16-17 DE ENERO DE 2012</t>
  </si>
  <si>
    <t>4:20PM</t>
  </si>
  <si>
    <t>91248020-1</t>
  </si>
  <si>
    <t>CARLOS JAIME TIJO CARANTON</t>
  </si>
  <si>
    <t>LEGALIZACION DE COMISION DE CORRESPONDIENTE A 16-21 DE ENERO DE 2012</t>
  </si>
  <si>
    <t>5651920-1</t>
  </si>
  <si>
    <t>LUIS JESUS CASTELLANOS VELANDIA</t>
  </si>
  <si>
    <t>LEGALIZACION DE COMISION CORRESPONDIENTE A 16-21 DE ENERO DE 2012</t>
  </si>
  <si>
    <t>43154778-1</t>
  </si>
  <si>
    <t>DIANA MARCELA SANDOVAL MARTINEZ</t>
  </si>
  <si>
    <t>9263473-1</t>
  </si>
  <si>
    <t>EDUARDO AMARIS SIERRA</t>
  </si>
  <si>
    <t>LEGALIZACION DE COMISION CORRESPONDIENTE A 20-22 DE NOVIEMBRE DE 2011</t>
  </si>
  <si>
    <t>13835673-1</t>
  </si>
  <si>
    <t>JORGE ENRIQUE ARENAS ANAYA</t>
  </si>
  <si>
    <t>63355405-1</t>
  </si>
  <si>
    <t>LIDA SOCORRO JAIMES ARIZA</t>
  </si>
  <si>
    <t>LEGALIZACION DE COMISION CORRESPONDIENTE A 16-21 DE ENERO Y 23-28 DE ENERO DE 2012</t>
  </si>
  <si>
    <t>830058332-1-2</t>
  </si>
  <si>
    <t>BIO INSTRUMENTAL</t>
  </si>
  <si>
    <t xml:space="preserve">CERTIFICACION Y COMPROBANTE DE APORTES A SALUD </t>
  </si>
  <si>
    <t>3:50PM</t>
  </si>
  <si>
    <t>1015433549-1</t>
  </si>
  <si>
    <t xml:space="preserve">JULIANA MARCELA GONZALEZ CRESPO </t>
  </si>
  <si>
    <t>CUENTA DE COBRO DE CORRESPONDIENTE A ENERO DE 2012</t>
  </si>
  <si>
    <t>10:20AM</t>
  </si>
  <si>
    <t>51833897-1</t>
  </si>
  <si>
    <t xml:space="preserve">CUENTA DE COBRO DE CORRESPONDIENTE A ENERO DE 2012 </t>
  </si>
  <si>
    <t>41765966-1</t>
  </si>
  <si>
    <t>10:25AM</t>
  </si>
  <si>
    <t>39751882-1</t>
  </si>
  <si>
    <t>39741986-1</t>
  </si>
  <si>
    <t>OLGA LUCIA PAIVA GARZON</t>
  </si>
  <si>
    <t>CUENTA DE COBRO CORRESPONDIENTE A ENERO DE 2012</t>
  </si>
  <si>
    <t>1030535108-1</t>
  </si>
  <si>
    <t>79530389-1</t>
  </si>
  <si>
    <t>1070945994-1</t>
  </si>
  <si>
    <t>WILLIAM LEONARDO GALINDO</t>
  </si>
  <si>
    <t>1069128400-1</t>
  </si>
  <si>
    <t>11:000AM</t>
  </si>
  <si>
    <t>1023880089-1</t>
  </si>
  <si>
    <t>80542707-1</t>
  </si>
  <si>
    <t>52056830-1</t>
  </si>
  <si>
    <t>12202242-1</t>
  </si>
  <si>
    <t>NESTOR MAURICIO CABRERA M</t>
  </si>
  <si>
    <t>1032393619-1</t>
  </si>
  <si>
    <t>1032391118-1</t>
  </si>
  <si>
    <t>DEBE VENIR CUENTA DE COBRO CON EL AÑO CORRESPONDIENTE</t>
  </si>
  <si>
    <t>1032363269-1</t>
  </si>
  <si>
    <t>AIDA JULIET PRADA CARCAMO</t>
  </si>
  <si>
    <t>53080060-1</t>
  </si>
  <si>
    <t>1076647409-1</t>
  </si>
  <si>
    <t>DIANA LIZETH RODRIGUEZ SAENZ</t>
  </si>
  <si>
    <t>80017980-1</t>
  </si>
  <si>
    <t>JAIRO LEONARDO PAEZ CABRA</t>
  </si>
  <si>
    <t>79162741-1</t>
  </si>
  <si>
    <t>FRANCISCO ORLANDO ESPEJO RODRIGUEZ</t>
  </si>
  <si>
    <t>FALTA PLANILLA DSCRIMINADA DEL REAJUSTE</t>
  </si>
  <si>
    <t>79170106-1</t>
  </si>
  <si>
    <t>EDER ALEXANDER CONTRERAS CASTIBLANCO</t>
  </si>
  <si>
    <t>CORREGIR FORMATO DE RETENCION LA FECHA DE INICIO NO ES COHERENTE</t>
  </si>
  <si>
    <t>890324487-3-1</t>
  </si>
  <si>
    <t>ACUAGRANJA S.A.S.</t>
  </si>
  <si>
    <t>FACTURA No. 102523</t>
  </si>
  <si>
    <t>HECTOR CACERES</t>
  </si>
  <si>
    <t>11:45AM</t>
  </si>
  <si>
    <t>46374214-1</t>
  </si>
  <si>
    <t>ZAIDA PATRICIA FLOREZ PRIETO</t>
  </si>
  <si>
    <t>LEGALIZACION DE COMISION CORRESPONDIENTE A 25-27 DE ENERO DE 2012</t>
  </si>
  <si>
    <t>4:50PM</t>
  </si>
  <si>
    <t>10694830-2</t>
  </si>
  <si>
    <t>1061702906-2</t>
  </si>
  <si>
    <t>6392937-2</t>
  </si>
  <si>
    <t>52213059-1</t>
  </si>
  <si>
    <t>11:40AM</t>
  </si>
  <si>
    <t>RADICADA  FIDUCIA FEBRERO 8/12</t>
  </si>
  <si>
    <t>79841169-1</t>
  </si>
  <si>
    <t>JORGE ALFONSO CAICEDO CASTILLO</t>
  </si>
  <si>
    <t>LEGALIZACION DE COMISION CORRESPONDIENTE a  23-25 DE ENERO DE 2012</t>
  </si>
  <si>
    <t>INFORMATIVO</t>
  </si>
  <si>
    <t>SUBGERENCIA ADMINISTRATIVA Y FINANCIERA</t>
  </si>
  <si>
    <t xml:space="preserve">REGISTROS CONTABLES OLA INVERNAL </t>
  </si>
  <si>
    <t>LUIS FERNANDO LOPEZ</t>
  </si>
  <si>
    <t>811031456-1</t>
  </si>
  <si>
    <t>SAFER AGROBIOLOGICOS LTDA.</t>
  </si>
  <si>
    <t>DOCUMENTOS PARA PAGO DE FACTURA 20454</t>
  </si>
  <si>
    <t>23581960-1</t>
  </si>
  <si>
    <t>MARIA EUGENIA RODRIGUEZ ACEVEDO</t>
  </si>
  <si>
    <t>6759097-1</t>
  </si>
  <si>
    <t>GERMAN ALBERTO TARAZONA PARRA</t>
  </si>
  <si>
    <t>LEGALIZACION DE COMISION CORRESPONDIENTE A 24-27 DE ENERO DE 2012</t>
  </si>
  <si>
    <t>900373229-4-2</t>
  </si>
  <si>
    <t>DOCUMENTOS SOPORTES Y APORTES A SEGURIDAD SOCIAL</t>
  </si>
  <si>
    <t>18496654-1</t>
  </si>
  <si>
    <t>CUENTA DE COBRO CORRESPONDIENTE A PLAN DE TRABAJO Y ENERO DE 2012</t>
  </si>
  <si>
    <t>2:05PM</t>
  </si>
  <si>
    <t>SE DEVUELVE CUENTA DE COBRO PARA LA CORRECCION RESPECTIVA</t>
  </si>
  <si>
    <t>52189274-1</t>
  </si>
  <si>
    <t>YENNY AMADA PADILLA REYES</t>
  </si>
  <si>
    <t>6244890-8-1</t>
  </si>
  <si>
    <t>BIOAGRO</t>
  </si>
  <si>
    <t>FACTURA 13104 Y DOCUMENTOS PARA PAGO</t>
  </si>
  <si>
    <t>MYRIAM ROJAS</t>
  </si>
  <si>
    <t>71374845-1</t>
  </si>
  <si>
    <t>2:10PM</t>
  </si>
  <si>
    <t>860078308-9-1</t>
  </si>
  <si>
    <t>CONALGODON</t>
  </si>
  <si>
    <t>CONTRATO ORIGINAL Y POLIZA</t>
  </si>
  <si>
    <t>52968856-1</t>
  </si>
  <si>
    <t>2:50PM</t>
  </si>
  <si>
    <t>52517565-1</t>
  </si>
  <si>
    <t>830505973-0-1</t>
  </si>
  <si>
    <t>ARTHUR SYSTEM S.A.S.</t>
  </si>
  <si>
    <t>FICHA TECNICA, CAMARA DE COMERCIO, CEDULA, RUT, COTIZACION, CERTIFICACION BANCARIA</t>
  </si>
  <si>
    <t>1042999555-2</t>
  </si>
  <si>
    <t>CORRECCIONES CUENTA DE COBRO CORRESPONDIENTE A NOVIEMBRE Y DICIEMBRE DE 2011</t>
  </si>
  <si>
    <t>52934769-2</t>
  </si>
  <si>
    <t>8:45AM</t>
  </si>
  <si>
    <t>18402841-1</t>
  </si>
  <si>
    <t>CORREGIR EL VALOR DEL CONTRATO EN EL FORMTO DE RETENCION EN LA FUENTE</t>
  </si>
  <si>
    <t>18491760-1</t>
  </si>
  <si>
    <t>EN LA PRORROGA NO ESTA ESTIPULADO EL PAGO DE HONORARIOS</t>
  </si>
  <si>
    <t>41922661-2</t>
  </si>
  <si>
    <t>41936792-1</t>
  </si>
  <si>
    <t>9790791-1</t>
  </si>
  <si>
    <t>JOSE DAVID ARREDONDO OSORIO</t>
  </si>
  <si>
    <t>70569517-1</t>
  </si>
  <si>
    <t>DEBE IR LA FIRMA DEL SUPERVISOR QUE SE ENCUENTRA EN EL CONTRATO LUIS CARLOS COSSIO</t>
  </si>
  <si>
    <t>18492340-1</t>
  </si>
  <si>
    <t>JULIO OSCAR BARROS GONZALES</t>
  </si>
  <si>
    <t>CORRECCION DE LA CUENTA DE COBRO CORRESPONDIENTE AL MES DE NOVIEMBRE DEL 2011</t>
  </si>
  <si>
    <t>19061711-1-1</t>
  </si>
  <si>
    <t>CONTRATO</t>
  </si>
  <si>
    <t>ALFREDO HERNADEZ RODRIGUEZ</t>
  </si>
  <si>
    <t xml:space="preserve">CONTRATO FIRMADO </t>
  </si>
  <si>
    <t>811021639-8-1</t>
  </si>
  <si>
    <t xml:space="preserve">ANTIOQUIA </t>
  </si>
  <si>
    <t>PROVEEDORES</t>
  </si>
  <si>
    <t>NUEVA VISION DEL AGRO N.V.A S.A</t>
  </si>
  <si>
    <t>FACTURAS Y DEMAS SOPORTES</t>
  </si>
  <si>
    <t xml:space="preserve">CIELO TORRES </t>
  </si>
  <si>
    <t xml:space="preserve">CUENTA DE COBRO </t>
  </si>
  <si>
    <t>ENVIA CUENTA DE COBRO DE ENERO Y DICIEMBRE LA CUENTA DE ENERO ESTA ERRADO EL PERIODO, FALTA CONTRATO, FALTA ACTA DE INICIO, Y EL VALOR EN EL FORMATO DE SEGURIDAD SOCIAL ESTA ERRADO, FALTA EL FORMATO DE RETENCION EN LA FUENTE LA DE DICIEMBRE PRESENTA LAS MISMAS INCONSISTENCIAS</t>
  </si>
  <si>
    <t xml:space="preserve">DOS CUENTAS DE COBRO  CORRESPONDIENTES AL MES DE DICIMBRE </t>
  </si>
  <si>
    <t>MODIFICAR EN EL FORMATO DE RETENCION EN LA FUENTE EL NIT EN LA CUENTA DE DICIEMBRE Y LA DE ENERO CORREGIR LA CUENTA DE COBRO CON EL MES CORRESPONDIENTE Y LA RETENCION EN LA FUENTE</t>
  </si>
  <si>
    <t xml:space="preserve">ENVIA CUENTA DE COBRO DE ENERO Y DICIEMBRE LA CUENTA DE ENERO ESTA ERRADO EL PERIODO LA CUENTA DE COBRO DE DICIEMBRE FALTA LA FIRMA DE LA SUPERVISORA, FALTA EL FORMATO DE SEGURIDAD SOCIAL Y EL DE RETENCION EN LA FUENTE </t>
  </si>
  <si>
    <t xml:space="preserve">CAUCA </t>
  </si>
  <si>
    <t xml:space="preserve">CUENTA DE COBRO CORRESPONDIENTE AL MES DE DICIEMBRE </t>
  </si>
  <si>
    <t xml:space="preserve">CORDOBA </t>
  </si>
  <si>
    <t xml:space="preserve">CORRECCION CUENTA DE COBRO CORRESPONDIENTE AL MES DE DICIEMBRE </t>
  </si>
  <si>
    <t>1057573491-1</t>
  </si>
  <si>
    <t xml:space="preserve">LILIBETH DORIA PEREZ </t>
  </si>
  <si>
    <t>CORRECCION CUENTAS DE COBRO CORREPONDIENTE  A  AGOSTO Y SEPTIEMPRE DE 2011</t>
  </si>
  <si>
    <t>810006056-6-1</t>
  </si>
  <si>
    <t xml:space="preserve">CALDAS </t>
  </si>
  <si>
    <t>ALMACEN Y DISTRIBUCIONES AGRICOLAS EL RUIZ S.A</t>
  </si>
  <si>
    <t>DOCUMENTOS  SOLICITADOS  POR LYDA PAOLA CELY</t>
  </si>
  <si>
    <t>LYDA PAOLA CELY</t>
  </si>
  <si>
    <t xml:space="preserve">PEDRO ALEJANDRO GAMBOA BECERRA </t>
  </si>
  <si>
    <t>CORRECCION CUENTAS DE COBRO CORREPONDIENTE  A  OCTUBRE DEL 2011</t>
  </si>
  <si>
    <t>91286709-1</t>
  </si>
  <si>
    <t xml:space="preserve">CORRECCION  CUENTA DE COBROCORRESPONDIENTE AL MES DE DICIEMBRE </t>
  </si>
  <si>
    <t>830511625-7-1</t>
  </si>
  <si>
    <t xml:space="preserve">COOPERATIVA DE TRANSPORTES LA GUAJIRA </t>
  </si>
  <si>
    <t>FACTURAS  Y DOCUMENTOS PARA  PAGOS</t>
  </si>
  <si>
    <t>92495871-1</t>
  </si>
  <si>
    <t>WILLIAM FRANCISCO MADERA CORONADO</t>
  </si>
  <si>
    <t>3171857-1</t>
  </si>
  <si>
    <t xml:space="preserve">JOSE ALBERTO RENGIFO ZAPATA </t>
  </si>
  <si>
    <t>CUENTA DECOBRO CORRESPONDIENTE AL MES DE ENERO 2012</t>
  </si>
  <si>
    <t>1118284363-1</t>
  </si>
  <si>
    <t>MARIBEL  GALLEGO VELASQUEZ</t>
  </si>
  <si>
    <t>25174184-1</t>
  </si>
  <si>
    <t>SILVIA PATRICIA LOPEZ ZAPATA</t>
  </si>
  <si>
    <t>CUENTA DE COBRO CORRESPONDIENTE AL MES DE ENERO DEL 2012</t>
  </si>
  <si>
    <t>42164693-1</t>
  </si>
  <si>
    <t>DIANA MILENA GONZALEZ VALENCIA</t>
  </si>
  <si>
    <t>18604492-1</t>
  </si>
  <si>
    <t>JOSE RAMIRO COPETE CASTAÑO</t>
  </si>
  <si>
    <t>18 613924-1</t>
  </si>
  <si>
    <t>MAURICIO ALEJANDRO HERRERA</t>
  </si>
  <si>
    <t>CUENTA DE COBRO CORRESPONDIENTES AL MES DE ENERO 2012</t>
  </si>
  <si>
    <t>1088537014-1</t>
  </si>
  <si>
    <t>9874716-1</t>
  </si>
  <si>
    <t>ROBET SMITH PEREA PALOMEQUE</t>
  </si>
  <si>
    <t>CUENTA DE COBRO CORRESPONDIENTE AL  MES DE ENERO 2012</t>
  </si>
  <si>
    <t>30351488-1</t>
  </si>
  <si>
    <t>ARSELIA ORTEGA LOPEZ</t>
  </si>
  <si>
    <t>66872 783-1</t>
  </si>
  <si>
    <t xml:space="preserve">ALEXANDRA ANDRADE FRANCO </t>
  </si>
  <si>
    <t>1061710610-1</t>
  </si>
  <si>
    <t>10301253-1</t>
  </si>
  <si>
    <t xml:space="preserve">CHRISTIAN FABIAN BRAVO MUÑOZ </t>
  </si>
  <si>
    <t>76335177-1</t>
  </si>
  <si>
    <t>JHON HERNANCHILITO DAZA</t>
  </si>
  <si>
    <t>34318652-1</t>
  </si>
  <si>
    <t>JINNA LISETH FERNADEZ SANTIAGO</t>
  </si>
  <si>
    <t>10753214-1</t>
  </si>
  <si>
    <t>ELVIRA HURTADO GAON</t>
  </si>
  <si>
    <t xml:space="preserve">FREDDY REYNEL GOMOEZDAZA </t>
  </si>
  <si>
    <t>10565624-1</t>
  </si>
  <si>
    <t xml:space="preserve">ARLES AUGUSTO NAVIA  GUERRERO </t>
  </si>
  <si>
    <t>10751877-1</t>
  </si>
  <si>
    <t>GEOVANY ALFREDO AGREDO SARRIA</t>
  </si>
  <si>
    <t xml:space="preserve">DAVID QUIJANO CAJIA </t>
  </si>
  <si>
    <t>10567341-1</t>
  </si>
  <si>
    <t xml:space="preserve">JOSE EDUARD MUÑOS CORDOBA </t>
  </si>
  <si>
    <t>10720708-1</t>
  </si>
  <si>
    <t>76307470-1</t>
  </si>
  <si>
    <t>10294739-1</t>
  </si>
  <si>
    <t xml:space="preserve">OSCAR ALEXIS HURTADO LOPEZ </t>
  </si>
  <si>
    <t>10536966-1</t>
  </si>
  <si>
    <t>1061693738-1</t>
  </si>
  <si>
    <t>48572985-1</t>
  </si>
  <si>
    <t>HERMINZA FIGUEROA SANDOVAL</t>
  </si>
  <si>
    <t>41942298-1</t>
  </si>
  <si>
    <t>CUENTAS DE COBRO CORRESPONDIENTES A LOS MESES NOVIEMBRE, DICIEMBRE DE 2011 Y ENERO DE 2012</t>
  </si>
  <si>
    <t>1094879134-1</t>
  </si>
  <si>
    <t>EN LA RETENCION EN LA FUENTE EL VALOR DEL CONTRATO ES DE $2,900,000</t>
  </si>
  <si>
    <t>7560837-1</t>
  </si>
  <si>
    <t>TOMAS FERNANDO GARCIA MONTOYA</t>
  </si>
  <si>
    <t>18491821-1</t>
  </si>
  <si>
    <t>DANIEL ANTONIO TORRES</t>
  </si>
  <si>
    <t>1094895994-1</t>
  </si>
  <si>
    <t>EDNA MILDRED MEDINA QUINTERO</t>
  </si>
  <si>
    <t>CUENTA DE COBRO CORRESPONDIENTE A DICIEMBRE DE 2011 Y ENERO DE 2012</t>
  </si>
  <si>
    <t>LA CUENTA DE COBRO DE ENERO EL ACTA DE INICIO DICE 2 Y EL CONTRATO ESTA FIRMADO EL 3 NO ES COHERENTE, LA CUENTA DE COBRO DE DICIEMBRE EL INFORME DEBE DECIR DESDE ELO 1 AL 6 DE DICIEMBRE</t>
  </si>
  <si>
    <t>4324515-2</t>
  </si>
  <si>
    <t>LEGALIZACION DE COMISION CORRESPONDIENTE A 20 DE ENERO DE 2012</t>
  </si>
  <si>
    <t>LE FALTA CONTRATO ANTERIOR</t>
  </si>
  <si>
    <t>4324515-3</t>
  </si>
  <si>
    <t>6208070-2-1</t>
  </si>
  <si>
    <t>DISTRITECNICOS</t>
  </si>
  <si>
    <t>DOCUMENTOS PARA PAGO CORRESPONDIENTES A FACTURAS 7461 Y 7465</t>
  </si>
  <si>
    <t>4326382-1</t>
  </si>
  <si>
    <t>NO ESTA ESTIPULADO EL PAGO DE RODAMIENTO EN LA PRORROGA</t>
  </si>
  <si>
    <t>1094880192-1</t>
  </si>
  <si>
    <t>JUAN DAVID GUINAND DAVILA</t>
  </si>
  <si>
    <t>1096644819-3</t>
  </si>
  <si>
    <t>4452694-1</t>
  </si>
  <si>
    <t>1094933000-1</t>
  </si>
  <si>
    <t>1094894836-2</t>
  </si>
  <si>
    <t>7710821-2</t>
  </si>
  <si>
    <t>BANQUETES FESTEJAS</t>
  </si>
  <si>
    <t>DOCUEMENTOS DEVUELTOS POR JUAN CAMILO CORRESPONDIENTES A PAGO</t>
  </si>
  <si>
    <t>900373229-4-3</t>
  </si>
  <si>
    <t>DOCUMENTOS DEVUELTOS POR JUAN CAMILO CORRESPONDIENTES A PAGO</t>
  </si>
  <si>
    <t>24364559-1</t>
  </si>
  <si>
    <t>LUISA MARINA GRISALES GONZALEZ</t>
  </si>
  <si>
    <t>LEGALIZACION DE COMISION CORRESPONDIENTE A 05-07 DE DICIEMBRE DE 2011</t>
  </si>
  <si>
    <t>9:35AM</t>
  </si>
  <si>
    <t>12958739-1</t>
  </si>
  <si>
    <t>OSCAR ACOSTA GUERRERO</t>
  </si>
  <si>
    <t>88286237-1</t>
  </si>
  <si>
    <t>GUSTAVO ALONSO JACOME ALVAREZ</t>
  </si>
  <si>
    <t>LEGALIZACION DE COMISION CORRESPONDIENTE A 23-24 DE ENERO DE 2012</t>
  </si>
  <si>
    <t>11793986-1</t>
  </si>
  <si>
    <t>CHOCO</t>
  </si>
  <si>
    <t>ENMER EDUARDO CASTILLO PEREA</t>
  </si>
  <si>
    <t>LEGALIZACION DE COMISION CORRESPONDIENTE A 05-08 DE DICIEMBRE DE 2011</t>
  </si>
  <si>
    <t>2977350-1</t>
  </si>
  <si>
    <t>VICTOR AUGUSTO RODRIGUEZ LEON</t>
  </si>
  <si>
    <t>860450022-2</t>
  </si>
  <si>
    <t>FACTURAS 665362, 665585, 665612, 665613, 665614, 665616</t>
  </si>
  <si>
    <t>10:05AM</t>
  </si>
  <si>
    <t>1049602154-1</t>
  </si>
  <si>
    <t xml:space="preserve">DANIEL LEONARDO PINZON MUÑOS </t>
  </si>
  <si>
    <t>CONTRATOS FIRMADOS</t>
  </si>
  <si>
    <t>ANDRES FLORES</t>
  </si>
  <si>
    <t xml:space="preserve">ANTIOQUIA  </t>
  </si>
  <si>
    <t>ANDRES FELIPE ESCOBAR PRTIZ</t>
  </si>
  <si>
    <t xml:space="preserve">COMISION </t>
  </si>
  <si>
    <t>JORGE ENRIQUE SUARES ROJAS</t>
  </si>
  <si>
    <t xml:space="preserve">LEGALIZACION DE COMISION </t>
  </si>
  <si>
    <t xml:space="preserve">LUISA NAVARRETE </t>
  </si>
  <si>
    <t>FALTA EL CONTRATO</t>
  </si>
  <si>
    <t>17866240-1</t>
  </si>
  <si>
    <t>CUENTA DE  COBRO CORRESPONDIENTE A EL MES DE ENERO 2012</t>
  </si>
  <si>
    <t>3387312-1</t>
  </si>
  <si>
    <t xml:space="preserve">PABLO EMILIOROJAS CORDONA </t>
  </si>
  <si>
    <t xml:space="preserve">JOSE VICENTE MOVIL SAUNA </t>
  </si>
  <si>
    <t>84034669-1</t>
  </si>
  <si>
    <t xml:space="preserve">ELIECER ALEXANDER  CASTRILLON ROIS </t>
  </si>
  <si>
    <t xml:space="preserve">CUNETA DE COBRO CORRESPONDIENTE AL MES DE ENERO 2012 </t>
  </si>
  <si>
    <t>1130613714-1</t>
  </si>
  <si>
    <t xml:space="preserve">VALLE DEL CAUCA </t>
  </si>
  <si>
    <t xml:space="preserve">DIANA MARCELA HIGUITA VALENCIA </t>
  </si>
  <si>
    <t>78024944-1</t>
  </si>
  <si>
    <t xml:space="preserve">ELKIN DOMINGO  GUZMAN PATERNITA </t>
  </si>
  <si>
    <t xml:space="preserve">CORRECCION CUENTA  DE COBRO CORRESPONDIENTE AL MES DE DICIEMBRE </t>
  </si>
  <si>
    <t>815002075-8-1</t>
  </si>
  <si>
    <t>VITABONO S.A</t>
  </si>
  <si>
    <t xml:space="preserve">CONTRATO  DE  SUMINISTROS </t>
  </si>
  <si>
    <t xml:space="preserve">VICTOR QUENDO  </t>
  </si>
  <si>
    <t>1080181305-1</t>
  </si>
  <si>
    <t xml:space="preserve">HUILA </t>
  </si>
  <si>
    <t>CLAYDIA MAYERLY AROS  RIVERA</t>
  </si>
  <si>
    <t>10:00AM</t>
  </si>
  <si>
    <t>12281980-1</t>
  </si>
  <si>
    <t xml:space="preserve">ANGEL MAURICIO SANTIFIMIO TRUJILLO </t>
  </si>
  <si>
    <t xml:space="preserve"> CUENTA DE COBRO CORRESPONDIENTE AL MES DE ENERO 2012</t>
  </si>
  <si>
    <t>1081400427-1</t>
  </si>
  <si>
    <t xml:space="preserve">ANDRES LIBARDO TRUJILLO VARGAS </t>
  </si>
  <si>
    <t>11296202-1</t>
  </si>
  <si>
    <t xml:space="preserve">JAVIER EDUARDO CASTILLO PACHON </t>
  </si>
  <si>
    <t>EN LA CUENTA DE COBRO DEBE IR CORRESPONDIENTE EL PERIODO COBRADO</t>
  </si>
  <si>
    <t xml:space="preserve">RISARALDA </t>
  </si>
  <si>
    <t>DIANA MARCELA OSORIO GALVEZ</t>
  </si>
  <si>
    <t xml:space="preserve">ARTURO ADOLFO CARVAJAL CARDONA </t>
  </si>
  <si>
    <t>1032359478-1</t>
  </si>
  <si>
    <t xml:space="preserve">MERCEDES DEL PILAR GONZALEZ MARTINEZ </t>
  </si>
  <si>
    <t>LEGALIZACION DE COMISION CORRESPONDIENTE AL 26 DE ENERO 2012</t>
  </si>
  <si>
    <t>ELABORACION DE OP  SUBGERENCIA FINANCIERA Y ADMINISTRATIVA</t>
  </si>
  <si>
    <t>Revicion por el Dr. Juan Camilo Martinez</t>
  </si>
  <si>
    <t>CIELO TORRES 26/01/2011  2:44</t>
  </si>
  <si>
    <t>* Fotocopia del Documento de Identificación del Representante Legal, al 150% con dirección, teléfono, firma y huella.* Certificado Original de Existencia y Representación Legal de la Cámara de Comercio</t>
  </si>
  <si>
    <t>*Factura  Mes Febrero. * Certificación de aportes parafiscales del mes correspondiente y planilla.</t>
  </si>
  <si>
    <t>MYRIAM  ROJAS</t>
  </si>
  <si>
    <t>CIELO T. 30/01/2012</t>
  </si>
  <si>
    <t>CIELO TORRES 30/01/2012</t>
  </si>
  <si>
    <t>* Factura  con Fecha de Febrero. * Certificacion de  aportes parafiscales fecha febrero (certificando los ultimos sesis meses en pagos).</t>
  </si>
  <si>
    <t>FACTURA DE VENTA No 050 SOLUCIONES INFORMATICA Y GESTION GRAFICA / JORGE EDUARDO RAMIREZ PENAGOS</t>
  </si>
  <si>
    <t>CAMBIAR LA  CERTIFICACION POR EL VALOR $2.400.000,  CERTIFICACION EMITIDA POR EL BANCO,CAMARA Y COMERCIO ORIGINAL</t>
  </si>
  <si>
    <t>FACRTURA DE VENTA No 048 SOLUCIONES INFORMATICA Y GESTION GRAFICA/ JORGE EDUARDO RAMIREZ PENAGOS</t>
  </si>
  <si>
    <t>PENDIENTE RECIBIDO A SATISFACCION DEL SUPERVISOR,  CERTIFICACION EMITIDA POR EL BANCO,CAMARA Y COMERCIO ORIGINAL</t>
  </si>
  <si>
    <t>FACTURA DE VENTA No 047  SOLUCIONES INFORMATICA Y GESTION GRAFICA / JORGE EDUARDO RAMIREZ PENAGOS</t>
  </si>
  <si>
    <t>CAMBIAR LA  CERTIFICACION POR EL VALOR $240.000,  CERTIFICACION EMITIDA POR EL BANCO,CAMARA Y COMERCIO ORIGINAL</t>
  </si>
  <si>
    <t>YOLANDA SEGUNDA LUNA PASCUAL</t>
  </si>
  <si>
    <t>CUENTA DE COBRO YOLANDA SEGUNDA LUNA PASCUAL - SUMINISTRO DE HIELO</t>
  </si>
  <si>
    <t>* Factura de acuerdo al modelo de cuenta de cobro mes febrero  *  aportes salud y pension del mes correspondiente. * En la ficha tecnica la forma  de pago debe indicar el  valor total. * en la OC dice agujas e indica  adquirir poliza (N/A)</t>
  </si>
  <si>
    <t>JORGE ZAMBRANO  / PROAGRO DISTRIBUCIONES</t>
  </si>
  <si>
    <t>CIELO TORRES 26/01/2011  4:44</t>
  </si>
  <si>
    <r>
      <t>·</t>
    </r>
    <r>
      <rPr>
        <sz val="7"/>
        <color indexed="8"/>
        <rFont val="Times New Roman"/>
        <family val="1"/>
      </rPr>
      <t xml:space="preserve">      </t>
    </r>
    <r>
      <rPr>
        <sz val="12"/>
        <color indexed="8"/>
        <rFont val="Calibri"/>
        <family val="2"/>
      </rPr>
      <t>Factura a nombre de FIDUAGRARIA MANDATARIA DEL CONTRATO DE ENCARGO FIDUCIARIO ICA - OLA INVERNAL NIT 899.999.069-7. *Cámara de Comercio vigencia 2012.*  Certificacion  de aportes parafiscales de los ultimos 6 meses mas  soporte</t>
    </r>
  </si>
  <si>
    <t>JORGE ENRIQUE TORRENTE TRUJILLO</t>
  </si>
  <si>
    <t>JORGE ENRIQUE TORRENTE TRUJILLO Y/O ALMACEN  Y PAPELERIA CARTAGENA</t>
  </si>
  <si>
    <t>CIELO TORRES 26/01/2011  5:30</t>
  </si>
  <si>
    <t>* En  la cuenta de cobro falta indicar la entidad bancaria y Numero  de cuenta (segun modelo de cuenta de cobro) mes fabrero. *CAMBIAR EN LA FACTURA EL NIT 899.999.069-7. ICA (FALTA EL 7). * Pago de salud y pension me correspondiente.</t>
  </si>
  <si>
    <t>JUAN  MANUEL CUADROS GARCIA</t>
  </si>
  <si>
    <t xml:space="preserve">*CAMBIAR APELLIDOS  EN LA CUENTA DE COBRO  </t>
  </si>
  <si>
    <t>MARJORIE MONTOYA BAENA  / LIBRERÍA Y PAPELERIA MODERNA</t>
  </si>
  <si>
    <t>MARJORIE MONTOYA BAENA/ LIBRERÍA Y PAPELERIA MODERNA - FACTURA CR-003597 (CAÑA PANELERA)</t>
  </si>
  <si>
    <t>*• Factura a nombre de FIDUAGRARIA MANDATARIA DEL CONTRATO DE ENCARGO FIDUCIARIO ICA - OLA INVERNAL NIT 899.999.069-7. *Cuenta de cobro cambiar fecha febrero. * OC faltan VoBo Lider y Gerente Seccional. * En la Ficha (Debereres y Derechos) ITEM f) DEBE DECIR CAÑA PANELERA</t>
  </si>
  <si>
    <t>MARJORIE MONTOYA BAENA/ LIBRERÍA Y PAPELERIA MODERNA -   FACTURA CR -003596 (PLATANO)</t>
  </si>
  <si>
    <t>*• Factura a nombre de FIDUAGRARIA MANDATARIA DEL CONTRATO DE ENCARGO FIDUCIARIO ICA - OLA INVERNAL NIT 899.999.069-7. *Cuenta de cobro cambiar fecha enero. *En La OC  faltan los Vo Bo Lider y Gerente Seccional firmados. * En al Ficha (Debereres y Derechos) ITEM f) DEBE DECIR PLATANO.</t>
  </si>
  <si>
    <t>MARJORIE MONTOYA BAENA/ LIBRERÍA Y PAPELERIA MODERNA - FACTURA CR-003598 (FRUTALES)</t>
  </si>
  <si>
    <r>
      <t>*• Factura a nombre de FIDUAGRARIA MANDATARIA DEL CONTRATO DE ENCARGO FIDUCIARIO ICA - OLA INVERNAL NIT 899.999.069-7. *Cuenta de cobro cambiar fecha enero. *En La Ficha:  Lugar de ejecucion (cambiar Proyecto Frutales dice</t>
    </r>
    <r>
      <rPr>
        <sz val="11"/>
        <color indexed="10"/>
        <rFont val="Calibri"/>
        <family val="2"/>
      </rPr>
      <t xml:space="preserve"> nañe</t>
    </r>
    <r>
      <rPr>
        <sz val="11"/>
        <color indexed="10"/>
        <rFont val="Calibri"/>
        <family val="2"/>
      </rPr>
      <t>),*   OC faltan los Vo Bo  Lider y Gerente Seccional firmados. * En La Ficha (Debereres y Derechos) ITEM f) DEBE DECIR FRUTALES. * Camar y comercio vigencia 2012</t>
    </r>
  </si>
  <si>
    <t>FACTURA CR 003595 (ÑAME)</t>
  </si>
  <si>
    <t xml:space="preserve">*• Factura a nombre de FIDUAGRARIA MANDATARIA DEL CONTRATO DE ENCARGO FIDUCIARIO ICA - OLA INVERNAL NIT 899.999.069-7. *Cuenta de cobro cambiar fecha enero. *   OC faltan los Vo Bo  Lider y Gerente Seccional firmados. </t>
  </si>
  <si>
    <t>SISTEMAS SERVICIOS SUMINISTROS</t>
  </si>
  <si>
    <t>CIELO TORRES 26/01/2011  5:00</t>
  </si>
  <si>
    <t>*CAMBIAR FACTURA FECHA A FEBRERO. * Ordenes de Compra x cada Ficha Tècnica (son diferentes Proyectos). *Cambiar acta de recibido a satisfacion firma el Supervisor, Gerente Seccional Dr. Oriol Leal Lemus. *Camara y comercio vigencia  2012. * Pago parafiscales de los ultimos 6 meses</t>
  </si>
  <si>
    <t>Se hablo con la Sra. Alba Lucila  Vesga 03/02/2012</t>
  </si>
  <si>
    <t>COMPUTADORES DE LA COSTA LTDA</t>
  </si>
  <si>
    <t>FACTURA DE VENTA 29467</t>
  </si>
  <si>
    <t>* Factura a nombre de FIDUAGRARIA MANDATARIA DEL CONTRATO DE ENCARGO FIDUCIARIO ICA - OLA INVERNAL NIT 899.999.069-7., fecha febrero en original.  *En la O.C.   Falta VoBo Lider y Gerente Seccional. *Certificación aportes Parafiscales de los ultimos 6 meses mas soportes de planilla a febrero.  * Camara y Comercio vigencia 2012. * Fotocopia del Documento de Identificación del Representante Legal, al 150%  firma y huella en original.</t>
  </si>
  <si>
    <t>MARLENE SARMIENTO MORALES</t>
  </si>
  <si>
    <t>CIELO TORRES 26/01/2011 4:00</t>
  </si>
  <si>
    <t xml:space="preserve">* Falta Fecha en la Cuenta de Cobro mes Febrero/2012. * Certificación aportes Parafiscales de los ultimos 6 meses (Fecha de Febrero). </t>
  </si>
  <si>
    <t>C.I. MONTOYA LTDA.</t>
  </si>
  <si>
    <t>FACTURA No 24252</t>
  </si>
  <si>
    <t>.*Cambiar Factura fecha Febrero. * Certificación aportes Parafiscales de los ultimos 6 meses (Fecha de Febrero). * Actualizar Camara y Comercio (vigencia 2012)</t>
  </si>
  <si>
    <t>Se recibe Rad. 20123101465  de la Gerencia Seccional Santander  anexos  fotocopia de la factura 24252 y recibido a satisfaccion el  06/02/2012</t>
  </si>
  <si>
    <t>DOTACIONES BOYACA</t>
  </si>
  <si>
    <t>CIELO TORRES  30/01/2012 9:00</t>
  </si>
  <si>
    <t>*Factura con mes de Febrero . *  En la Ficha falta la firma del lider del proyecto.*Certificacion de Aportes de parafiscales del mes Feb. (certificando los ultimos seis , meses)</t>
  </si>
  <si>
    <t>AGROPECUARIA SAN JORGE  J.E.T.</t>
  </si>
  <si>
    <t>*Factura con fecha febrero. * Certificacion de aportes parafiscales mes febrero ( certificando los ultimos seis meses ) , soporte de pago de febrero. * La ficha tecnica  esta incompleta falta segunda hoja</t>
  </si>
  <si>
    <t>CARMEN ELISA  JARAMILLO JORDAN/ LA CARACOLA</t>
  </si>
  <si>
    <t>*Cuentas de Cobro 001,002,003,004   con fecha febrero . * Soporte aportes salud y pension fecha  febrero ( como independiente sobre  el 40% del valor de cada  OS) .* Camara y Comercio vigencia 2012. *Ficha Tecnica incompleta faltan firmas y datos.</t>
  </si>
  <si>
    <t>GAFI-EMPASTES MORENO- Facturas 00669 - 00668-00661-00667-00660</t>
  </si>
  <si>
    <t>*Corregir Facturas  mes febrero.*  Corregir Nit del ICA.* soportes  de pago de salud y pension  como Independiente (sobre el 40% del valor de total de las Ordenes de Compra . * Camara y Comercio Vigencia 2012 por cada OS</t>
  </si>
  <si>
    <t xml:space="preserve">LASERNA  Y COMPAÑÍA  LTDA </t>
  </si>
  <si>
    <t>FACTURA No ES 0002586- 0002588-0002587</t>
  </si>
  <si>
    <t>*Factura con mes de Febrero .*Correccion de Nit del ICA en las facturas *  Falta Ficha Técnica proyecto.*Certificacion de Aportes de parafiscales del mes Feb. (certificando los ultimos seis , meses) + soportes.*Camara y comercio vigente 2012</t>
  </si>
  <si>
    <t>HERMES OSORIO PERDOMO</t>
  </si>
  <si>
    <t xml:space="preserve">*Cuenta de Cobro mes febrero. * falta Ficha Tecnica del Proyecto*OC falta las firmas en los VoBo.*Pago de aportes salud y pension mes febrero. </t>
  </si>
  <si>
    <t>SAFER AGROBIOLOGICOS LTDA</t>
  </si>
  <si>
    <t>*Factura mes Febrero.* Certificacion de  Pago de aportes parafiscales de los ultimos 6 meses  + soporte de pago.* Camara y Comercio actulizado.</t>
  </si>
  <si>
    <t>SOLUCIONES MICROBIANAS DEL TROPICO LTDA</t>
  </si>
  <si>
    <t>FACTURA No. 4611</t>
  </si>
  <si>
    <t>*Factura mes Febrero.*Certificacion de pagos parafiscales de los ultimos 6 meses + soportes, con fecha febrero.</t>
  </si>
  <si>
    <t>cladia cano 3136045445</t>
  </si>
  <si>
    <t xml:space="preserve">FACTURA No. 4610 </t>
  </si>
  <si>
    <t>*Factura mes Febrero. *Certificacion de pagos parafiscales de los ultimos 6 meses + soportes, con fecha febrero.* Fot. De  la c.c. falta la huella (enviar nuevamente con todos los requisitos). * Camara  y comercio Vigente.</t>
  </si>
  <si>
    <t>FACTURA No. 4612</t>
  </si>
  <si>
    <t>*Factura mes Febrero.*Certificacion de pagos parafiscales de los ultimos 6 meses + soportes, con fecha febrero.* Correcion recibido a satisfaccion ( Item, descripcion, catidad).</t>
  </si>
  <si>
    <t>BANQUETES   MARIA CECILIA ERAZO RODRIGUEZ  -  FACTURA 0174</t>
  </si>
  <si>
    <t>CIELO TORRES 26/01/12  5:30</t>
  </si>
  <si>
    <t>*Factura mes febrero.* OC falta firma  en los Vo Bo.* pago parafiscal  del los ultimos 6 meses (a febrero)</t>
  </si>
  <si>
    <t>BANQUETES   MARIA CECILIA ERAZO RODRIGUEZ  -  FACTURA 0173</t>
  </si>
  <si>
    <t>*Factura mes febrero.* Certificacion y Pago parafiscal  del los ultimos 6 meses (a febrero).*Camara y Comercio en original y vigente.</t>
  </si>
  <si>
    <t>COMINSUCAMPO  - FACTURA 33282</t>
  </si>
  <si>
    <t xml:space="preserve">*Factura mes Febrero. * Certificación aportes Parafiscales del los ultimos seis meses  y planilla </t>
  </si>
  <si>
    <t>JOSE  ANTONIO ALVAREZ ZARTA</t>
  </si>
  <si>
    <t>* Factura debe  ir con los requisitos  de cuenta de cobro  (direccion, Telefono, Ciudad y Fecha)  con Fecha de Febrero. * Certificacion de  aportes salud y pension  fecha febrero soporte. * Acta de recibido  a satisfaccion.* Certificacion Baancaria (se  anexo extracto )</t>
  </si>
  <si>
    <t>DENIRA MARIA GONGORA VEGA</t>
  </si>
  <si>
    <t>CIELO TORRES 31/01/2212 11:15</t>
  </si>
  <si>
    <t>*• Factura a nombre de FIDUAGRARIA MANDATARIA DEL CONTRATO DE ENCARGO FIDUCIARIO ICA - OLA INVERNAL NIT 899.999.069-7. debe  ir con los requisitos  de cuenta de cobro  (direccion, Telefono, Ciudad y Fecha)  con Fecha de Febrero. * Certificación aportes Parafiscales de ls ultimos 6 meses  y planilla.* Fotocopia del Documento de Identificación del Representante Legal, al 150% con dirección, teléfono, firma y huella.</t>
  </si>
  <si>
    <t xml:space="preserve">* En la factura no esta aplicando el valor del IVA (contrato).*Falta Ficha Tecnica. * Falta recibido a satisfaccion.*Falta Certificados de aportes parafiscales   de la empresa más soportes </t>
  </si>
  <si>
    <t>AGROINSUMOS EL CONDADO S.A - OC - 016</t>
  </si>
  <si>
    <t>18 DE ENERO 2012</t>
  </si>
  <si>
    <t>*Cambiar Factura. Certificacion de parafiscales cambiar la fecha y firma de representante legal.</t>
  </si>
  <si>
    <t>BIOINSTRUMENTAL- CONTRATO 275 - 2011</t>
  </si>
  <si>
    <t>CIELO TORRES - 01/02/2012</t>
  </si>
  <si>
    <t>CIELO TORRES 01/02/2012</t>
  </si>
  <si>
    <t>*• Certificación aportes Parafiscales del mes correspondiente (original) y planilla (Ultimos 6 meses)</t>
  </si>
  <si>
    <t>Se llama a Bioinstrumental - Ing Yanethe  Torres (01/02/2012)</t>
  </si>
  <si>
    <t xml:space="preserve">COLEGIO MAYOR DEL CAUCA </t>
  </si>
  <si>
    <t>CIELO TORRES 27/01/2012</t>
  </si>
  <si>
    <t>*Cambiar Fecha  en la cuenta de cobro  mes febrero.   *Certificación aportes Parafiscales de los ultimos 6 meses   a  febrero y planilla</t>
  </si>
  <si>
    <t xml:space="preserve">ANDRES FELIPE ORDOÑEZ MARTINEZ - OC - 0003 y 0004 </t>
  </si>
  <si>
    <t xml:space="preserve">*Cambiar Cuentas de cobro  (0003 - 0004)  mes febrero.* Soporte pago de salud y pension mes febrero 2011. </t>
  </si>
  <si>
    <t>Sr. Andres Felipe Ordoñez - 3148908183</t>
  </si>
  <si>
    <t>EDUARDO MEJIA VELEZ</t>
  </si>
  <si>
    <t>*Cambiar Cta de Cobro fecha febrero.</t>
  </si>
  <si>
    <t>RODRIGO BOLAÑOS BENAVIDES  - ORDES DE SERVICIO  OS-VAL-010 -2011 , OS-VAL-012-2011, OS -VAL-005-2012, OS-VAL-004-2012,  OC-VAL-002-2012</t>
  </si>
  <si>
    <t>CIELO TORRES 31/01/2012</t>
  </si>
  <si>
    <t>*Cambiar Cta de Cobro fecha febrero  y solo firma  el  proveedor.* Ficha tecnica incompleta ( faltan los datos basicos del proveedor y  firmas).*Pago salud y pension (mes febrero como independiente).</t>
  </si>
  <si>
    <t>* Cambiar fecha en la cuenta de cobro mes febrero. * Ficha tecnica incompleta  y faltan firmas. * Pago  de salud y pension sobre el 40% del valor de la OS ( independiente).</t>
  </si>
  <si>
    <t>NUEVA VISION AGRO</t>
  </si>
  <si>
    <t xml:space="preserve"> FACTURA No. 25396</t>
  </si>
  <si>
    <t>*Cambiar factura mes febrero.* Certificacion de aportes parafiscales  de los ultimos  seis meses mas los soportes de los pagos a febrero. *Acta de Recibo a satisfacción debe ser firmado por  el supervisor (Ana Teresita Diaz Sepulveda)*Camara y comercio vigencia 2012.</t>
  </si>
  <si>
    <t>ARTHUR SYSTEM S.A.S</t>
  </si>
  <si>
    <t xml:space="preserve"> 03/02/2012</t>
  </si>
  <si>
    <t>*Pendiente Factura mes febrero. * En la ficha tecnica hoja No5 (o.c. no corresponden el nombre del proveedor y los datos estan incompletos). * Falta Orden de compra con los datos de proveedor y sus respectivas firmas. *• Certificación aportes Parafiscales de los ultimos 6 meses a febrero  y planillas. *  Fotocopia Acta de Recibo a satisfacción. * Fotocopia Póliza y Aprobación.</t>
  </si>
  <si>
    <t xml:space="preserve"> FACTURA No. 20454</t>
  </si>
  <si>
    <t xml:space="preserve">                                                                 </t>
  </si>
  <si>
    <t>*Cambiar Factura del mes febrero. * Hay una diferencia en el Valor de la Fact. Y  la Orden de Compra  ($469). * Certificacion de Aportes parafiscales de los ultimos 6 meses  a febrero  mas sus repectivos soportes.</t>
  </si>
  <si>
    <t>Sra Luisa Valencia 3147402621</t>
  </si>
  <si>
    <t>SUMINISTROS G Y O</t>
  </si>
  <si>
    <t xml:space="preserve"> FACTURA. No. GyO 0077</t>
  </si>
  <si>
    <t xml:space="preserve">CIELO TORRES 30/01/12  </t>
  </si>
  <si>
    <t>*Cambiar factura mes febrero.* Certificacion de aportes parafiscales de los ultimos 6 meses  a febrero. * soportes de los pagos a febrero. *• Fotocopia Póliza y Aprobación.</t>
  </si>
  <si>
    <t>SEGURIFER S.A.S.</t>
  </si>
  <si>
    <t>SEGURIFER S.A.S -  FACTURA  MDE 021680</t>
  </si>
  <si>
    <t xml:space="preserve">CIELO TORRES 31/01/12  </t>
  </si>
  <si>
    <t>* Cambiar factura a  mes febrero. *Certificacion de aportes parafiscales  de los ultimos  6  meses a febrero , soporte  de los  pagos. * En el acta de recibido a satisfaccion  cambiar el nombre del supervisor  ( Diana Casas  Soto ). * Original de Camara y Comercio vigencia 2012.</t>
  </si>
  <si>
    <t>DELICIAS A SU MESA</t>
  </si>
  <si>
    <t>DELICIAS A SU MESA - 43.533.697 CUENTA DE COBRO</t>
  </si>
  <si>
    <t>*Cuenta de Cobro mes febrero.*Pago de aportes salud y pension mes febrero. * Camara y comercio en original.</t>
  </si>
  <si>
    <t xml:space="preserve">*Cuenta de Cobro mes febrero.*Pago de aportes salud y pension mes febrero. </t>
  </si>
  <si>
    <t>SEGURIFER S.A.S -  FACTURA  MDE 021679</t>
  </si>
  <si>
    <t>* Cambiar Factura a  mes febrero. *Certificacion de aportes parafiscales  de los ultimos  6  meses a febrero , soporte  de los  pagos. * Fot. De la Cedula del Representante legal  huella y firma debe ser original (es copia) * Original de Camara y Comercio vigencia 2012.</t>
  </si>
  <si>
    <t>DATAPAL</t>
  </si>
  <si>
    <t>DATAPAL -FACTURA No 00133947</t>
  </si>
  <si>
    <t xml:space="preserve">CIELO TORRES 02/02/12  </t>
  </si>
  <si>
    <t>* Factura  con Fecha de Febrero. NIT  del ICA 899.999.069-7 (falto el 7) * Certificacion de  aportes parafiscales fecha febrero (certificando los ultimos sesis meses en pagos).* Soporte de los pagos. *En la fotocopia del RL la huella y la firma deben ser  en original. * Camara y Comercio vigencia 2012.</t>
  </si>
  <si>
    <t>DATAPAL -FACTURA No 00133948</t>
  </si>
  <si>
    <t>* Factura  con Fecha de Febrero. NIT  del ICA 899.999.069-7 (falto el 7) .* Original  o fot. original de la factura * Certificacion de  aportes parafiscales fecha febrero (certificando los ultimos sesis meses en pagos).* Soporte de los pagos. *En la fotocopia del R.L. la huella y la firma deben ser  en original. * Camara y Comercio vigencia 2012 (original). * No es  igual el valor  de la ficha tecnica  ( $463.060) con el de la Factura de venta ($530.607). * En la  Ficha tecnica falta incluir  nevera de  icopor.</t>
  </si>
  <si>
    <t>FILTRACIONES Y ANALISIS S.A.S.</t>
  </si>
  <si>
    <t>FILTRACIONES Y ANALISIS S.A.S - FACTURA No 102586</t>
  </si>
  <si>
    <t>*Cambiar factura mes febrero. * Nit del ICA 899.999.069-7 (falto el 7). * El valor de La Factura ($1.563.750) es diferente al de la ficha tecnica ($1.512.400) y la orden de Compra ($ 1.612.400). *En el Acta de recibido a satisfaccion  Relacionar elementos y cantidades.. * Certificado de aportes parafiscales de los ultimos 6 meses a febrero. * Copia de la Planilla. * Original de Camara y Comercio vigencia 2012.</t>
  </si>
  <si>
    <t>AGROVETERINARIA JUAN PABLO -  FACTURA No 58131  (Proyecto Ñame)</t>
  </si>
  <si>
    <t xml:space="preserve">CIELO TORRES 26/01/12  </t>
  </si>
  <si>
    <t>*Cambiar factura mes febrero. * En la Orden de compra falta firma en los VoBo del lider del proyecto y Gerente Seccional. *  Certificado Original de Aportes parafiscales de los ultimos 6 meses, mas soportes (fecha febrero). * Camara y Comercio vigencia 2012</t>
  </si>
  <si>
    <t>Se Hablo  con el Señor Saudi el 03/02/2012</t>
  </si>
  <si>
    <t>AGROVETERINARIA JUAN PABLO -  FACTURA No 58128 -58129  (Proyecto Pecuario)</t>
  </si>
  <si>
    <t>*Cambiar factura mes febrero. * En la ficha no corresponde  el supervisor con la firma del lider de Proyecto.  Item F) habla de Proyecto ñame y este es pecuario * En la Orden de compra falta firma en los VoBo del lider del proyecto y Gerente Seccional. *  Certificado Original de Aportes parafiscales de los ultimos 6 meses, mas soportes (fecha febrero). * Camara y Comercio vigencia 2012</t>
  </si>
  <si>
    <t>AGROVETERINARIA JUAN PABLO - FACTURA No 58130</t>
  </si>
  <si>
    <t>*Cambiar factura mes febrero. * En la ficha tecnica   Item F) habla de Proyecto ñame y este es caña panelera * En la Orden de compra falta firma en los VoBo del lider del proyecto y Gerente Seccional. *  Certificado Original de Aportes parafiscales de los ultimos 6 meses, mas soportes (fecha febrero). * Camara y Comercio vigencia 2012</t>
  </si>
  <si>
    <t>PABLO ANTONIO GARAY</t>
  </si>
  <si>
    <t>CUENTA DE COBRO No 02</t>
  </si>
  <si>
    <t>*Cambiar cuenta de cobro mes febrero y no cumple con los requisitos fiscales (modelo persona natural pagina Ola Invernal). * Falta  Fotocopia Estudios Previos y/o ficha técnica. * Falta Fotocopia Acta de Recibo a satisfacción. * Pago de salud y pension mes correspondiente a la cuenta de cobro. *• Fotocopia del Documento de Identificación del Representante Legal, al 150% con dirección, teléfono, firma y huella.</t>
  </si>
  <si>
    <t>CUENTA DE COBRO No 01</t>
  </si>
  <si>
    <t>*Cambiar cuenta de cobro mes febrero y no cumple con los requisitos fiscales (modelo persona natural pagina Ola Invernal). * Falta  Fotocopia Estudios Previos y/o ficha técnica. * Falta Fotocopia Acta de Recibo a satisfacción. * Pago de salud y pension mes correspondiente a la cuenta de cobro.</t>
  </si>
  <si>
    <t>JOSE ANTONIO ALVAREZ ZARTA</t>
  </si>
  <si>
    <t>CUENTA DE COBRO No02</t>
  </si>
  <si>
    <t>*Cambiar cuenta de cobro mes febrero y no cumple con los requisitos fiscales (modelo persona natural pagina Ola Invernal). * Falta  Fotocopia Estudios Previos y/o ficha técnica. * Falta Fotocopia Acta de Recibo a satisfacción. * Pago de salud y pension mes correspondiente a la cuenta de cobro. *Certificación Bancaria expedida por la Entidad correspondiente. (Anexo extracto bancario).</t>
  </si>
  <si>
    <t>PAPELERIA SERVIFORMAS LTDA.</t>
  </si>
  <si>
    <t xml:space="preserve">FACTURA No  CD0000001515 </t>
  </si>
  <si>
    <t xml:space="preserve">CIELO TORRES 01/02/12  </t>
  </si>
  <si>
    <t xml:space="preserve">*Factura a nombre de FIDUAGRARIA MANDATARIA DEL CONTRATO DE ENCARGO FIDUCIARIO ICA - OLA INVERNAL NIT 899.999.069- 7 . * Cambiar  factura mes febrero.* Fotocopia Estudios Previos y/o ficha técnica. *Fotocopia Acta de Recibo a satisfacción. * Certificación aportes Parafiscales de los ultimos seis meses y planillas. *  Fotocopia del Documento de Identificación del Representante Legal, al 150% con dirección, teléfono, firma y huella. (anexa solo fotocopia sin datos). *Certificado Original de Existencia y Representación Legal de la Cámara de Comercio vigencia 2012. </t>
  </si>
  <si>
    <t>FACTURA No  CD0000001557 - 0000001513 - 0000001514 - 0000001517</t>
  </si>
  <si>
    <t>* Factura a nombre de FIDUAGRARIA MANDATARIA DEL CONTRATO DE ENCARGO FIDUCIARIO ICA - OLA INVERNAL NIT 899.999.069-7. * Cambiar  facturas mes febrero.* Fotocopia Estudios Previos y/o ficha técnica. * Fot. del contrato y/ o Orden de compra .*Fotocopia Acta de Recibo a satisfacción por el valor y la descripcion de los elementos y cantidades segun contratos y facturas. * Certificación aportes Parafiscales de los ultimos seis meses y planillas. *  Fotocopia del Documento de Identificación del Representante Legal, al 150% con dirección, teléfono, firma y huella. (anexa solo fotocopia sin datos). *Certificado Original de Existencia y Representación Legal de la Cámara de Comercio vigencia 2012.  (por cada contrato).</t>
  </si>
  <si>
    <t>LUZ MARINA RODRIGUEZ  - AREPAS PISAO</t>
  </si>
  <si>
    <t>FACTURA No 0410</t>
  </si>
  <si>
    <t xml:space="preserve">Cambiar factura mes febrero. * Soporte o planilla pago de salud y pension mes febrero. * Certificado Original de Existencia y Representación Legal de la Cámara de Comercio vigencia 2012. </t>
  </si>
  <si>
    <t>FACTURA No 0411</t>
  </si>
  <si>
    <t xml:space="preserve">*Cambiar factura mes febrero. * Soporte o planilla pago de salud y pension mes febrero. * Certificado Original de Existencia y Representación Legal de la Cámara de Comercio vigencia 2012. </t>
  </si>
  <si>
    <t>FACTURA No0412</t>
  </si>
  <si>
    <t>COOPERATIVA DE CAFICULTORES DEL CAQUETA</t>
  </si>
  <si>
    <t>FACTURA No 1753</t>
  </si>
  <si>
    <t xml:space="preserve">* Factura mes febrero.* Certificación aportes Parafiscales de los ultimos 6 meses y planilla (a febrero) firmada por el Representante legal o revisor fiscal. *  Certificado Original de Existencia y Representación Legal de la Cámara de Comercio vigencia 2012. </t>
  </si>
  <si>
    <t>COOPERATIVA MULTIACTIVA CONFESUEÑOS</t>
  </si>
  <si>
    <t>FACTURA No 0506</t>
  </si>
  <si>
    <r>
      <t xml:space="preserve">* Factura mes febrero.* Certificación aportes Parafiscales de los ultimos 6 meses y planilla (a febrero) firmada por el Representante legal o revisor fiscal. (No SISBEN) *  Certificado Original de Existencia y Representación Legal de la Cámara de Comercio vigencia 2012. *  Fotocopia del Documento de Identificación del Representante Legal, al 150%  </t>
    </r>
    <r>
      <rPr>
        <sz val="11"/>
        <color indexed="10"/>
        <rFont val="Calibri"/>
        <family val="2"/>
      </rPr>
      <t>firma y huella</t>
    </r>
    <r>
      <rPr>
        <sz val="11"/>
        <color theme="1"/>
        <rFont val="Calibri"/>
        <family val="2"/>
        <scheme val="minor"/>
      </rPr>
      <t>.(en original). * Certificacion Bancaria de la empresa.</t>
    </r>
  </si>
  <si>
    <t>FACTURA No 0505</t>
  </si>
  <si>
    <t>PAPELERIA  COSMOVISION</t>
  </si>
  <si>
    <t>FACTURA No.10837</t>
  </si>
  <si>
    <r>
      <t xml:space="preserve">* Factura mes febrero.* Certificación aportes Parafiscales de los ultimos 6 meses y planilla (a febrero) firmada por el Representante legal o revisor fiscal. *  Certificado Original de Existencia y Representación Legal de la Cámara de Comercio vigencia 2012. *  Fotocopia del Documento de Identificación del Representante Legal, al 150%  </t>
    </r>
    <r>
      <rPr>
        <sz val="11"/>
        <color indexed="10"/>
        <rFont val="Calibri"/>
        <family val="2"/>
      </rPr>
      <t>firma y huella</t>
    </r>
    <r>
      <rPr>
        <sz val="11"/>
        <color theme="1"/>
        <rFont val="Calibri"/>
        <family val="2"/>
        <scheme val="minor"/>
      </rPr>
      <t>.(en original).</t>
    </r>
  </si>
  <si>
    <t>FACTURA No 10837 - 10838</t>
  </si>
  <si>
    <t>FACTURA No 10820</t>
  </si>
  <si>
    <t>FACTURA No 25433</t>
  </si>
  <si>
    <t>2:45 P.M.</t>
  </si>
  <si>
    <t>* Cambiar Factura mes febrero. * certificacion de Aportes parafiscales de  los ultimos 6 meses  mas soporte con fecha febrero.</t>
  </si>
  <si>
    <t>TRANSPORTES LA GUAJIRA</t>
  </si>
  <si>
    <t>*•  Falta fotocopia Estudios Previos y/o ficha técnica. * Fotocopia Acta de Recibo a satisfacción. *• Certificación aportes Parafiscales  de los ultimos seis meses y planilla, con fecha febrero. * Fotocopia del RUT.*• Fotocopia del Documento de Identificación del Representante Legal, al 150% con dirección, teléfono, firma y huella.*  Aprobación de la poliza por parte de la gerencia seccional.</t>
  </si>
  <si>
    <t>Hector Caceres - 06/02/2012</t>
  </si>
  <si>
    <t>CUENTA DE COBRO No001</t>
  </si>
  <si>
    <t>9:45 A.M.</t>
  </si>
  <si>
    <t>*Fotocopia Estudios Previos y/o ficha técnica. *  Fotocopia Contrato y/o orden de compra y/o orden de servicio. *  Soporte aportes salud y pension del mes correspondiente. (Independiente). * •Certificación Bancaria expedida por la Entidad correspondiente. *  Fotocopia del RUT. * Fotocopia del Documento de Identificación del Representante Legal, al 150% con dirección, teléfono, firma y huella.</t>
  </si>
  <si>
    <t>LUIS DAVID DIAZ</t>
  </si>
  <si>
    <t>CUENTA DE COBRO No.001</t>
  </si>
  <si>
    <t>*Fotocopia Estudios Previos y/o ficha técnica. *  Fotocopia Contrato y/o orden de compra y/o orden de servicio. *  Soporte aportes salud y pension del mes correspondiente. (Independiente). * Certificación Bancaria expedida por la Entidad correspondiente. *  Fotocopia del RUT. * Fotocopia del Documento de Identificación del Representante Legal, al 150% con dirección, teléfono, firma y huella.</t>
  </si>
  <si>
    <t>AGROVETERINARIA LA LIBERTAD</t>
  </si>
  <si>
    <t>FACTURA No. 20561</t>
  </si>
  <si>
    <r>
      <rPr>
        <sz val="7"/>
        <color indexed="8"/>
        <rFont val="Times New Roman"/>
        <family val="1"/>
      </rPr>
      <t xml:space="preserve">*Original   </t>
    </r>
    <r>
      <rPr>
        <sz val="12"/>
        <color indexed="8"/>
        <rFont val="Calibri"/>
        <family val="2"/>
      </rPr>
      <t>Factura a nombre de FIDUAGRARIA MANDATARIA DEL CONTRATO DE ENCARGO FIDUCIARIO ICA - OLA INVERNAL NIT 899.999.069-7. * Fotocopia Estudios Previos y/o ficha técnica. *  Fotocopia Contrato y/o orden de compra y/o orden de servicio. *  Certificación aportes Parafiscales de los ultimos seis meses  y planilla  correspondiente a febrero.  *Certificación Bancaria expedida por la Entidad correspondiente. * Fotocopia del RUT. * Fotocopia del Documento de Identificación del Representante Legal, al 150% con dirección, teléfono, firma y huella. * Fotocopia Póliza y Aprobación. * Certificado Original de Existencia y Representación Legal de la Cámara de Comercio vigencia 2012</t>
    </r>
  </si>
  <si>
    <t>FACTURA No.CB 00000007465</t>
  </si>
  <si>
    <t>11: 00 A.M</t>
  </si>
  <si>
    <t xml:space="preserve">*Cambiar factura mes febrero. * En el  Acta de Recibo a satisfacción la identificacion no corresponde con la del proveedor ( se encuentra la del ICA). * En el acta de aceptacion la identificacion no corresponde al proveedor ( se encuentra la del ICA). * Certificación aportes Parafiscales de los ultimos 6 meses y planilla  con fecha febrero. * Certificacion Bancaria. * Certificado Original de Existencia y Representación Legal de la Cámara de Comercio vigencia 2012. </t>
  </si>
  <si>
    <t>FACTURA No CB 00000007461</t>
  </si>
  <si>
    <t xml:space="preserve">*Cambiar factura mes febrero. * Certificación aportes Parafiscales de los ultimos 6 meses y planilla  con fecha febrero. * Certificacion Bancaria. * Certificado Original de Existencia y Representación Legal de la Cámara de Comercio vigencia 2012. * En la fotocopia de la cedula del representante legal falta firma . (enviar nuevamente el documento con todos los datos  firma , huella , direccion y telefono) </t>
  </si>
  <si>
    <t>OFITEC PAPELERIA - ALEJANDRO BEDOYA BENITEZ</t>
  </si>
  <si>
    <t>FACTURA No 3588</t>
  </si>
  <si>
    <r>
      <rPr>
        <sz val="7"/>
        <color indexed="8"/>
        <rFont val="Times New Roman"/>
        <family val="1"/>
      </rPr>
      <t xml:space="preserve">*   </t>
    </r>
    <r>
      <rPr>
        <sz val="12"/>
        <color indexed="8"/>
        <rFont val="Calibri"/>
        <family val="2"/>
      </rPr>
      <t>Certificación aportes Parafiscales  de los ultimos 6 meses y  planilla  con fecha febrero.</t>
    </r>
  </si>
  <si>
    <t>33368430-1</t>
  </si>
  <si>
    <t>LAURA CRISTIUNA GARNICA HUERTAS</t>
  </si>
  <si>
    <t>LEGALIZACION COMISION CORRESPONDIENTE A EL 27 DE ENHERO DEL 2O12</t>
  </si>
  <si>
    <t xml:space="preserve">4061049-1 </t>
  </si>
  <si>
    <t>4136277-1</t>
  </si>
  <si>
    <t xml:space="preserve">EDGAR ALONSO PATIÑO PATIÑO </t>
  </si>
  <si>
    <t>6776017-1</t>
  </si>
  <si>
    <t>40024308-1</t>
  </si>
  <si>
    <t xml:space="preserve">MARIA MERCEDES CARDENAS VELANDIA </t>
  </si>
  <si>
    <t>7188606-1</t>
  </si>
  <si>
    <t xml:space="preserve">ELBERTH HERNANDO PINZON SANDOVAL </t>
  </si>
  <si>
    <t xml:space="preserve">ADRIANA  MARCELA AGUILAR </t>
  </si>
  <si>
    <t xml:space="preserve">JORGE ENRIQUE SUAREZ ROJAS </t>
  </si>
  <si>
    <t>33379727-1</t>
  </si>
  <si>
    <t xml:space="preserve">ANA MARIA GRANADOS  HURTADO </t>
  </si>
  <si>
    <t>1054680140-1</t>
  </si>
  <si>
    <t xml:space="preserve">MARIA PAULA RUIZ GUTIERREZ </t>
  </si>
  <si>
    <t>7229906-1</t>
  </si>
  <si>
    <t xml:space="preserve">GERMAN EDUARDO HUERTAS BECERRA </t>
  </si>
  <si>
    <t>40036911-1</t>
  </si>
  <si>
    <t xml:space="preserve">RODSA IRENE SIERRA NIÑO </t>
  </si>
  <si>
    <t>14892592-1</t>
  </si>
  <si>
    <t xml:space="preserve">OSCAR DARIO BEDOYA CORREDOR </t>
  </si>
  <si>
    <t>DEYAMIRA NEUSA</t>
  </si>
  <si>
    <t>38642585-1</t>
  </si>
  <si>
    <t>LEIDY DIANA GOMEZ VILLOTA</t>
  </si>
  <si>
    <t>1112965484-1</t>
  </si>
  <si>
    <t>1113626310-1</t>
  </si>
  <si>
    <t>ANDRES MOSQUERA BERMUDEZ</t>
  </si>
  <si>
    <t>7555196-1</t>
  </si>
  <si>
    <t>32290513-1</t>
  </si>
  <si>
    <t xml:space="preserve">YANED ESTELA ZAPATA </t>
  </si>
  <si>
    <t xml:space="preserve">JESUS  HAILIN  CORNADO RUMIE </t>
  </si>
  <si>
    <t>98474071-2</t>
  </si>
  <si>
    <t xml:space="preserve">                                                                                                                                                                                                                                                                                                                                                                                                                                                                                                                                                                                                                                                                    </t>
  </si>
  <si>
    <t>70697527-3</t>
  </si>
  <si>
    <t xml:space="preserve">CONTRATO </t>
  </si>
  <si>
    <t xml:space="preserve">CONTRATO  ORIGINAL -PRORROGA </t>
  </si>
  <si>
    <t>1069720936-2</t>
  </si>
  <si>
    <t xml:space="preserve">COMISIONES </t>
  </si>
  <si>
    <t xml:space="preserve">INFORMES COMISIONES </t>
  </si>
  <si>
    <t>32290513-2</t>
  </si>
  <si>
    <t xml:space="preserve"> ANTIOQUIA </t>
  </si>
  <si>
    <t>24335752-2</t>
  </si>
  <si>
    <t>INFORMES COMISIONES CORRESPONDIENTES AL 19  , 24,27Y 30 DE ENERO</t>
  </si>
  <si>
    <t>7715346-1</t>
  </si>
  <si>
    <t xml:space="preserve">ANDRES LEONARDO ORTIZ  GARRIDO </t>
  </si>
  <si>
    <t xml:space="preserve">JORGE ARIAS CAMPOS </t>
  </si>
  <si>
    <t>HILDA RESTREPO GUTIEREZ</t>
  </si>
  <si>
    <t xml:space="preserve">CARLOS ALBERTO ACOSTA SILVA </t>
  </si>
  <si>
    <t>66654182-1</t>
  </si>
  <si>
    <t>GERNAN ANDRES NARANJO CARDONA</t>
  </si>
  <si>
    <t xml:space="preserve">CONTRATOS </t>
  </si>
  <si>
    <t xml:space="preserve">DIANA MARCELA OSORIO </t>
  </si>
  <si>
    <t xml:space="preserve">CONTRATO  DE PRESTACION DE SERBICIOS  </t>
  </si>
  <si>
    <t xml:space="preserve">CONTRATO DE PRESTACION DE SERVICIOS </t>
  </si>
  <si>
    <t xml:space="preserve">YULY ALEXANDRA BARRIGA POVEDA </t>
  </si>
  <si>
    <t xml:space="preserve">JOSE JULIAN MONTEALEGRE </t>
  </si>
  <si>
    <t>DIANA  PATRICIA URREA RAMIREZ</t>
  </si>
  <si>
    <t xml:space="preserve">MARIA  YADIRA BEDOYA BUITRAGO </t>
  </si>
  <si>
    <t>36312601-1</t>
  </si>
  <si>
    <t>ADRIANA  MARCELA CORDOBA DIAZ</t>
  </si>
  <si>
    <t>EL INFORME DEBE DECIR DEL 2 AL 30 DE ENERO DE 2012</t>
  </si>
  <si>
    <t>55175124-1</t>
  </si>
  <si>
    <t xml:space="preserve">FALTA LA FIRMA DE LA CONTRATISTA EN EL INFORME </t>
  </si>
  <si>
    <t>1096205775-1</t>
  </si>
  <si>
    <t xml:space="preserve">SANTANDER </t>
  </si>
  <si>
    <t xml:space="preserve">LIZETH YAMILE VERGAÑO QUINTANILLA </t>
  </si>
  <si>
    <t>CORRECCION CUENTA DE COBRO CORRESPONDIENTE A EL MES DE OCTUBRE Y NOVIEMBRE 2011</t>
  </si>
  <si>
    <t>CORREGIR EL FORMATO DE RETENCION EN A FUENTE EN EL NIT</t>
  </si>
  <si>
    <t>5784648-1</t>
  </si>
  <si>
    <t xml:space="preserve">NAURO ALFONSO MARTINEZ SALAZAR </t>
  </si>
  <si>
    <t xml:space="preserve"> DOCUMENTOS  PARA PRORROGA </t>
  </si>
  <si>
    <t>32140267-1</t>
  </si>
  <si>
    <t xml:space="preserve">ANGELA MARIA OCHOA CASTAÑEDA </t>
  </si>
  <si>
    <t>13874805-1</t>
  </si>
  <si>
    <t>ANGELA MARIA  OCHOA CASTAÑEDA</t>
  </si>
  <si>
    <t>CORRECION  CUENTA DE COBRO CORRESPONDIENTE AL MES DE NOVIEMBRE 2011</t>
  </si>
  <si>
    <t>CORREGIR EL VALOR EN EL FORMATO DE RETENCION EN LA FUENTE</t>
  </si>
  <si>
    <t>COMISION</t>
  </si>
  <si>
    <t>LIUISA FERNANDA HOYOS GIRALDO</t>
  </si>
  <si>
    <t>DOCUMENTOS COMISION CORRESPONDIENTES  AL  19,2O 24,27</t>
  </si>
  <si>
    <t>RAMON ORLANDO OROZCO JIMENEZ</t>
  </si>
  <si>
    <t xml:space="preserve">DEVOLUCION CONTRATOS </t>
  </si>
  <si>
    <t>10189996-1</t>
  </si>
  <si>
    <t>NORBEY LONDOÑO NARVAEZ</t>
  </si>
  <si>
    <t>1053783159-1</t>
  </si>
  <si>
    <t>24339258-1</t>
  </si>
  <si>
    <t>NATHALI LOPEZ CARDONA</t>
  </si>
  <si>
    <t xml:space="preserve">LA CUENTA DE COBRO EL NJUMERO DEL CONTRATO ESTA ERRADO Y DEBE VENIR CON FEHC A DE 1 DE FEBRERO, FALTA LA PLANILLA DISCRIMINADA DE SALUD Y PENSION, EN EL INFORME EL NUMERO DEL CONTRATO ESTA ERRADO Y DEBE VENIR FIRMADO POR ELA GERENTE QUE ES  LA SUPERVISORA, EL FORMATOD E SEGURIDAD SOCIAL ESTA ERRADO EL NUMERO DEL CONTRATO ESTA ERRADO </t>
  </si>
  <si>
    <t xml:space="preserve">JULIAN MARCELA OCHOA SALDARRIAGA </t>
  </si>
  <si>
    <t>LA CUENTA DE COBRO DE DEBE SER CORREGIDA</t>
  </si>
  <si>
    <t xml:space="preserve">  </t>
  </si>
  <si>
    <t>LA CUENTA DE COBRO ESTA ERRADO, DEBE VENIR FIRMADO POR EL SUPERVISOR, FALTA PLANILLA DISCRIMINADA DE SALUD Y PENSION, MODIFICAR EL FORMATO DE RETENCION EN LA FUENTE</t>
  </si>
  <si>
    <t xml:space="preserve">CONTARTOS </t>
  </si>
  <si>
    <t>899999069-7-1</t>
  </si>
  <si>
    <t>CI MONTOYA LTDA</t>
  </si>
  <si>
    <t>CUENTA DE COBRO  20561</t>
  </si>
  <si>
    <t>59822669-1</t>
  </si>
  <si>
    <t>BOGOTA D.C</t>
  </si>
  <si>
    <t xml:space="preserve">MONICA ROSA GUERRERO ROJAS </t>
  </si>
  <si>
    <t>CUENTA DE  COBRO CORRESPONDIENTE AL MES DE ENERO 2012</t>
  </si>
  <si>
    <t xml:space="preserve">LA CUENTA DE COBRO DEBE VENIR EL PERIODO DESDE EL 1 AL 30 DE ENERO Y CORREGIR EL FORMATO DE RETENCION EN LA FUENTE EN EL MES DE PAGO </t>
  </si>
  <si>
    <t>11255434-1</t>
  </si>
  <si>
    <t xml:space="preserve">CUNDINAMARCA </t>
  </si>
  <si>
    <t>JUAN CAMILO RODRIGUEZ GUAQUETA</t>
  </si>
  <si>
    <t>52663202-1</t>
  </si>
  <si>
    <t>MARIA DEL PILAR CADENA ARDILA</t>
  </si>
  <si>
    <t>EL VALOR EN LA CUENTA DE COBRO ES DE $1,546,666, MODIFICAR EL FORAQQTO DE SEGURIDAD SOCIAL CON EL VALOR COTIZADO, CORREGIR EL FORMATO DE RETENCION EN LA FUENTE</t>
  </si>
  <si>
    <t>52413402-1</t>
  </si>
  <si>
    <t>ADRIANA GONZALEZ ALMARIO</t>
  </si>
  <si>
    <t>CORREGIR CUENTA DE COBRO EL VALOR, EL INFORME DEBE IR DEL 10  AL 30 DE ENERO, CORREGIR EL FORMATO DE RETENCION EN LA FUENTE</t>
  </si>
  <si>
    <t>52146637-1</t>
  </si>
  <si>
    <t xml:space="preserve">ROSA LILIA FERRUCHO </t>
  </si>
  <si>
    <t xml:space="preserve">CORREGIR CUENTA DE COBRO CORREGIR EL VALOR EN LETRAS Y EN NUMEROS, Y EL INFORME DEBE DECIR DEL 2 AL 30 DE ENERO </t>
  </si>
  <si>
    <t>40935063-1</t>
  </si>
  <si>
    <t>LANETJ DEL CARMEN ROJAS HERNANDEZ</t>
  </si>
  <si>
    <t xml:space="preserve">CORRECCION CUENTAS DE COBRO CORRESPONDIENTE A MES DE DICIEMBRE </t>
  </si>
  <si>
    <t>77011483-1</t>
  </si>
  <si>
    <t xml:space="preserve">LAUREANO ANTONIO DUARTE CUADRO </t>
  </si>
  <si>
    <t>CORRECCION CUENTA DE COBRO CORRESPONDIENTE  AL MES DE DIECIEMBRE 2011</t>
  </si>
  <si>
    <t>840943792-1</t>
  </si>
  <si>
    <t xml:space="preserve">DALIN FRANCISCO MANJARRES </t>
  </si>
  <si>
    <t>JORGE LUIS  GOMEZ  PINTO</t>
  </si>
  <si>
    <t>84084958-1</t>
  </si>
  <si>
    <t xml:space="preserve">EDELMIRO SIERRA DE ARMAS </t>
  </si>
  <si>
    <t>7633055-1</t>
  </si>
  <si>
    <t>LUIS EDUARDO MURGAS</t>
  </si>
  <si>
    <t>1118829139-1</t>
  </si>
  <si>
    <t>ERICK JOSE BRITO URIBE</t>
  </si>
  <si>
    <t>1118826404-1</t>
  </si>
  <si>
    <t>MARLON JO SE MOSCOTE ESPITIA</t>
  </si>
  <si>
    <t>91278896-1</t>
  </si>
  <si>
    <t>RICARDO ENRIQUE DUEÑAS YEPES</t>
  </si>
  <si>
    <t>CORRECCION CUENTA DE COBRO CORRESPONDIENTE AL MES DE OCTUBRE, DICIEMBRE 2011 Y ENERO 2012</t>
  </si>
  <si>
    <t>1118831757-1</t>
  </si>
  <si>
    <t xml:space="preserve">GINNA ALEJANDRA SANCHEZ CORDOBA </t>
  </si>
  <si>
    <t xml:space="preserve">CORRECCION CUENTA DE COBRO CORRESPONDIENTE AL MES DE  DICIEMBRE 2011 </t>
  </si>
  <si>
    <t>1118838758-1</t>
  </si>
  <si>
    <t xml:space="preserve">YEIMER JOSE PINTO MOSCOTE </t>
  </si>
  <si>
    <t>1006569273-1</t>
  </si>
  <si>
    <t>DEYVI DAVID CAMARGO GONZALEZ</t>
  </si>
  <si>
    <t>1118828127-1</t>
  </si>
  <si>
    <t xml:space="preserve">CARLOS ANDRES NIÑO SARMIENTO </t>
  </si>
  <si>
    <t>40935063-2</t>
  </si>
  <si>
    <t>77011483-2</t>
  </si>
  <si>
    <t>84094379-1</t>
  </si>
  <si>
    <t>DARLIN FRANCISCO MANJARRES FRIAS</t>
  </si>
  <si>
    <t>1118839897-2</t>
  </si>
  <si>
    <t>84084958-2</t>
  </si>
  <si>
    <t>7633055-2</t>
  </si>
  <si>
    <t>17808418-1</t>
  </si>
  <si>
    <t xml:space="preserve">ALBENIS COTES CURVELO </t>
  </si>
  <si>
    <t>1006569273-2</t>
  </si>
  <si>
    <t>11188311757-2</t>
  </si>
  <si>
    <t>1118828127-2</t>
  </si>
  <si>
    <t>27697026-1</t>
  </si>
  <si>
    <t xml:space="preserve">NORTE DE SANTANDER </t>
  </si>
  <si>
    <t>MARYLU AVENDAÑO CAMARGO</t>
  </si>
  <si>
    <t>CORRECCIONES DE COMISIONES</t>
  </si>
  <si>
    <t xml:space="preserve">INBECOL </t>
  </si>
  <si>
    <t xml:space="preserve">DOCUMENTOS  PROVEEDORES  </t>
  </si>
  <si>
    <t xml:space="preserve">PAOLA  CELY </t>
  </si>
  <si>
    <t>1128418791-2</t>
  </si>
  <si>
    <t>1015276352-2</t>
  </si>
  <si>
    <t>04:00 p.m</t>
  </si>
  <si>
    <t>8164328-2</t>
  </si>
  <si>
    <t>JUAN MANUEL  GOMEZ GALLEGO</t>
  </si>
  <si>
    <t>LA CUENTA DE COBRO DEBE VENIR CON FECHA DE 1 DE FEBRERO, EL INFORME DEBE VENIR FIRMADO POR LA GERENTE SECCIONAL QUE ES LA SUPERVISORA, FALTA CERTIFICACION BANCARIA</t>
  </si>
  <si>
    <t>15353835-2</t>
  </si>
  <si>
    <t xml:space="preserve">SOLICITUD </t>
  </si>
  <si>
    <t xml:space="preserve">SOLICITUD DE  PAGO CORRESPONDIENTE A  DICIEMBRE Y NOVIEMBRE </t>
  </si>
  <si>
    <t>CAROLINA  RAMIREZ</t>
  </si>
  <si>
    <t>6776231-1</t>
  </si>
  <si>
    <t xml:space="preserve">BOYACA </t>
  </si>
  <si>
    <t>HELBERTH JOAQUIN MATHEUS GOMEZ</t>
  </si>
  <si>
    <t>COMISIONES CORRESPONDIENTES AL 12,18,24,27,30,16,10 DE ENERO 2012</t>
  </si>
  <si>
    <t>98536028-1</t>
  </si>
  <si>
    <t xml:space="preserve">JOSE FERNANDO CAÑAS TRIANA </t>
  </si>
  <si>
    <t>COMISIONES CORRESPONDIENTES AL 15,20 ,22 DE DICIEMBRE  2011</t>
  </si>
  <si>
    <t>6858700-2-1</t>
  </si>
  <si>
    <t xml:space="preserve">PAPELERIA OFITEC </t>
  </si>
  <si>
    <t xml:space="preserve">PROVEEDORES </t>
  </si>
  <si>
    <t>7161734-1</t>
  </si>
  <si>
    <t xml:space="preserve">GERMAN SILVA </t>
  </si>
  <si>
    <t>COMISIONES CORRESPONDIENTES AL 24 Y 30 DE ENERO DE 2012</t>
  </si>
  <si>
    <t>6884286-1</t>
  </si>
  <si>
    <t>JOSE ISABELALVARADO ALVEAR</t>
  </si>
  <si>
    <t>COMISIONES CORESPONDIENTES AL 23 Y 25 DE ENERO DE 2012</t>
  </si>
  <si>
    <t>15025722-1</t>
  </si>
  <si>
    <t xml:space="preserve">EUCLIDES  MANIEL GARCIA GUZMAN </t>
  </si>
  <si>
    <t>COMISIONES CORESPONDIENTES AL 16,18,20Y 23 DE ENERO DE 2012 DE ENERO DE 2012</t>
  </si>
  <si>
    <t>15019568-1</t>
  </si>
  <si>
    <t>AMAURY REMBERTO SEGURA FERNANDEZ</t>
  </si>
  <si>
    <t>COMISION CORRESPONDIENTE  AL 23 Y 25 DE ENERO DEL  2012</t>
  </si>
  <si>
    <t>15025917-1</t>
  </si>
  <si>
    <t>NELSON RAFAEL CALAO DE LA HOZ</t>
  </si>
  <si>
    <t>COMISIONES CORRESPONDIENTES AL 23 Y 25 DE ENERO DEL 2012</t>
  </si>
  <si>
    <t>15025737-1</t>
  </si>
  <si>
    <t>MARIO RODOLFO SUAREZ LOPEZ</t>
  </si>
  <si>
    <t>COMISIONES CORRESPONDIENTES  AL 16 , 18 Y 23</t>
  </si>
  <si>
    <t>78020985-1</t>
  </si>
  <si>
    <t xml:space="preserve">NICOLAS  ALFREDO  CARREÑOS RAMOS </t>
  </si>
  <si>
    <t>COMISIONES CORRESPONDIENTES AL 23 DE ENERO DEL 2012</t>
  </si>
  <si>
    <t>79596624-1</t>
  </si>
  <si>
    <t>EUGENIO RENE HERAZO CUETO</t>
  </si>
  <si>
    <t>COMISION CORRESPONDIENTE AL 23 DE ENERO 2012</t>
  </si>
  <si>
    <t>78018455-1</t>
  </si>
  <si>
    <t xml:space="preserve">MANUEL EMILIO HERRAN PADRON </t>
  </si>
  <si>
    <t>6884632-1</t>
  </si>
  <si>
    <t>ISIDRO JOSE LORA VILLADIEGO</t>
  </si>
  <si>
    <t>73112691-1</t>
  </si>
  <si>
    <t xml:space="preserve">RUBEN ENRIQUE GAITAN GUEVARA </t>
  </si>
  <si>
    <t>7374585-1</t>
  </si>
  <si>
    <t xml:space="preserve">CESAR TULIO LOPEZ ROMERO </t>
  </si>
  <si>
    <t>15023761-1</t>
  </si>
  <si>
    <t xml:space="preserve">EMIRO NEL RAMOS GARCIA </t>
  </si>
  <si>
    <t>805013915-0-1</t>
  </si>
  <si>
    <t>SOLUCIONES MICROBIANAS</t>
  </si>
  <si>
    <t xml:space="preserve">CAMBIO DE FACTURAS </t>
  </si>
  <si>
    <t>VICTOR QUENDO</t>
  </si>
  <si>
    <t>CUENTAS  DE COBRO CORRESPONDIENTES  AL MES DE NOVIEMBRE 2011 Y  ENERO 2012 EL SEÑOR ENVIA DOS CUENTAS DE COBRO ORIGINALES  DEL MISMO MES</t>
  </si>
  <si>
    <t>EDWIN BECERRA RODRIGUEZ</t>
  </si>
  <si>
    <t xml:space="preserve">29676644-1 </t>
  </si>
  <si>
    <t>JAZMIN JHOANA SANCHEZ</t>
  </si>
  <si>
    <t>85460617-1</t>
  </si>
  <si>
    <t xml:space="preserve">MAGDALENA </t>
  </si>
  <si>
    <t>GUTEMBERG EDUARDO GUTIERREZ CASTILLO</t>
  </si>
  <si>
    <t>CORRECCION CUENTA DE COBRO  DICIEMBRE 2011</t>
  </si>
  <si>
    <t xml:space="preserve">COMINSUCAMPO </t>
  </si>
  <si>
    <t xml:space="preserve">COTIZACION </t>
  </si>
  <si>
    <t>10882276-1</t>
  </si>
  <si>
    <t xml:space="preserve">FREEDY MUFID DUMAR ARABIA </t>
  </si>
  <si>
    <t>CORRECCION  CUENTA  DE COBRO CORRESPONDIENTE A NOVIEMBRE DEL 2012</t>
  </si>
  <si>
    <t>92229402-1</t>
  </si>
  <si>
    <t>FABIAN ALBERTO GUTIERREZ GONZALEZ</t>
  </si>
  <si>
    <t>CORRECCION  CUENTA  DE COBRO CORRESPONDIENTE A DICIEMBRE DEL 2012</t>
  </si>
  <si>
    <t>68306960-1</t>
  </si>
  <si>
    <t xml:space="preserve">ARAUCA </t>
  </si>
  <si>
    <t>68306960-2</t>
  </si>
  <si>
    <t>39574157-1</t>
  </si>
  <si>
    <t xml:space="preserve">JANNETHE MILENA CASTRO VIVEROS </t>
  </si>
  <si>
    <t>CORRECCIONES CUENTAS DE COBRO CORESPONDIENTE AL MES DE NOVIEMBRE 2011</t>
  </si>
  <si>
    <t xml:space="preserve">FRANCY  LORENAHERNANDEZ PARRADO </t>
  </si>
  <si>
    <t>CUENTA DE COBRO  CORRESPONDIENTE AL MES DE ENERO2012</t>
  </si>
  <si>
    <t>74770930-1</t>
  </si>
  <si>
    <t xml:space="preserve">DANIEL EDUARDO FONSECA LEAL </t>
  </si>
  <si>
    <t>74770930-2</t>
  </si>
  <si>
    <t>CORRECCION CUENTA DE COBRO CORRESPONDIENTE  AL MES NOVIEMBRE  2011</t>
  </si>
  <si>
    <t>27748886-1</t>
  </si>
  <si>
    <t xml:space="preserve">MARIA MERCEDES OVALES RAMIREZ </t>
  </si>
  <si>
    <t>CORRECCION CUENTA DE COBRO CORRESPONDIENTE AL MES DE  NOVIEMBREY DICIEMBRE 2011  CADA  UNA  CON UNA COPIA</t>
  </si>
  <si>
    <t>900401633-8-1</t>
  </si>
  <si>
    <t xml:space="preserve">CASA CAFETERA </t>
  </si>
  <si>
    <t>DOCUMENTOS PROYECTO CHONTADURO</t>
  </si>
  <si>
    <t>891401747-7-1</t>
  </si>
  <si>
    <t xml:space="preserve">TRASPORTES TATAMA </t>
  </si>
  <si>
    <t>DOCUMENTOS PARA PAGO DE TRASPORTES  ( 4 FACTURAS )</t>
  </si>
  <si>
    <t>93116257-1</t>
  </si>
  <si>
    <t xml:space="preserve">ROBERTO AVILES VASQUEZ </t>
  </si>
  <si>
    <t xml:space="preserve">DOCUMENTOS PARA PAGO </t>
  </si>
  <si>
    <t>891408235-1-1</t>
  </si>
  <si>
    <t xml:space="preserve">COOPERATIVA DE TRASPORTADORES DE MARSELLA </t>
  </si>
  <si>
    <t>42096680-1</t>
  </si>
  <si>
    <t xml:space="preserve">MARTHA CECILIA PINEDA VALENCIA </t>
  </si>
  <si>
    <t>DOCUMENTOS PARA PAGO PROVEEDORES</t>
  </si>
  <si>
    <t>63305394-1</t>
  </si>
  <si>
    <t>BELINDA MORENO OLARTE</t>
  </si>
  <si>
    <t>800193546-9-1</t>
  </si>
  <si>
    <t>LOS LAGOS LTDA</t>
  </si>
  <si>
    <t>DOCUMENTOS PARA PAGOS DE PROVEEDORES</t>
  </si>
  <si>
    <t>41716797-1</t>
  </si>
  <si>
    <t>SERVIENTREGA S.A</t>
  </si>
  <si>
    <t>DOCUMENTOS PARA PAGO DE PROVEEDORES</t>
  </si>
  <si>
    <t>80015498-0-1</t>
  </si>
  <si>
    <t xml:space="preserve">VICTORIA EUGENIA CROSTHWAITE </t>
  </si>
  <si>
    <t>DOCUMENTO PARA PAGO DE PROVEEDORES</t>
  </si>
  <si>
    <t>INFORME CONTARTOS</t>
  </si>
  <si>
    <t>SOLICITUD INFORME CONTRATOS DE INSUMOS Y PRESTACION DE SERVICIOS PROYECTOS OLA INVERNAL</t>
  </si>
  <si>
    <t>JULIO CESAR BETANCUER QUITERO</t>
  </si>
  <si>
    <t>CUENTAS DE COBRO CORRESPONDIENTE AL MES DE ENERO 2012</t>
  </si>
  <si>
    <t xml:space="preserve">EULICES DE JESUS GIRALDO ROJAS </t>
  </si>
  <si>
    <t>9869462-1</t>
  </si>
  <si>
    <t xml:space="preserve"> DIONISIO ARISMENDY PEREA MOSQUERA </t>
  </si>
  <si>
    <t>12724202-1</t>
  </si>
  <si>
    <t xml:space="preserve">JUSTO PASTOR GARANTIVA BRUGES </t>
  </si>
  <si>
    <t>1065564798-1</t>
  </si>
  <si>
    <t xml:space="preserve">ERWIN FABIAN TARIFA PALMERA </t>
  </si>
  <si>
    <t>77027251-1</t>
  </si>
  <si>
    <t xml:space="preserve">EDWAR HACID JIMENEZ SILVA </t>
  </si>
  <si>
    <t>8630408-1</t>
  </si>
  <si>
    <t>RAMIRO DAVID ALVAREZ GONZALEZ</t>
  </si>
  <si>
    <t>85453938-1</t>
  </si>
  <si>
    <t>JAIME ALFONSO OCHOA  GOMEZ</t>
  </si>
  <si>
    <t xml:space="preserve">CASANARE </t>
  </si>
  <si>
    <t>968508-1</t>
  </si>
  <si>
    <t xml:space="preserve">QUINDIO </t>
  </si>
  <si>
    <t xml:space="preserve">CASAR AUGUSTO LOPEZ OSORIO </t>
  </si>
  <si>
    <t xml:space="preserve">FALTA CONTRATO ANTERIOR, CORREGIR FORMATO DE RETENCION EN LA FUENTE </t>
  </si>
  <si>
    <t>CORRECCION CUENTAS DE COBRO CORRESPONDIENTE A MES DE NOVIEMBRE DICIEMBRE 2011 Y ENERO 2012</t>
  </si>
  <si>
    <t>24605576-1</t>
  </si>
  <si>
    <t xml:space="preserve">PAOLA ANDREA ARBOLEDA T </t>
  </si>
  <si>
    <t>3381779-1</t>
  </si>
  <si>
    <t xml:space="preserve">GLORIA PARICIA QUINTERO JORIGUA </t>
  </si>
  <si>
    <t>DEBE CORREGIR EL FORMATO DE RETENCION EN AL  FUENTE</t>
  </si>
  <si>
    <t xml:space="preserve">LUIS EVERARDO LAVERDE GARCIA </t>
  </si>
  <si>
    <t>CORRECCION CUENTA DE COBRO CORRESPONDIENTE AL MES DE ENERO 2012</t>
  </si>
  <si>
    <t>EN LA CUENTA DE COBRO EL VALOR EN LETRAS DEBE SER EL MISMO QUE EN NUMEROS, FALTA CONTRATO ANTERIOR</t>
  </si>
  <si>
    <t>CORRECCION CUENTA DE COBRO CORRESPONDIENTE AL MES DE DICIEMBRE 2011</t>
  </si>
  <si>
    <t>29681684-1</t>
  </si>
  <si>
    <t>PALMIRA</t>
  </si>
  <si>
    <t>JOHANNA KATHERINE ACOSTA SALAZAR</t>
  </si>
  <si>
    <t xml:space="preserve">CUENTA DE COBRO DEL MES DE ENEERO </t>
  </si>
  <si>
    <t>FALTA PLANILLA FALTA EL PERIODO DE PAGO DEL MES DE ENERO DE SALUD Y PENSION DISCRIMINADA</t>
  </si>
  <si>
    <t>14703009-1</t>
  </si>
  <si>
    <t>CARLOS JULIO ABADIA VARELA</t>
  </si>
  <si>
    <t xml:space="preserve">CUENTA DE COBRO DEL MES DE ENERO </t>
  </si>
  <si>
    <t>EL VALOR COBRADO ES ERRADO ES DE $2,376,667</t>
  </si>
  <si>
    <t>16261693-1</t>
  </si>
  <si>
    <t>HERMAN JSOE USMA VALOR</t>
  </si>
  <si>
    <t xml:space="preserve">CUENTA DE COBRO DEL MES ENERO </t>
  </si>
  <si>
    <t>FALTA COPIA DEL CONTRATO ANTERIOR</t>
  </si>
  <si>
    <t>1052965109-5</t>
  </si>
  <si>
    <t>CARTAGENA</t>
  </si>
  <si>
    <t>CORRECCION CUENTA DE COBRO DEL MES DE NOVIEMBRE</t>
  </si>
  <si>
    <t xml:space="preserve">EN EL FORMATO DE SEGURIDAD SOCIAL LA SUMATORIA ES ERRADO </t>
  </si>
  <si>
    <t>1128045889-1</t>
  </si>
  <si>
    <t>KEVIS ESTHER JIMENEZ HERNANDEZ</t>
  </si>
  <si>
    <t>CORRECCION CUENTA DE COBRO DEL MES DE DICIEMBRE</t>
  </si>
  <si>
    <t>LA FIRMA DEL SUPERVISOR ES DEL GERENTE SECCIONAL</t>
  </si>
  <si>
    <t>11332603-6</t>
  </si>
  <si>
    <t>RICARDO SEGURA HERNANDEZ</t>
  </si>
  <si>
    <t>9112483-8</t>
  </si>
  <si>
    <t>CUENTA DE COBRO CORRESPONDIENTE AL MES DE DIDIEMBRE 2011</t>
  </si>
  <si>
    <t>JULIANA  GONZALEZ</t>
  </si>
  <si>
    <t>74770930-3</t>
  </si>
  <si>
    <t>CUENTA DE COBRO CORRESPONDIENTE AL MES DE DIDIEMBRE 2011 ( COMISION )</t>
  </si>
  <si>
    <t>77158862-1</t>
  </si>
  <si>
    <t xml:space="preserve">FRANCISCO JAVIER DAZA OVALLE </t>
  </si>
  <si>
    <t xml:space="preserve">COMISION CORRESPONDIENTE AL MES DE DICIEMBRE </t>
  </si>
  <si>
    <t>78036538-1</t>
  </si>
  <si>
    <t xml:space="preserve">GUAJIRA </t>
  </si>
  <si>
    <t>MELANIO SEGUNDO CORDERO DURANGO</t>
  </si>
  <si>
    <t>19583718-1</t>
  </si>
  <si>
    <t xml:space="preserve">JOSE TRINIDAD INFANTE </t>
  </si>
  <si>
    <t xml:space="preserve">COMISION CORRESPONDIENTE AL MES DE SEPTIEMBRE </t>
  </si>
  <si>
    <t>LUISA NAVARRETA</t>
  </si>
  <si>
    <t>5084210-1</t>
  </si>
  <si>
    <t xml:space="preserve">RAUL EDUARDO PICON SANCHES </t>
  </si>
  <si>
    <t xml:space="preserve">COMISION  CORRESPONDIENTE AL MES DE  DICIEMBRE </t>
  </si>
  <si>
    <t>4851444-1</t>
  </si>
  <si>
    <t>MAGADA</t>
  </si>
  <si>
    <t xml:space="preserve">VIDAL BERMUDEZ ISRAEL </t>
  </si>
  <si>
    <t>COMISION CORRESPONDIENTE AL MES DE DICIEMBRE  DIAS 14 ,17 Y 19</t>
  </si>
  <si>
    <t>6876216-1</t>
  </si>
  <si>
    <t xml:space="preserve">HERIBERTO MANUEL CABARALES SOTELO </t>
  </si>
  <si>
    <t xml:space="preserve">MARIA MARLENY ARBOLEDA URREGO </t>
  </si>
  <si>
    <t>COMISION EN FIDUCIA  ( ENTREGADA  CON UNA COPIA )</t>
  </si>
  <si>
    <t>DR CLARA GOMEZ</t>
  </si>
  <si>
    <t xml:space="preserve">MARIA EUGENIA RODRIGUEZ ACEVEDO </t>
  </si>
  <si>
    <t>COMISION CORRESPONDIENTE  A LOS  DIAS DEL 23 AL 27 DE ENERO DEL 2012</t>
  </si>
  <si>
    <t>10936344-1</t>
  </si>
  <si>
    <t xml:space="preserve">CECILIA AVILA HERRERA </t>
  </si>
  <si>
    <t xml:space="preserve">COMISION CORRESPONDIENTE AL 16, 21, 23, 25, 26 Y 28 DE ENERO </t>
  </si>
  <si>
    <t>9:00AM</t>
  </si>
  <si>
    <t>15019532-1</t>
  </si>
  <si>
    <t xml:space="preserve">SANTIAGO ALFONSO RHENALS OROZCO </t>
  </si>
  <si>
    <t xml:space="preserve">COMISON CORRESPONDIENTE AL 16, 18, 21, 23, 24, 27 Y 30 DE ENERO </t>
  </si>
  <si>
    <t>5450206-1</t>
  </si>
  <si>
    <t>ORLANDO BENITEZ VIVEROS</t>
  </si>
  <si>
    <t xml:space="preserve">COMISON CORRESPONDIENTE AL 16, 17, 18, 21, 23, 25 Y 28 DE ENERO </t>
  </si>
  <si>
    <t>JOSE ISABEL ALVARADO ALVEAR</t>
  </si>
  <si>
    <t xml:space="preserve">COMISION CORRESPONDIENTE AL 17, 18, 20 Y 21 DE ENERO </t>
  </si>
  <si>
    <t>15022687-1</t>
  </si>
  <si>
    <t>MANUEL ANTONIO CANTERO NEGRETE</t>
  </si>
  <si>
    <t xml:space="preserve">COMISION CORRESPONDIENTE AL 16, 18 Y 21 DE ENERO </t>
  </si>
  <si>
    <t>COMISION CORRESPONDIENTE AL 16, 17 Y 20 DE ENERO</t>
  </si>
  <si>
    <t>7465596-1</t>
  </si>
  <si>
    <t>RAMIRO SANCHEZ MARTINEZ</t>
  </si>
  <si>
    <t xml:space="preserve">COMISION CORRESPONDIENTE A LOS DIAS 17, 18, 21 Y 25 DE ENERO </t>
  </si>
  <si>
    <t xml:space="preserve">INSUMOS </t>
  </si>
  <si>
    <t>INBECOL</t>
  </si>
  <si>
    <t>FACTURA DE VENTA N° 1413</t>
  </si>
  <si>
    <t>MIRIAN ROJAS MONCADA</t>
  </si>
  <si>
    <t>830025281-2-1</t>
  </si>
  <si>
    <t>ANNAR DIAGNOSTICA IMPORT S.A.</t>
  </si>
  <si>
    <t>FACTURA DE VENTA SAS-158880</t>
  </si>
  <si>
    <t>4422146-1</t>
  </si>
  <si>
    <t>JOSÉ ROBERTO MURILLO ZAPATA</t>
  </si>
  <si>
    <t xml:space="preserve">COMISION CORRESPONDIENTE AL 18 Y 20 DE ENERO </t>
  </si>
  <si>
    <t>SEVERINO MORA ARANGO</t>
  </si>
  <si>
    <t xml:space="preserve">COMISION CORRESPONDIENTE AL 13, 17 Y 18 DE ENERO </t>
  </si>
  <si>
    <t>860046341-5</t>
  </si>
  <si>
    <t xml:space="preserve">FEDERACION COLOMBIANA DE PRODUCTORES DE PAPA </t>
  </si>
  <si>
    <t>FACTURA DE VENTA N° 195301</t>
  </si>
  <si>
    <t>18596254-1</t>
  </si>
  <si>
    <t>OSCAR FERNANDO BLANDON GARCIA</t>
  </si>
  <si>
    <t>COMISION CORRESPONDIENTE AL 15 DE NOVIEMBRE DE 2011</t>
  </si>
  <si>
    <t xml:space="preserve">JOSE FERNANDO TRINIDAD INFANTE </t>
  </si>
  <si>
    <t xml:space="preserve">META </t>
  </si>
  <si>
    <t xml:space="preserve">JOSE RAUL GOMEZ DEVIA </t>
  </si>
  <si>
    <t>CORRECCION CUENTAS DE COBRO CORRESPONDIENTES AL MES DE NOVIEMBRE 2011</t>
  </si>
  <si>
    <t xml:space="preserve">FALTA EL INFORME ORIGINAL, EN LA CUENTA DE COBRO LE FALTA EL DIGITO DEL RUT  Y EL FORMATO DE RETENCION EN LA FUENTE LE FALTA UN PARRAFO </t>
  </si>
  <si>
    <t>93118737-2</t>
  </si>
  <si>
    <t>CUENTAS DE COBRO Y  CORRECCION CORESPONDIENTES A  ENERO 2012</t>
  </si>
  <si>
    <t xml:space="preserve">CUENTA DE COBRO LE FALTA EL NUMERO DE DIGITO DEL RUT EL PERIODO CORRESPONDIENTE VA DESDE EL 1 AL 30 DE ENERO, MODIFICAR EL REPORTE DE ACTIVIDADES QUE VA DESDE EL 1 AL 30 DE ENERO Y EL FORMATO DE RETENCION EN LA FUENTE LE FALTA UN PARRAFO </t>
  </si>
  <si>
    <t>10246853-1</t>
  </si>
  <si>
    <t>CUENTA DE COBRO Y CORRECCIONES  CORRESPONDIENTES  A AGOSTO 2011 Y  ENERO 2012</t>
  </si>
  <si>
    <t xml:space="preserve">CUENTA DE COBRO DE ENERO LA PRORROGA ESTA ERRADO FECHA Y NO ESTA INCLUIDO EL RODAMIENTO </t>
  </si>
  <si>
    <t>12979358-1</t>
  </si>
  <si>
    <t>RICHARD WILLIAM ERASO PEÑA</t>
  </si>
  <si>
    <t>CUENTAS DE COBRO Y  CORRECCION CORESPONDIENTES A DICIEMBRE  2011 Y ENERO 2012</t>
  </si>
  <si>
    <t>13070548-1</t>
  </si>
  <si>
    <t xml:space="preserve">RUBEN DARIO GAMBOA </t>
  </si>
  <si>
    <t>CUENTA DE COBRO CORRESPONDIENTE ENERO  2012</t>
  </si>
  <si>
    <t xml:space="preserve">JORGE ALBERTO VILLOTA GAMBOA </t>
  </si>
  <si>
    <t xml:space="preserve">CUENTA DE  COBRO CORRESPONDIENTE AL MES DE </t>
  </si>
  <si>
    <t>98343816-1</t>
  </si>
  <si>
    <t xml:space="preserve">ALVARO AFRANIO CORAL CORDOBA </t>
  </si>
  <si>
    <t>CUENTA DE COBRO CORRESPONDIENTE AL ENERO 2012</t>
  </si>
  <si>
    <t>5996317-1</t>
  </si>
  <si>
    <t>CORRECCION CUENTAS DE COBRO CORRESPONDIENTES AL MES DE DICIEMBRE 2011</t>
  </si>
  <si>
    <t>EL INFORME NO CORRESPONDE LA FIRMA DEL SUPERVISOR JAIRO FABIAN ESPINOSA</t>
  </si>
  <si>
    <t>JAIRO LEDESMA MANZANO</t>
  </si>
  <si>
    <t>CUENTA DE COBRO Y RODAMIENTO CORRESPONDIENTE A ENERO 2012</t>
  </si>
  <si>
    <t xml:space="preserve">FALTA RESOLUCION DE LA PENSION, MODIFICAR EL FORMATO DE SEGURIDAD SOCIAL E INCLUIR FEHCA, MODIFICAR EL FORMATO DE RETENCION EN LA FUENTE INCLUYENDO RODAMIENTO </t>
  </si>
  <si>
    <t>804012598-0-1</t>
  </si>
  <si>
    <t>C.I. MONTOYA LTDA</t>
  </si>
  <si>
    <t xml:space="preserve">DOCUMENTOS PAGO DE FACTURAS </t>
  </si>
  <si>
    <t>806004414-8-1</t>
  </si>
  <si>
    <t xml:space="preserve">CONVENIO </t>
  </si>
  <si>
    <t xml:space="preserve">CORSECAR </t>
  </si>
  <si>
    <t>CONVENIO  ORIGINAL</t>
  </si>
  <si>
    <t xml:space="preserve">MARCELA GUEBARA </t>
  </si>
  <si>
    <t>79332379-1</t>
  </si>
  <si>
    <t>MARCOS TULIO LONDOÑO GONZALEZ</t>
  </si>
  <si>
    <t>COMISION CORRESPONDIENTE AL  25 DE ENERO 2012</t>
  </si>
  <si>
    <t>3454546-6-1</t>
  </si>
  <si>
    <t xml:space="preserve">SURTIAGRO </t>
  </si>
  <si>
    <t xml:space="preserve">DOCUMENTOS PAGO DE CONTRATOS </t>
  </si>
  <si>
    <t xml:space="preserve">PAOLA CELY </t>
  </si>
  <si>
    <t>63398477-1</t>
  </si>
  <si>
    <t xml:space="preserve">NYDIA ROCIO SUAREZ CABALLERO </t>
  </si>
  <si>
    <t>CORRECCION CUENTA DE COBRO NOVIEMBRE 2011</t>
  </si>
  <si>
    <t>CORRECCION CUENTA DE COBRO CORRESPONDIENTE A DICIEMBRE  2011</t>
  </si>
  <si>
    <t>66873484-2</t>
  </si>
  <si>
    <t>CORRECCION CUENTA COBRO CORRESPONDIENTE A  NOVIEMBRE 2011</t>
  </si>
  <si>
    <t>FORMATO DE SEGURIDAD SOCIAL MODIFICAR Y EL FORMATO DE RETENCION EN LA FUENTE</t>
  </si>
  <si>
    <t xml:space="preserve">RUBIEL MARIN PATIÑO </t>
  </si>
  <si>
    <t xml:space="preserve">DOCUMENTOS CONTARTOS </t>
  </si>
  <si>
    <t xml:space="preserve">CESAR </t>
  </si>
  <si>
    <t>COMISIONES CORRESPONDIENTES  AL 19,24,27 Y 30 DE ENERO 2012</t>
  </si>
  <si>
    <t xml:space="preserve">CARLOS ARTURO CAMARGO </t>
  </si>
  <si>
    <t>CUENTAS DE COBRO CORRESPONDIENTES AL MES DE ENERO DEL 2012</t>
  </si>
  <si>
    <t xml:space="preserve">RAFAEL ANTONIO BURGOS GALEANO </t>
  </si>
  <si>
    <t>FALTA ACTA DE INICIO, DEBE CORREGIR EL FORMATO DE RETENCION EN LA FUENTE EL NIT</t>
  </si>
  <si>
    <t xml:space="preserve">FIDUAGRARIA </t>
  </si>
  <si>
    <t>INFORME SEMANAL DEL 25 AL 31 DE ENERO 2012</t>
  </si>
  <si>
    <t xml:space="preserve"> CLARA  GOMEZ</t>
  </si>
  <si>
    <t>3:30PM</t>
  </si>
  <si>
    <t>1075650871-1</t>
  </si>
  <si>
    <t xml:space="preserve">MELISSA VARGAS SAMPEDRO </t>
  </si>
  <si>
    <t>EL INFORME DEBE DECIR DEL 25 AL 30 DE ENERO Y DEBE CORREGIR EL FORMATO DE RETENCION EN LA FUENTE</t>
  </si>
  <si>
    <t>79113799-1</t>
  </si>
  <si>
    <t>LEONARDO ANTONIO ESPAÑOL PALACIOS</t>
  </si>
  <si>
    <t>79113799-2</t>
  </si>
  <si>
    <t>COMISIONES CORRESPONDIENTES  AL 17 19,24,25 Y 30 DE ENERO 2012</t>
  </si>
  <si>
    <t>52195500-1</t>
  </si>
  <si>
    <t xml:space="preserve">MONICA RAMIREZ FORERO </t>
  </si>
  <si>
    <t>COMISIONES CORRESPONDIENTES AL 17,19,20,24,25,</t>
  </si>
  <si>
    <t xml:space="preserve">CORREGIR EL FORMATO DE RETENCION EN LA FUENT </t>
  </si>
  <si>
    <t>52195500-2</t>
  </si>
  <si>
    <t>30281556-1</t>
  </si>
  <si>
    <t xml:space="preserve">ANGELA MARIARUIZ BOLIVAR </t>
  </si>
  <si>
    <t>COMISIONES CORRESPONDIENTES AL 18,20,24Y30</t>
  </si>
  <si>
    <t>30281556-2</t>
  </si>
  <si>
    <t>19343088-1</t>
  </si>
  <si>
    <t>COMISIONES CORRESPONDIENTES AL 19,20,24,25,</t>
  </si>
  <si>
    <t>19343088-2</t>
  </si>
  <si>
    <t>DEBE HACER REAJUSTE Y ENVIAR LA PLANILLA DISCRIMINADA, MODIFICAR EL FORMATO DE SEGURIDAD SOCIAL Y EL MODIFICAR EL FORMATO DE RETENCION EN LA FTUENTE</t>
  </si>
  <si>
    <t>52034895-1</t>
  </si>
  <si>
    <t xml:space="preserve">EDILMA ROCIO DAZA SARMIENTO </t>
  </si>
  <si>
    <t>1072643565-1</t>
  </si>
  <si>
    <t xml:space="preserve">CUENTAS DE COBRO </t>
  </si>
  <si>
    <t>52034895-2</t>
  </si>
  <si>
    <t>COMISION CORRESPONDIENTE  AL 20 Y 24 DEL MES DE ENERO  2012</t>
  </si>
  <si>
    <t>LA CUENTA DE COBRO SE DEBE ELIMINAR VENCIMIENTO Y CORREGIR EL FORMATO DE RETENCION EN LA FUENTE EL NUMERO DE LA NIT</t>
  </si>
  <si>
    <t>98536028-2</t>
  </si>
  <si>
    <t>COMISION CORRESPONDIENTE  AL 17,24,26 DEL MES DE ENERO  2012</t>
  </si>
  <si>
    <t>1069717838-1</t>
  </si>
  <si>
    <t xml:space="preserve">JOHN EDISON CHAVEZ AGATON </t>
  </si>
  <si>
    <t>COMISION CORRESPONDIENTE AL 19,20,24,Y27 DEL MES DE ENERO 2012</t>
  </si>
  <si>
    <t>79579326-1</t>
  </si>
  <si>
    <t xml:space="preserve">MARIO ANDRES CLAVIJO MOLINA </t>
  </si>
  <si>
    <t>COMISION CORRESPONDIENTE AL 24 Y 26 DEL MES DE ENERO 2012</t>
  </si>
  <si>
    <t xml:space="preserve">BOGOTA D.C </t>
  </si>
  <si>
    <t>COMISION CORRESPONDIENTE AL MES  DE ENERO 2012</t>
  </si>
  <si>
    <t>LUISA  NAVARRETE</t>
  </si>
  <si>
    <t xml:space="preserve">LUIS JESUS CASTELLANOS VELANDIA </t>
  </si>
  <si>
    <t xml:space="preserve"> COMISIONES CORRESPONDIENTES AL 23 DE ENERO</t>
  </si>
  <si>
    <t xml:space="preserve">11:00AM </t>
  </si>
  <si>
    <t xml:space="preserve">DIANA MARCELA SANDOVAL MARTINEZ </t>
  </si>
  <si>
    <t>COMISION CORRESPONDIENTE AL 23 DE  DE ENERO 2012</t>
  </si>
  <si>
    <t xml:space="preserve">CARLOS JAIME TIJO CARANTON </t>
  </si>
  <si>
    <t xml:space="preserve">JORGE ENRIQUE ARENAS AMAYA </t>
  </si>
  <si>
    <t xml:space="preserve">CECILIO AVILA HERRERA </t>
  </si>
  <si>
    <t>COMISION CORRESPONDIENTE AL 18 DE ENERO 2012</t>
  </si>
  <si>
    <t>COMISION CORRESPONDIENTE AL 19 DE ENERO 2012</t>
  </si>
  <si>
    <t>1140819709-1</t>
  </si>
  <si>
    <t xml:space="preserve">ANDRES FERNANDO FLOREZ CIFUENTES </t>
  </si>
  <si>
    <t>9000002583-6-1</t>
  </si>
  <si>
    <t xml:space="preserve">RADIO  TELEVISION NACIONAL DE COLOMBIA </t>
  </si>
  <si>
    <t xml:space="preserve">FACTURA SERVICIO DE EMISION INSTITUCIONAL </t>
  </si>
  <si>
    <t>PAOLA  CELY</t>
  </si>
  <si>
    <t>800146731-5-1</t>
  </si>
  <si>
    <t>PROCAUCHO S.A</t>
  </si>
  <si>
    <t xml:space="preserve">OTROSIN 1 CONVENIO DE COOPERACION </t>
  </si>
  <si>
    <t>8164417-1</t>
  </si>
  <si>
    <t xml:space="preserve">ALEJANDRO VASQUEZ CANO </t>
  </si>
  <si>
    <t xml:space="preserve">ALVARO LEON ARENAS CONTO </t>
  </si>
  <si>
    <t xml:space="preserve">JULIANA GONZALEZ </t>
  </si>
  <si>
    <t>29662870-1</t>
  </si>
  <si>
    <t xml:space="preserve">MARYSOL CANO BENITEZ </t>
  </si>
  <si>
    <t xml:space="preserve">YAQUELIN ZAMUDIO </t>
  </si>
  <si>
    <t>24545187-1</t>
  </si>
  <si>
    <t xml:space="preserve">MARIA ROCIO ZULUAGA </t>
  </si>
  <si>
    <t>FACTURA N 1116</t>
  </si>
  <si>
    <t>25174126-1</t>
  </si>
  <si>
    <t xml:space="preserve">LILIANA CANO MARIN </t>
  </si>
  <si>
    <t>FACTURA COOPERATIVA DE TRANSPORTADORES</t>
  </si>
  <si>
    <t>4538082-1</t>
  </si>
  <si>
    <t>JAIRO DE JESUS BAÑOL</t>
  </si>
  <si>
    <t>25252969-1</t>
  </si>
  <si>
    <t xml:space="preserve">MARIA MERCEDES ALVAREZZAPATA </t>
  </si>
  <si>
    <t>1094883995-1</t>
  </si>
  <si>
    <t>GRISELA YOLANY BARRERA VARGAS</t>
  </si>
  <si>
    <t>9911849-1</t>
  </si>
  <si>
    <t xml:space="preserve">CESAR MAURICIO GOMEZ </t>
  </si>
  <si>
    <t>LADY  JOHANA TATABAREZ VELEZ</t>
  </si>
  <si>
    <t xml:space="preserve">ADELFO GONZALEZ OSORIO </t>
  </si>
  <si>
    <t>31656140-1</t>
  </si>
  <si>
    <t xml:space="preserve">MARCELA ARAGON GARCIA  </t>
  </si>
  <si>
    <t>HERWUAR HARRISON CRUZ GALEANO</t>
  </si>
  <si>
    <t>66983393-1</t>
  </si>
  <si>
    <t>16986646-1</t>
  </si>
  <si>
    <t>ERNESTO YESID RODRIGUEZ ANAYA</t>
  </si>
  <si>
    <t>91072841-1</t>
  </si>
  <si>
    <t xml:space="preserve">LUIS FERNANDO FLOREZ LEON </t>
  </si>
  <si>
    <t xml:space="preserve">CUENTAS DE VIATICOS </t>
  </si>
  <si>
    <t>800253783-6</t>
  </si>
  <si>
    <t xml:space="preserve">COMITÉ DE GANADEROS </t>
  </si>
  <si>
    <t xml:space="preserve">SALUSTRIANO MELGAREJOCALDERON </t>
  </si>
  <si>
    <t xml:space="preserve">NUEVO CONTRATO CON SU FICHA TECNICA </t>
  </si>
  <si>
    <t>91071227-1</t>
  </si>
  <si>
    <t>91106415-1</t>
  </si>
  <si>
    <t xml:space="preserve">ROSENDO  ORTIZ VELAZQUEZ </t>
  </si>
  <si>
    <t>91112722-1</t>
  </si>
  <si>
    <t>JHON  ALEXANDER CORREDOR ARGUELLO</t>
  </si>
  <si>
    <t>890300279-4-1</t>
  </si>
  <si>
    <t>CAJA MENOR</t>
  </si>
  <si>
    <t xml:space="preserve">BANCO DE OCCIDENTE </t>
  </si>
  <si>
    <t>CAJA MENOR  ICA</t>
  </si>
  <si>
    <t xml:space="preserve">CLARA  GOMEZ </t>
  </si>
  <si>
    <t>EDER RICO CORDERO</t>
  </si>
  <si>
    <t xml:space="preserve">CORRECCION CUENTAS DE COBRO </t>
  </si>
  <si>
    <t xml:space="preserve">MIGUEL ARIEL DORIA SAEZ </t>
  </si>
  <si>
    <t>JAIME ALFREDO TORDECILLA TORDECILLA</t>
  </si>
  <si>
    <t>1061693678-1</t>
  </si>
  <si>
    <t xml:space="preserve">JUAN MANUEL GARCIA CUADROS </t>
  </si>
  <si>
    <t>76310069-1</t>
  </si>
  <si>
    <t xml:space="preserve">ANDRES FELIPE ORDOÑEZ MARTINEZ </t>
  </si>
  <si>
    <t>10121308-1</t>
  </si>
  <si>
    <t xml:space="preserve">EDUARDO MEJIA VELEZ </t>
  </si>
  <si>
    <t>891500759-1-1</t>
  </si>
  <si>
    <t xml:space="preserve">INSTITUCION UNIVERSITARIA COLEGIO MAYOR DEL CAUCA </t>
  </si>
  <si>
    <t>19385124-1</t>
  </si>
  <si>
    <t>PABLO IGLESIAS SANCHEZ</t>
  </si>
  <si>
    <t>COMISIONES  CORRESPONDIENTES AL 15,19 Y24 DE ENERO 2012</t>
  </si>
  <si>
    <t>03:00PM</t>
  </si>
  <si>
    <t>MARIO ANDRES CLAVIJO MOLINA</t>
  </si>
  <si>
    <t>GERMAN  ALBERTO TARAZONA PARRA</t>
  </si>
  <si>
    <t>COMISION CORRESPONDIENTE AL 17 Y 31 DE ENERO DE 2012</t>
  </si>
  <si>
    <t>52149570-1</t>
  </si>
  <si>
    <t xml:space="preserve">PAOLA BERNARDI MADRIÑAN </t>
  </si>
  <si>
    <t>COMISION CORRESPONDIENTE AL 26 DE ENERO DE 2012</t>
  </si>
  <si>
    <t>1081905610-1</t>
  </si>
  <si>
    <t>JUAN CARLOS LOPEZ ANDRADE</t>
  </si>
  <si>
    <t>CORRECCION CUENTAS DE COBRO CORRESPONDIENTES  AL MES DE NOVIEMBRE Y DICIEMBRE DE 2011</t>
  </si>
  <si>
    <t>85480326-1</t>
  </si>
  <si>
    <t xml:space="preserve">JORGE LUIS CHARRIAS PADILLA </t>
  </si>
  <si>
    <t xml:space="preserve">FALTA CONTRATO, FALTA ACTA DE INICIO, FALTA RUT. FALATA CEDULA AMPLIADA AL 150%, CON SUS CARACTERISTICAS, FALTA PAGO DISCRIMINADA DE SALUD Y PENSION DE DICIEMBRE, FALTA FORMATO DE SEGURIDAD SOCFIAL Y EL DE RETENCION EN LA FUENTE </t>
  </si>
  <si>
    <t>19769280-1</t>
  </si>
  <si>
    <t>OSCAR IVAN RAMIREZ OSPINO</t>
  </si>
  <si>
    <t xml:space="preserve">    </t>
  </si>
  <si>
    <t xml:space="preserve">FACTURA  FIDUCIARIA </t>
  </si>
  <si>
    <t xml:space="preserve">FACTURA COMISION FIDUCIARIA </t>
  </si>
  <si>
    <t>1101753335-1</t>
  </si>
  <si>
    <t>SANTANDRE</t>
  </si>
  <si>
    <t xml:space="preserve">DIANA  MARISOL SANCHEZLEON </t>
  </si>
  <si>
    <t>63474057-1</t>
  </si>
  <si>
    <t>91298610-1</t>
  </si>
  <si>
    <t>MANUEL HERNADO BELTRAN CARDENAS</t>
  </si>
  <si>
    <t>JOHN FREDDY BENAVIDES BARRAGAN</t>
  </si>
  <si>
    <t>1042210873-1</t>
  </si>
  <si>
    <t>19418476-1</t>
  </si>
  <si>
    <t xml:space="preserve">CARLOS ABEL ROSERO MONTENEGRO </t>
  </si>
  <si>
    <t>ANTIOQUA</t>
  </si>
  <si>
    <t>63292613-6-1</t>
  </si>
  <si>
    <t xml:space="preserve">SISTEMA SERVICIOS Y SUMISNISTROS </t>
  </si>
  <si>
    <t xml:space="preserve">FACURA 1332 PAGO DE INSUMOS </t>
  </si>
  <si>
    <t>WILLIAM ANDRES BABOS BADOS</t>
  </si>
  <si>
    <t>CORRECCION CUENTA DE COBRO CORRESPONDIENTE AL MES DE ENERO 2011</t>
  </si>
  <si>
    <t>12094697-1-1</t>
  </si>
  <si>
    <t xml:space="preserve">PAPELERIA CARTAGENA </t>
  </si>
  <si>
    <t>FACTURA DE VENTA 5-32887</t>
  </si>
  <si>
    <t xml:space="preserve">MARIO AUGUSTO GOMEZ TEHERAN </t>
  </si>
  <si>
    <t xml:space="preserve">ISABEL CRISTINA LOPEX CORTES </t>
  </si>
  <si>
    <t xml:space="preserve">DIEGO FERNANDO GUERRERO OLIVEROS </t>
  </si>
  <si>
    <t>900428715-0-1</t>
  </si>
  <si>
    <t>SIERRAGRO S.A.S.</t>
  </si>
  <si>
    <t xml:space="preserve">DOCUMENTO CONTABLE </t>
  </si>
  <si>
    <t xml:space="preserve">ARMENIA </t>
  </si>
  <si>
    <t xml:space="preserve">JORGE HERNANA PALACINO </t>
  </si>
  <si>
    <t xml:space="preserve">REPORTE DE ACTIVIDADES  DEL MES DE ENERO </t>
  </si>
  <si>
    <t>800159998-2</t>
  </si>
  <si>
    <t xml:space="preserve">RESPUESTA SOLIC ITUD </t>
  </si>
  <si>
    <t xml:space="preserve">RESPUESTA SOLICITUD </t>
  </si>
  <si>
    <t>00000085460617-6-1</t>
  </si>
  <si>
    <t>GUTEMBER EDUARDO GUTIERREZ CASTILLO</t>
  </si>
  <si>
    <t xml:space="preserve">ORDEN DE SERVICIO DE TRASPORTE </t>
  </si>
  <si>
    <t>BOGOTA D.C.</t>
  </si>
  <si>
    <t xml:space="preserve">DERECHO DE PETICION </t>
  </si>
  <si>
    <t>CONTRACTUAL</t>
  </si>
  <si>
    <t xml:space="preserve">DEVOLUCION DERECHO DE PETICION </t>
  </si>
  <si>
    <t>JAIMES ARIZA LIDA SOCORRO</t>
  </si>
  <si>
    <t>COMISION CORRESPONDIENTE AL 30 DE ENERO 2012</t>
  </si>
  <si>
    <t>12717733-1</t>
  </si>
  <si>
    <t xml:space="preserve">IGNACIO MONTERROSA MARIN </t>
  </si>
  <si>
    <t>COMISION CORRESPONDIENTE AL 29 DE ENERO 2012</t>
  </si>
  <si>
    <t>LUIS JESUS CASTELLANOS  VALANDIA</t>
  </si>
  <si>
    <t>900443414-1-1</t>
  </si>
  <si>
    <t xml:space="preserve">TINOS TINTA </t>
  </si>
  <si>
    <t>DOCUMENTOS PAGO DE FACTURA</t>
  </si>
  <si>
    <t xml:space="preserve">DEVOLUCIONES ORDENES DE PAGO </t>
  </si>
  <si>
    <t xml:space="preserve">DEVOLUCION  ORDEMES DE PAGO DE LA FIDUAGRARIA </t>
  </si>
  <si>
    <t xml:space="preserve">NANCY MERCEDES RINCON FONSECA </t>
  </si>
  <si>
    <t xml:space="preserve">EXPEDIENTE DICIPLINARIO </t>
  </si>
  <si>
    <t>JUAN CAMILO MARTINEZ</t>
  </si>
  <si>
    <t xml:space="preserve">CITACION JUDICIAL </t>
  </si>
  <si>
    <t>DECLARACION JURAMENTADA EXPEDIENTE DICIPLINARIO</t>
  </si>
  <si>
    <t>NILZA PARRADO</t>
  </si>
  <si>
    <t>79489742-1</t>
  </si>
  <si>
    <t>RODOLFO CAICEDO ARIAS</t>
  </si>
  <si>
    <t xml:space="preserve">COMISIONES CORRESPONDIENTES AL 12 DE ENERO Y 1 Y 9 DE FEBRERO </t>
  </si>
  <si>
    <t>12:00PM</t>
  </si>
  <si>
    <t>900233166-9-1</t>
  </si>
  <si>
    <t>BILBAO DISTRIBUCONES E.U</t>
  </si>
  <si>
    <t>FACTURA DE VENTA 0075</t>
  </si>
  <si>
    <t xml:space="preserve">SUCRE </t>
  </si>
  <si>
    <t>IVAN AUGUSTO SIERRA MARTINEZ</t>
  </si>
  <si>
    <t>PRORROGA CONTRATO ( SE RESIVIO  MEMORANDO  SIN ADJUNTOS )</t>
  </si>
  <si>
    <t>CORRECCION CUENTA DE COBRO CORRESPONDIENTE AL MES DE  ENERO 2012</t>
  </si>
  <si>
    <t>CORRECCIONES  CUENTA DE COBRO CORRESPONDIENTE ADICIEMBRE DEL 2012</t>
  </si>
  <si>
    <t>900410081-0-2</t>
  </si>
  <si>
    <t>FESTEJAR</t>
  </si>
  <si>
    <t>FACTURA DE VENTA 0036</t>
  </si>
  <si>
    <t>29662869-1</t>
  </si>
  <si>
    <t>LINA MARIA CANO BENITEZ</t>
  </si>
  <si>
    <t>CONTRATOS ORIGINALES</t>
  </si>
  <si>
    <t>MARYSOL CANO BENITEZ</t>
  </si>
  <si>
    <t>800253783-6-1</t>
  </si>
  <si>
    <t xml:space="preserve">COMITÉ DE GANADEROS DEL CAUCA </t>
  </si>
  <si>
    <t xml:space="preserve">REMISION CUENTA DE COBRO </t>
  </si>
  <si>
    <t>1117507215-1</t>
  </si>
  <si>
    <t xml:space="preserve">CAQUETA </t>
  </si>
  <si>
    <t>17656739-1</t>
  </si>
  <si>
    <t xml:space="preserve">ROBINSON RESTREPO GAITAN </t>
  </si>
  <si>
    <t>1115791971-1</t>
  </si>
  <si>
    <t xml:space="preserve">CONSTANZA VIVAS ROJAS </t>
  </si>
  <si>
    <t>1117504754-1</t>
  </si>
  <si>
    <t>30520130-1</t>
  </si>
  <si>
    <t>40613470-1</t>
  </si>
  <si>
    <t>1117490869-1</t>
  </si>
  <si>
    <t xml:space="preserve">JADITH SIDNEY SANCHEZ ROSAS </t>
  </si>
  <si>
    <t>6805854-1</t>
  </si>
  <si>
    <t xml:space="preserve">JEISON ALARCON PLAZAS </t>
  </si>
  <si>
    <t>17685012-1</t>
  </si>
  <si>
    <t>1115793070-2</t>
  </si>
  <si>
    <t xml:space="preserve">EDINSON HERNAN ALARCON PLAZAS </t>
  </si>
  <si>
    <t>16188285-1</t>
  </si>
  <si>
    <t>1117486124-1</t>
  </si>
  <si>
    <t xml:space="preserve">DEISY LORENAPALOMINO CUBILLOS </t>
  </si>
  <si>
    <t>17657315-1</t>
  </si>
  <si>
    <t>31433206-1</t>
  </si>
  <si>
    <t xml:space="preserve">ADA LISBET GIL VALENCIA </t>
  </si>
  <si>
    <t>772867-1</t>
  </si>
  <si>
    <t>MARCO ANTONIO SUAREZ CARVAJA</t>
  </si>
  <si>
    <t>1118471461-1</t>
  </si>
  <si>
    <t>YARLEDY CARVAJAL MUÑOZ</t>
  </si>
  <si>
    <t>3593317-1</t>
  </si>
  <si>
    <t>1113776962-1</t>
  </si>
  <si>
    <t xml:space="preserve">CLAUDIA LORENA MORALES </t>
  </si>
  <si>
    <t>1115073755-1</t>
  </si>
  <si>
    <t>CRISTIAN DAVID  PAYAN VEGA</t>
  </si>
  <si>
    <t>900240543-1</t>
  </si>
  <si>
    <t>PUBLICIDAD CREATIVA VELEZ S.A</t>
  </si>
  <si>
    <t>DOCUMENTOS ORDEN 011</t>
  </si>
  <si>
    <t>830134661-1</t>
  </si>
  <si>
    <t>SUMINISTROS GYO SAS</t>
  </si>
  <si>
    <t xml:space="preserve">JAVIER ALEJANDRO GIRALDO URREA </t>
  </si>
  <si>
    <t xml:space="preserve">WILLIAM ANDRES BADOS BADOS </t>
  </si>
  <si>
    <t>MARO FERNANDO PANTOJA MONTERO</t>
  </si>
  <si>
    <t>CORRECCION CUENTA DE COBRO CORRESPONDIENTE AL MES DE OCTUBRE Y DICIEMBRE 2011</t>
  </si>
  <si>
    <t>11086102672-1</t>
  </si>
  <si>
    <t>LILIANA GRACIELA CORAL TAPIA</t>
  </si>
  <si>
    <t>CORRECCION CUENTA DE COBRO CORRESPONDIENTE AL MES DE OCTUBRE 2011                                                                                                                                                                                                                                                                                                                                                                                                                                                                                        '</t>
  </si>
  <si>
    <t xml:space="preserve">CORRECCION CUENTA DE COBRO CORRESPONDIENTE AL MES DE OCTUBRE 2011                                                                                                                                                                                              </t>
  </si>
  <si>
    <t>12984674674-1</t>
  </si>
  <si>
    <t>DEWIN  GILDARDO ROSERO GUERRERO</t>
  </si>
  <si>
    <t>CORRECCION CUENTA DE COBRO CORRESPONDIENTE AL MES DE OCTUBRE 2011</t>
  </si>
  <si>
    <t>RICHARD ERASO PEÑA</t>
  </si>
  <si>
    <t>PATRICIA ISABEL ROSERO TIMINA</t>
  </si>
  <si>
    <t xml:space="preserve">GLORIA MARCELA QUISCUALTUD GUERRERO </t>
  </si>
  <si>
    <t>30730243-1</t>
  </si>
  <si>
    <t xml:space="preserve">ROSA DORIS NARVAEZ MONTENEGRO </t>
  </si>
  <si>
    <t xml:space="preserve">CUENTA DE COBRO CORRESPONDIENTE A AFECTADO POR EL FENOMENO DE LA NIÑA 2010-2011 EN EL DEPARTAMENTO DE NARIÑO </t>
  </si>
  <si>
    <t>830131312-6-1</t>
  </si>
  <si>
    <t>AGROINSUMOS EL CONDADO S.A</t>
  </si>
  <si>
    <t xml:space="preserve">FACTURA DE VENTA </t>
  </si>
  <si>
    <t>MIRIAN ROJAS</t>
  </si>
  <si>
    <t>32509417-1</t>
  </si>
  <si>
    <t>JUAN PABLO ARRIETA ANGARITA</t>
  </si>
  <si>
    <t>32509417-2</t>
  </si>
  <si>
    <t>CUENTA DE COBRO</t>
  </si>
  <si>
    <t xml:space="preserve">AGRO VETERINARIA JUAN PABLO </t>
  </si>
  <si>
    <t xml:space="preserve">FACTURTAS  N 60008 , N60009 Y 60007 </t>
  </si>
  <si>
    <t>10965416-1</t>
  </si>
  <si>
    <t>CARLOS MARIO PASTRANA  BURGOS</t>
  </si>
  <si>
    <t>CUENTA DE COBRO CORRESPONDIENTE AL  MES DE AGOSTO  2011</t>
  </si>
  <si>
    <t>810006056-8-1</t>
  </si>
  <si>
    <t xml:space="preserve">ALMACEN DE DISTRIBUCIONES AGRICOLAS EL RUIZ S.A </t>
  </si>
  <si>
    <t xml:space="preserve">DUCUMENTOS EMPRESA VITABONO Y ALMACEN RUIZ </t>
  </si>
  <si>
    <t xml:space="preserve">LUISA FERNANADA HOYOS GIRALDO </t>
  </si>
  <si>
    <t xml:space="preserve">COMISION CORRESPONDIENTE AL 31 DE ENRO Y 2 Y 3 DE FEBRERO </t>
  </si>
  <si>
    <t>73268444-1</t>
  </si>
  <si>
    <t>CORRECCIONES CUENTA DE COBRO CORRESPONDIENTES AL MES  DE NOVIEMBRE Y DICIEMBRE 2011</t>
  </si>
  <si>
    <t>73149507-1</t>
  </si>
  <si>
    <t xml:space="preserve">EDUARDO ENRIQUE NARANJO FABRA </t>
  </si>
  <si>
    <t>CORRECCIONES CUENTA DE COBRO CORRESPONDIENTES AL MES  DE OCTUBRE  Y DICIEMBRE 2011</t>
  </si>
  <si>
    <t>10239718-3-1</t>
  </si>
  <si>
    <t xml:space="preserve">AGOPECUARIA LA FINCA </t>
  </si>
  <si>
    <t>REMISION DODUMENTOS</t>
  </si>
  <si>
    <t>899999175-1-1</t>
  </si>
  <si>
    <t>NACIONAL CACAOTEROS</t>
  </si>
  <si>
    <t xml:space="preserve">CONVENIO DE COOPERACION </t>
  </si>
  <si>
    <t xml:space="preserve">MARCELA GUEVARA </t>
  </si>
  <si>
    <t>800253616-1</t>
  </si>
  <si>
    <t>COMPUTADORESMDE LA COSTA LTDA</t>
  </si>
  <si>
    <t>FACTURA N29812</t>
  </si>
  <si>
    <t>64587104-1-1</t>
  </si>
  <si>
    <t xml:space="preserve">MARJORIE MONTOYA BAENA </t>
  </si>
  <si>
    <t>FACTURAS CR 003598 ,CR 003596,CR 003597,CR 003565 ,</t>
  </si>
  <si>
    <t xml:space="preserve">PAQUETE </t>
  </si>
  <si>
    <t xml:space="preserve">DORIS MARIA GALINDO  SANCHEZ </t>
  </si>
  <si>
    <t>PAQUETE</t>
  </si>
  <si>
    <t xml:space="preserve">COM INSUMOS </t>
  </si>
  <si>
    <t>RESIBE  MEMORANDO  SI ANEXOS</t>
  </si>
  <si>
    <t>CAMILO MARTINEZ</t>
  </si>
  <si>
    <t xml:space="preserve">DORIS LUCIA BOLAÑOS OLIVA </t>
  </si>
  <si>
    <t>98363107-1</t>
  </si>
  <si>
    <t xml:space="preserve">LUIS EDUARDO HUERTAS ROSERO </t>
  </si>
  <si>
    <t>98363107-2</t>
  </si>
  <si>
    <t>CLAUDIA ESPERANZA CATAÑO MONTOYA</t>
  </si>
  <si>
    <t>CONTRATOS PROYECTO MUSACEAS ( SE RESIBE MEMORANDO  SIN ADJUNTOS)</t>
  </si>
  <si>
    <t>OROVEEDORES</t>
  </si>
  <si>
    <t>NESTOR JAVIER DUQUE GOMEZ</t>
  </si>
  <si>
    <t>DOCUMENTOS  (SE RESIBE MEMORANDO SIN ADJUNTOS)</t>
  </si>
  <si>
    <t>BIOINTRUMENTAL</t>
  </si>
  <si>
    <t>FACTURA 2853</t>
  </si>
  <si>
    <t xml:space="preserve">MIRIAN ROJAS </t>
  </si>
  <si>
    <t xml:space="preserve">1:00PM </t>
  </si>
  <si>
    <t xml:space="preserve">17 CONRATOS  Y ORDENES DE COMPRA  </t>
  </si>
  <si>
    <t>LUISA FERNANADA GRISALES GONZALEZ</t>
  </si>
  <si>
    <t xml:space="preserve">ACTUALIZACION COMICION </t>
  </si>
  <si>
    <t>79318315-1</t>
  </si>
  <si>
    <t>JULIO DANIELBARRERA RODRIGUEZ</t>
  </si>
  <si>
    <t>COMISIONN CORRESPONDIENTE AL 23  Y 24 DE ENERO 2012</t>
  </si>
  <si>
    <t>EDILBERTO BRITO SIERRA</t>
  </si>
  <si>
    <t xml:space="preserve">COMISIONN CORRESPONDIENTE AL 6 DE FEBRERO </t>
  </si>
  <si>
    <t>EMMER EDUARDO CASTILLO PEREA</t>
  </si>
  <si>
    <t xml:space="preserve">COMISION CORRESPONDIENTE AL 08 DE NOVIEMBRE </t>
  </si>
  <si>
    <t>14236706-1</t>
  </si>
  <si>
    <t xml:space="preserve">CARLOS MARIO ROCHA BAQUERO </t>
  </si>
  <si>
    <t>COMISION CORRESPONDIENTE AL 5 DE DICIEMBRE</t>
  </si>
  <si>
    <t>DOCUMENTO PENDIENTE  BIO INSTRUMENTAL  CUENTA DE COBRO</t>
  </si>
  <si>
    <t>RAFAEL ANTONIO BURGOS GALEANO</t>
  </si>
  <si>
    <t>CORRECCION CUENTA DE COBRO CORRESPONDIENTE AL MES DE DICEMBRE</t>
  </si>
  <si>
    <t>77027354-1</t>
  </si>
  <si>
    <t xml:space="preserve">ORLANDO DE JESUS MOLINA IGUARAN </t>
  </si>
  <si>
    <t>RICARDO PRIETO</t>
  </si>
  <si>
    <t>JOSE LUIS ESTRADA TORDECILLA</t>
  </si>
  <si>
    <t>71988132-1</t>
  </si>
  <si>
    <t>JHON FAVER GONZALEZ  URUETA</t>
  </si>
  <si>
    <t>815002075-8</t>
  </si>
  <si>
    <t>DOCUMENTOS CONTRATO DE SUMINISTROS</t>
  </si>
  <si>
    <t>COMISION CORRESPONDIENTE AL 11 DE DICIEMBRE 2011</t>
  </si>
  <si>
    <t>43079385-1</t>
  </si>
  <si>
    <t>LILIANA DEYANIRA CADAVID VASQUEZ</t>
  </si>
  <si>
    <t>COMISION CORRESPONDIENTE AL 23  DE ENERO 2012</t>
  </si>
  <si>
    <t xml:space="preserve">       14876168-1</t>
  </si>
  <si>
    <t xml:space="preserve">ALFONSO DIAZ FONSECA </t>
  </si>
  <si>
    <t>COMISIONES CORRESPONDIENTES AL  13, 17,18,20, 22</t>
  </si>
  <si>
    <t>LUIS EVERARDO LAVERDE GARCIAS</t>
  </si>
  <si>
    <t>CORRECCION CORRESPONDIENTE AL MES DE DICIEMBRE2012</t>
  </si>
  <si>
    <t>GUSTAVO ALONSO ESCOBAR LARREA</t>
  </si>
  <si>
    <t xml:space="preserve">SOLICITUD DE PRORROGA </t>
  </si>
  <si>
    <t>14876168-2</t>
  </si>
  <si>
    <t>COMISION CORRESPONDIENTE AL 25,31 DE ENERO Y 3 DE FEBRERO 2012</t>
  </si>
  <si>
    <t>900345431-7-1</t>
  </si>
  <si>
    <t>AGROPAISA S.A.S</t>
  </si>
  <si>
    <t>DOCUMENTOS PARA PAGO DE CONTRATO</t>
  </si>
  <si>
    <t>72222386-14</t>
  </si>
  <si>
    <t>JUAN ALBERTO JOSE SATRICH GOMEZ</t>
  </si>
  <si>
    <t>7479427-1</t>
  </si>
  <si>
    <t xml:space="preserve">ERICK MIGUEL GUERRERO RIAÑO </t>
  </si>
  <si>
    <t>CUENTA DE COBRO CORRESPONDIENTE A NOVIEMBRE Y DICIEMBRE 2011</t>
  </si>
  <si>
    <t>CUENTA DE COBRO CORRESPONDIENTE A OCTUBRE NOVIEMBRE Y DICIEMBRE 2011</t>
  </si>
  <si>
    <t>11296985-1</t>
  </si>
  <si>
    <t>FRED ALFONSO CARO SANTIAGO</t>
  </si>
  <si>
    <t>CUENTA DE COBRO CORRESPONDIENTE A ENERO 2012</t>
  </si>
  <si>
    <t>12538324-1</t>
  </si>
  <si>
    <t xml:space="preserve">FERNANDO ALFONSO CARO SANTIAGO </t>
  </si>
  <si>
    <t>NUEVOS CONTRATOS</t>
  </si>
  <si>
    <t>84103857-1</t>
  </si>
  <si>
    <t xml:space="preserve">LUIS EDUARDO CANOVA ROIS </t>
  </si>
  <si>
    <t>49671334-1</t>
  </si>
  <si>
    <t>SANDRA MILENA HERRERA AFANADOR</t>
  </si>
  <si>
    <t>1062396501-1</t>
  </si>
  <si>
    <t xml:space="preserve">JOSE RICARDO VILLERO MENDOZA </t>
  </si>
  <si>
    <t>NOHORA BEATRIZ QUEZADA</t>
  </si>
  <si>
    <t xml:space="preserve">VANESSA </t>
  </si>
  <si>
    <t>1096006375-1</t>
  </si>
  <si>
    <t>18492895-1</t>
  </si>
  <si>
    <t>9739564-1</t>
  </si>
  <si>
    <t>CARLOS AGUSTO FRANCO GIRALDO</t>
  </si>
  <si>
    <t>CORRECCION CUENTA DE COBRO CORRESPONDIENTE A NOVIEMBRE Y DICIEMBRE 2011</t>
  </si>
  <si>
    <t xml:space="preserve">CORRECCION CUENTA DE COBRO </t>
  </si>
  <si>
    <t>ROSILLY LOPEZ SANTA CRUZ</t>
  </si>
  <si>
    <t>RUBIELMARIN PATIÑO</t>
  </si>
  <si>
    <t xml:space="preserve">HELBERTH JOAQUIN MATHEUS GOMEZ </t>
  </si>
  <si>
    <t xml:space="preserve">COMISION CORRESPONDIENTE AL 2 DE FEBRERO </t>
  </si>
  <si>
    <t>15026413-1</t>
  </si>
  <si>
    <t>ROBERTO REYES CORREA</t>
  </si>
  <si>
    <t>CORRECCION CUENTA DE COBRO  CORRESPONDIENTE AL MES DE ENERO 2012                                                                                                                                                                                                                                                                                                                                                                                                                                                                                        '</t>
  </si>
  <si>
    <t>4829476-6-1</t>
  </si>
  <si>
    <t>CHOCÓ</t>
  </si>
  <si>
    <t>TIENDA AGRICOLA EL GRANJERO</t>
  </si>
  <si>
    <t>FACTURA DE VENTA 2972</t>
  </si>
  <si>
    <t>43152881-1</t>
  </si>
  <si>
    <t>ROSA MILENA CAÑIZALES TORRES</t>
  </si>
  <si>
    <t>CORRECCION CUENTA DE COBRO CORRESPONDIENTE A NOVIEMBRE Y DICIEMBRE  DE 2011</t>
  </si>
  <si>
    <t xml:space="preserve">ALBA RODRIGUEZ </t>
  </si>
  <si>
    <t>35851739-1</t>
  </si>
  <si>
    <t xml:space="preserve">DAMARIS RENTERIA ESPRILLA </t>
  </si>
  <si>
    <t>CORRECCION CUENTA DE COBRO CORRESPONDIENTE A OCTUBRE, NOVIEMBRE Y DICIEMBRE DE 2011</t>
  </si>
  <si>
    <t>1077424944-1</t>
  </si>
  <si>
    <t xml:space="preserve">EDWIN OMAR CORDOBA GAMBOA </t>
  </si>
  <si>
    <t>CORRECCION CUENTA DE COBRO CORRESPONDIENTE A OCTUBRE Y DICIEMBRE DE 2011</t>
  </si>
  <si>
    <t>11810971-1</t>
  </si>
  <si>
    <t xml:space="preserve">ALEXANDER GONZALEZ MENA </t>
  </si>
  <si>
    <t>35891628-1</t>
  </si>
  <si>
    <t>LINETTE PATRICIA CUESTA DIAZ</t>
  </si>
  <si>
    <t xml:space="preserve">CORRECCION CUENTA DE COBRO CORRESPONDIENTE A OCTUBRE, NOVIEMBRE Y DICIEMBRE DE 2011; Y CUENTA DE COBRO CORRESPONDIENTE A ENERO DE 2012 </t>
  </si>
  <si>
    <t>12020200-1</t>
  </si>
  <si>
    <t xml:space="preserve">                                                                                                                      </t>
  </si>
  <si>
    <t>11812772-1</t>
  </si>
  <si>
    <t xml:space="preserve">YAMIT DURAN SAUCEDO </t>
  </si>
  <si>
    <t>CORRECCION CUENTA DE COBRO CORRESPONDIENTE A NOVIEMBRE Y DICIEMBRE DE 2011</t>
  </si>
  <si>
    <t>8236111-1</t>
  </si>
  <si>
    <t>HINGER ALEXANDER MURILLO</t>
  </si>
  <si>
    <t>11935970-1</t>
  </si>
  <si>
    <t xml:space="preserve">ROBINSON NAGLES LOPEZ </t>
  </si>
  <si>
    <t>12021116-1</t>
  </si>
  <si>
    <t>YESID MENA  ALBORNOZ</t>
  </si>
  <si>
    <t>118120040-1</t>
  </si>
  <si>
    <t>HARVIN GEY MARTINEZ PALACIO</t>
  </si>
  <si>
    <t>11936406-1</t>
  </si>
  <si>
    <t xml:space="preserve">LEYTON MOSQUERA SANCHEZ </t>
  </si>
  <si>
    <t>11799897-1</t>
  </si>
  <si>
    <t>NIELSEN ENRIQUE MENA CUCALÓN</t>
  </si>
  <si>
    <t>11935337-1</t>
  </si>
  <si>
    <t xml:space="preserve">MARCELINO RIVAS RIVAS </t>
  </si>
  <si>
    <t>10256639-1</t>
  </si>
  <si>
    <t>JOHN JAIRO ALARCON RESTREPO</t>
  </si>
  <si>
    <t>DEVOLUCION COMPROBANTE DE COMISION CORRESPONDIENTE AL 25 DE NOVIEMBRE DE 2011</t>
  </si>
  <si>
    <t xml:space="preserve">JOSE ARNULFO LOPEZ ARGUMEDO </t>
  </si>
  <si>
    <t>CORRECCION CUENTA DE COBRO CORRESPONDIENTE A DICIEMBRE DE 2011</t>
  </si>
  <si>
    <t>899999175-1</t>
  </si>
  <si>
    <t>FEDERACION DE CACAODEROS</t>
  </si>
  <si>
    <t xml:space="preserve">DOCUMENTOS CORRESPONDIENTES A LAS CONCILIACIONES BANCARIAS </t>
  </si>
  <si>
    <t xml:space="preserve">MARCELÑA GUEVARA </t>
  </si>
  <si>
    <t>3:00pm.</t>
  </si>
  <si>
    <t xml:space="preserve">MARCO FIDEL JARAMILLO MENDOZA </t>
  </si>
  <si>
    <t xml:space="preserve">DEYANIRA  NEUSA </t>
  </si>
  <si>
    <t>CORRECCION CUENTA DE COBRO CORRESPONDIENTE A A NOVIEMBRE DE 2011</t>
  </si>
  <si>
    <t>1080081305-1</t>
  </si>
  <si>
    <t>CLAUDIA MAYERLY AROS RIVERA</t>
  </si>
  <si>
    <t>ANGEL MAURICIO SANTOFINIO TRUJILLO</t>
  </si>
  <si>
    <t>ANDRES LIBARDOTRULILLO VARGAS</t>
  </si>
  <si>
    <t>PEDRO ALEJANDRO GAMBOA  BECERRA</t>
  </si>
  <si>
    <t>CORRECCION CUENTA DE COBRO CORRESPONDIENTE A OCTUBRE DE 2011</t>
  </si>
  <si>
    <t>ACUAGRANJA S.A.A</t>
  </si>
  <si>
    <t>DOCUMENTOS PARA FINALIZACION DE CONTRATO</t>
  </si>
  <si>
    <t xml:space="preserve">HECTOR CASERES </t>
  </si>
  <si>
    <t>91285706-1</t>
  </si>
  <si>
    <t>CORDOBNA</t>
  </si>
  <si>
    <t>DOCUMENTOS PARA PAGO</t>
  </si>
  <si>
    <t>3:30pm.</t>
  </si>
  <si>
    <t>ROGER BELLO GARCIA</t>
  </si>
  <si>
    <t>LUISA FERNANDA HOYOS</t>
  </si>
  <si>
    <t>FREDY MUFIN DUMAR ARABIA</t>
  </si>
  <si>
    <t>800095775-9-1</t>
  </si>
  <si>
    <t xml:space="preserve">DEPARTAMENTO DEL CAQUTA </t>
  </si>
  <si>
    <t xml:space="preserve">SANTIAGO BEDOYA  </t>
  </si>
  <si>
    <t>810004482-3</t>
  </si>
  <si>
    <t>TROPICO LTDA</t>
  </si>
  <si>
    <t>DOCUMENTOS DE SOLUCIONES MICROBIANAS DEL TROPICO LTDA</t>
  </si>
  <si>
    <t>JOSE BOLAÑOS URANGO</t>
  </si>
  <si>
    <t>CORRECCION CUENTA DE COBRO CORRESPONDIENTE A A NOVIEMBREY DICIEMBRE  DE 2011</t>
  </si>
  <si>
    <t>LUIS RAFAEL CONTRERAS MONTES</t>
  </si>
  <si>
    <t>CORRECCION CUENTA DE COBRO CORRESPONDIENTE A A NOVIEMBRE Y DICIEMBRE DE 2011</t>
  </si>
  <si>
    <t xml:space="preserve">JAVIER EDUARDO CASTILLO RACHON </t>
  </si>
  <si>
    <t>57437659-1</t>
  </si>
  <si>
    <t>MAGDALEDA</t>
  </si>
  <si>
    <t>DIANA PATRICIA GARCIA HERIQUEZ</t>
  </si>
  <si>
    <t xml:space="preserve">CERTIFICACION </t>
  </si>
  <si>
    <t>NORA RODRIGUEZ</t>
  </si>
  <si>
    <t>4:00pm.</t>
  </si>
  <si>
    <t>RADIO TELEVICION COLOMBIA RTVC</t>
  </si>
  <si>
    <t>FACTURA N 10048</t>
  </si>
  <si>
    <t>IBAGUE</t>
  </si>
  <si>
    <t>CUENTA DE COBRO DEL MES DE ENERO DE 2012</t>
  </si>
  <si>
    <t xml:space="preserve">CORREGIR EL FORMATO DE RETENCION EN LA FUENTE </t>
  </si>
  <si>
    <t>CUENTA DE COBRO DEL MES DE OCTUBRE DE 2012</t>
  </si>
  <si>
    <t>LA CUENTA DE COBRO DEBE PASARLA POR 7 DIAS QUIERE DECIR QUE DBE SER EL VALOR POR $280.000</t>
  </si>
  <si>
    <t>CUENTA DE COBRO DEL MES DE NOVIEMBRE DE 2012</t>
  </si>
  <si>
    <t xml:space="preserve">DEBE ENVIAR CUENTA DE COBRO, FORMATO DE SEGURIDAD SOCIAL Y RETENCIONE EN LA FUENTE CON FECHA DE 1 DE FEBRERO </t>
  </si>
  <si>
    <t>ERICK JULIAN GUERRA RUBU</t>
  </si>
  <si>
    <t xml:space="preserve">LA CUENTA DE COBRO DEBE IR DE 1 AL 30 DE OCTUBRE LA FIRMA DEL ACTA DE INICIO ES DIFERENTE AL INFORME, FORMATO DE SEGURIDAD SOCIAL Y DE RETENCION EN LA FUENTE CON FECHA DE 1 DE FEBRERO  </t>
  </si>
  <si>
    <t>LUIS ALFONSO AYA ORTIZ</t>
  </si>
  <si>
    <t>LA CUENTA DE COBRO DEBE IR DE 1 AL 30 DE OCTUBRE,FALTA PLANILLA DISCRIMINADA DEL MES DE OCTUBRE, FORMATO DE SEGURIDAD SOCIAL Y DE RETENCION EN LA FUENTE CON FECHA DE 1 DE FEBRERO</t>
  </si>
  <si>
    <t>LA CUENTA DE COBRO CORREGIR EL VALOR QUE ESTA ERRADO, EL INFORME DEBE VENIR DESDE EL 11 AL 30 DE ENERO</t>
  </si>
  <si>
    <t>CUENTA DE COBRO DEL MES DE DICIEMBRE DE 2012</t>
  </si>
  <si>
    <t>EL INFORME DEBE VENIR FIRMADO POR EL SUPERVISOR JAIRO FABIAN ESPINOSA</t>
  </si>
  <si>
    <t>EL INFORME DEBE VENIR DEL 1 AL 30 DE ENERO, CORREGIR EL FORMATO DE RETENCION EN LA FUENTE</t>
  </si>
  <si>
    <t>ESTOS DOCUMENTOS EL PROFESIONAL SANTIAGO BEDOYA ESTARA EN LA SECCIONAL DE ANTIOQUIA PARA RESOLVER TODAS LAS INQUIETUDES Y INCONSISTENCIAS</t>
  </si>
  <si>
    <t>ESTOS DOCUMENTOS EL PROFESIONAL PEDRO CASTRO ESTARA EN LA SECCIONAL DE IBAGUE PARA RESOLVER TODAS LAS INQUIETUDES Y INCONSISTENCIAS</t>
  </si>
  <si>
    <t>EL VALOR DEL CONTRATO DE LA RETENCION EN LA FUENTE ESTA ERRADO, FALTA FIRMA DEL SUPERVISOR</t>
  </si>
  <si>
    <t>CORRECCION CUENTA DE COBRO CORRESPONDIENTE A EL MES DE OCTUBRE  2011</t>
  </si>
  <si>
    <t>CORRECCION CUENTA DE COBRO CORRESPONDIENTE A EL MES DE  NOVIEMBRE 2011</t>
  </si>
  <si>
    <t>CORRECCION CUENTA DE COBRO DICIEMBRE 2011</t>
  </si>
  <si>
    <t>CORRECCION CUENTA DE COBRO OCTUBRE 2011</t>
  </si>
  <si>
    <t xml:space="preserve">FALTA PLANILLA DE SALUD Y PENSION Y EL SOPORTE DE PAGO </t>
  </si>
  <si>
    <t>EL PAGO DE PENSION ES DE DICIEMBRE Y DEBE SER NOVIEMBRE</t>
  </si>
  <si>
    <t>FALTA PRORROGA FECHA, FORMATO DE SEGURIDAD SOCIAL SIN INTERESES, FORMATO DE RETENCIONE EN LA FUENTE CORREGIR</t>
  </si>
  <si>
    <t xml:space="preserve">FALTA FIRMA DEL SUPERVISOR, CORREGIR EL FORMATO DE SEGURIDAD DEBE VENIR SIN INTERESES, CORREGIR EL FORMATO DE RETENCION EN LA FUENTE </t>
  </si>
  <si>
    <t xml:space="preserve">FALTA CONTRATO ANTERIOR Y EN LA PRORROGA NO ESTA ESTIPULADO EL PAGO DE RODAMIENTO </t>
  </si>
  <si>
    <t>FALTA CONTRATO ANTERIOR Y CORREGIR EL FORMATO DE SEGURIDAD SOCIAL SIN INTERESES</t>
  </si>
  <si>
    <t>FALTA CONSIGNACION DE SEGURIDAD SOCIAL, CONTRATO ANTERIOR</t>
  </si>
  <si>
    <t>CARLOS ARTURO CASTELLANOS CHANAGA</t>
  </si>
  <si>
    <t xml:space="preserve">EL CONTRATO LE FALTA LA FECHA, EL ACTA DE TERMINACION FALTA LA FIRMA DEL GERENTE, FALTA CERTIFICACION BANCARIA, EL FORMATO DE RETENCION EN LA FUENTE DEBE CORREGIR Y TODOS LOS FORMATOS DEBE ENVIARLO CON FECHA DE 1 DE FEBRERO </t>
  </si>
  <si>
    <t>DEBE DISCRIMINAR EL PAGO DE HONORARIOS Y GASTOS DE DESPLAZAMIENTO, FALTA CERTIFICACION DE SEGURIDAD SOCIAL, EL CONTRATO NO TIENE FECHA, FALTA CERTIFICACION BANCARIA</t>
  </si>
  <si>
    <t>CUENTA DE COBRO CORRESPONDIENTE AL MES DE OCTUBRE 2011</t>
  </si>
  <si>
    <t xml:space="preserve">CORREGIR FORMATO DE SEGURIDAD SOCIAL SIN INTERESES, DISCRIMINAR EL PAGO DE HONORARIOS Y GASTOS DE DESPLAZAMIENTO, EL CONTRATO NO TIENE FEHCA, CORREGIR EL FORMATO DE RETENCION EN LA FUENTE, </t>
  </si>
  <si>
    <t>ESTOS DOCUMENTOS EL PROFESIONAL ALBERTO ROSERO ESTARA EN LA SECCIONAL DE SANTANDER PARA RESOLVER TODAS LAS INQUIETUDES Y INCONSISTENCIAS</t>
  </si>
  <si>
    <t>PAGO HONORAIROS DEL 18 AL 30 DE OCTUBRE</t>
  </si>
  <si>
    <t>Informe de actividades, contrato, copia cédula, RUT, Pago aportes sociales, Corregir el valos a pagar mensual en la certificación juramentada ley 1450/11</t>
  </si>
  <si>
    <t>PAGO HONORARIOS DEL 01 AL 30 DE DICIEMBRE</t>
  </si>
  <si>
    <t>Corregir el nombre en la cuenta de cobro, el mes del informe de actividades está errado debe ser diciembre</t>
  </si>
  <si>
    <t>EDGAR DE JESUS ARRIETA ORTEGA</t>
  </si>
  <si>
    <t>03:50 p.m .</t>
  </si>
  <si>
    <t>La fecha del informe de actividades difiera de la fecha señalada en la cuenta de cobro</t>
  </si>
  <si>
    <t xml:space="preserve">PAGO HONORARIOS DEL 01 L 30 DE DICIEMBRE </t>
  </si>
  <si>
    <t>2:30 p.m</t>
  </si>
  <si>
    <t>El valor total del contrato en la certificación de retefuente deben ser 3,600,000; a la copia de la cédula le hace falta la huella</t>
  </si>
  <si>
    <t>LUIS RAFAEL BOLAÑOS MONTES</t>
  </si>
  <si>
    <t>PAGO HONORARIOS DEL 08 AL 30 DE NOVIEMBRE DE 2011</t>
  </si>
  <si>
    <t>4:00 p.m</t>
  </si>
  <si>
    <t>La firma del supervisor en el informe de actividades no corresponde al registrado en el contrato (Ana Luisa Diaz); falta cuenta de cobro de honorarios , solo envió la de desplazamiento</t>
  </si>
  <si>
    <t>3:50p.m</t>
  </si>
  <si>
    <t>Pasar el valor de la cuenta de cobro por 23 días; el pago de seguridad social está incompleto, la base de cotización deben ser 920,000</t>
  </si>
  <si>
    <t>PAGO HONORARIOS DEL 01 AL 30 DE DICIEMBRE DE 2011</t>
  </si>
  <si>
    <t>3:50 p.m</t>
  </si>
  <si>
    <t>La firma del supervisor en el reporte de actividades no corresponde con el supervisor estipulado en el contrato.</t>
  </si>
  <si>
    <t>VANNESA</t>
  </si>
  <si>
    <t>73268444-3</t>
  </si>
  <si>
    <t>PAGO DISCRIMANADA DE SALUD Y PENSION DE NOVIEMBRE, CORREGIR EL FORMATO DE SEGURIDAD SOCIAL SIN INTERESES</t>
  </si>
  <si>
    <t>PAGO DISCRIMANADA DE SALUD Y PENSIN DE DICIEMBRE, CORREGIR EL FORMATO DE SEGURIDAD SOCIAL SIN INTERESES</t>
  </si>
  <si>
    <t>73149507-9</t>
  </si>
  <si>
    <t>CORRECCION CUENTA DE COBRO DEL MES DE OCTUBRE</t>
  </si>
  <si>
    <t>CORREGIR CUENTA DE COBRO DESDE EL 14 AL 30 DE OCTUBRE, CORREGIR EL INFORME DE ACTIVIDADES DESDE EL 14 AL 30 DE OCTUBRE</t>
  </si>
  <si>
    <t xml:space="preserve">FALTA PLANILLA DISCRIMINADA DE SALUD Y PENSION </t>
  </si>
  <si>
    <t>73091260-3</t>
  </si>
  <si>
    <t xml:space="preserve">LAS CUENTAS DE COBRO DEBE VENIR CON FECHA DE 1 DE FEBRERO, LA FIRMAS DEL INFORME DEBE VENIR EN ORIGINAL Y FIRMADO POR EL SUPERVISOR, FALTA FIRMA DEL FORMATO DE SEGURIDAD SOCIAL Y FALTA CERTIFICACION BANCARIA FORMATO DE RETENCION EN LA FUENTE CON FECH DE 1 DE FEBRERO </t>
  </si>
  <si>
    <t>EL VALOR DEL CONTRATO ES DE $2300000 QUIERE DECIR QUE VA POR UN MES</t>
  </si>
  <si>
    <t>22914051-9</t>
  </si>
  <si>
    <t>MARCELA SERRANO VILLALBA</t>
  </si>
  <si>
    <t>CORREGIR CUENTA DE COBRO, EL INFORME DEBE DECIR DEL 1 AL 30 DE DICIEMBRE Y CORREGIR EL FORMATO DE SEGURIDAD SOCIAL Y LA RETENCION EN LA FUENTE ESTOS DOCUMENTOS DEBEN VENIR CON FECHA DE 1 DE FEBRERO</t>
  </si>
  <si>
    <t>19315171-3</t>
  </si>
  <si>
    <t>CORREGIR CUENTA DE COBRO, FALTA CEDULA AMPLIADA AL 150% CON SUS CARACTERISTICAS Y CORREGIR EL FORMATO DE SEGURIDAD SOCIAL Y LA RETENCION EN LA FUENTE ESTOS DOCUMENTOS DEBEN VENIR CON FECHA DE 1 DE FEBRERO</t>
  </si>
  <si>
    <t>76335187-3</t>
  </si>
  <si>
    <t>FREDDY REYNEL GOMEZ DAZA</t>
  </si>
  <si>
    <t xml:space="preserve">CORRECCION CUENTA DE COBRO DEL MES DE ENERO </t>
  </si>
  <si>
    <t>SE DEBE CORREGIR LA PRORROGA EN LA FECHA, CORREGIR EL FORMATO DE SEGURIDAD SOIAL</t>
  </si>
  <si>
    <t>EL INFORME DEBE VENIR FIRMADO POR EL SUPERVISOR QUE ESTA EN EL CONTRATO, DEBE CORREGIR FORMATO DE SEGURIDAD SOCIAL</t>
  </si>
  <si>
    <t>EL INFORME DEBE VENIR FIRMADO POR EL SUPERVISOR QUE ESTA EN EL CONTRATO</t>
  </si>
  <si>
    <t>19896166-8</t>
  </si>
  <si>
    <t xml:space="preserve">FALTA DATOS EN LA CEDUA AL 150% CON SUS CARACTERISTICAS, DEBE CORREGIR FORMATO DE SEGURIDAD SOCIAL Y CORREGIR EL FORMATO DE RETENCION EN LA FUENTE </t>
  </si>
  <si>
    <t xml:space="preserve">DEBE CORREGIR FORMATO DE SEGURIDAD SOCIAL Y CORREGIR EL FORMATO DE RETENCION EN LA FUENTE </t>
  </si>
  <si>
    <t>ADOLFO GONZALEZ OSORIO</t>
  </si>
  <si>
    <t>PAGO ENERO DEL 2012</t>
  </si>
  <si>
    <t>2:30 P.M</t>
  </si>
  <si>
    <t>FALTA CONTRATO 2011</t>
  </si>
  <si>
    <t>4:00 P.M</t>
  </si>
  <si>
    <t>CORREGIR CERTIFICACIÒN JURAMENTADA APORTES DE SEGURIDAD SOCIAL LOS VALORES PAGADOS DEBEN IR SIN INTERESES; LA CUENTA DE COBO Y L INFORME DE ACTIVIDADES DEBE IR DEL 01 AL 30 DE ENERO.</t>
  </si>
  <si>
    <t>LA CUENTA DE COBRO Y EL INFORME DE ACTIVIDADES SE DEBEN PASAR DEL 01 AL 30 DE ENERO, EL SUPERVISOR DEL CONTRATO ES JOSE ANCIZAR ARENAS, ES QUIN DEBE FIRMAR EL INFORME DE ACTIVIDADES; CONTRATO 2011 INCOMPLETO; FALTA FORMATO LEY 1450/11.</t>
  </si>
  <si>
    <t>2:40 P.M</t>
  </si>
  <si>
    <t>FALTA CONTRATO, MODIFICAR FORMATO DE RETENCION EN LA FUENTE Y SEGURIDAD SOCIAL ,  REVISAR FEHCA DE INICIO DE ACTIVIDADES DEL INFORME DE ACTIVIDADES.</t>
  </si>
  <si>
    <t>LA CUENTA DE COBRO SE DEBE PASAR DEL 01 AL 30 DE ENERO; FALTA INFORME DE ACTIVIDADES; CONTRATO 2011(INCOMPLETO).</t>
  </si>
  <si>
    <t>LA CUENTA DE COBRO DEBE SER POR 2.376.667.</t>
  </si>
  <si>
    <t>FALTA UNA PARTE DEL CONTRATO 2011; CORREGIR CERTIFICACIÒNJURAMENTADA SEGURIDAD SOCIAL</t>
  </si>
  <si>
    <t>CLAUDIA LORENA MORALES</t>
  </si>
  <si>
    <t>PAGO  ENERO DEL 2012</t>
  </si>
  <si>
    <t>12:00P.M</t>
  </si>
  <si>
    <t>FALTA UNA PARTE DEL CONTRATO 2011, EL SUPERVISOR QUE FIRMA EL INFORME DE ACTIVIDADES NO CORRESPONDE CON EL ESTIPULADO EN EL CONTRATO; CAMBIAR CUENTA DE COBRO DEBE IR DEL 01 AL 30 DE ENERO.</t>
  </si>
  <si>
    <t>PAGO NOVIEMBRE DE 2011</t>
  </si>
  <si>
    <t>CERTIFICACION JURAMENTADA POR PAGO DE SEGURIDAD SOCIAL, CERTIFICACIÒN JURAMENTADA LEY 1450/11 DEBE IR CON FECHA DE FEBRERO.</t>
  </si>
  <si>
    <t>PAGO DICIEMBRE DE 2011</t>
  </si>
  <si>
    <t>CERTIFICACION JURAMENTADA POR PAGO DE SEGURIDAD SOCIAL MAL DILIGENCIADO,LOS VALORES CANCELADOS DEBEN IR SIN INTERESES; CERTIFICACIÒN LEY 1450/11. AMBOS DOCUMENTOS DEBEN IR CON FECHA DE FEBRERO.</t>
  </si>
  <si>
    <t>12:00 P.M</t>
  </si>
  <si>
    <t>CUENTA DE COBRO E INFORME DE ACTIVIDADES DEBE IR HASTA DEL 01 AL 30 DE ENERO DE 2012; FALTA INFORME DE ACTIVIDADES; CORREGIR CERTIFICADO DE APORTES SOCIALES LOS VALORES PAGADOS DEBEN IR SIN INTERESES; SOPORTE DE PAGO DE SEGURIDAD SOCIAL; COPIA DE LA CÈDULA CON HUELLA Y DATOS PERSNALES; CERTIFICACIÒN BANCARIA; RUT</t>
  </si>
  <si>
    <t>CRISTIAN DAVID PAYÀN VEGA</t>
  </si>
  <si>
    <t>PAGO MES DE NOVIEMBRE DE 2011</t>
  </si>
  <si>
    <t>11:10 A.M</t>
  </si>
  <si>
    <t>FALTA FECHA DEL CONTRATO; MODIFICAR EL FORMATO DE RETEFUENTE.</t>
  </si>
  <si>
    <t>PAGO MES DE DICIEMBRE DE 2011</t>
  </si>
  <si>
    <t>PAGO MES DE ENERO DE 2012</t>
  </si>
  <si>
    <t>PERIODO DE LA CUENTA DE COBRO DEBE SER DEL 01 AL 30 DE ENERO; CONTRATO 2011 INCOMPLETO; CORREGIR CERTIFICACIÒN JURAMENTADA LOS VALORES DEBEN IR SIN INTERESES.</t>
  </si>
  <si>
    <t>CONTRATO 2011; PAGO SEGURIDAD SOCIAL INCOMPLETO, LA BASE DE COTIZACIÒN DEBEN SER 560.000; CEERTIFICACIÒN BANCARIA</t>
  </si>
  <si>
    <t>PRORROGA; CONTRATO 2011; INFORME DE ACTIVIDADES; FORMATO DECLARACION JURAMENTADA LEY 1450/11; CERTIFICACIÒN BANCARIA.</t>
  </si>
  <si>
    <t>INFORME DE ACTIVIDADES Y CUENTA DE COBRO DEL 01 AL 30 DE ENERO; CONTRATO 2011(INCOMPLETO)</t>
  </si>
  <si>
    <t>FEHCA CUENTA DE COBRO E  INFORME DE ACTIVIDADES DEBE SER  DEL 01 AL 30 DE ENERO; REVISAR SOPORTE DE PAGO SEGURIDADSOCIAL , DEBE SER ENERO; FALTA CONTRATO ANTERIOR; REVISAR CERTIFICACIONES JURAMENTADAS LEY 1450 Y PAGOS A SEGURIDAD SOCIAL.</t>
  </si>
  <si>
    <t>FALTA UNA PARTE DEL CONTRATO 2011</t>
  </si>
  <si>
    <t>LA CUENTA DE COBRO SE DEBE PASAR DEL 01 AL 30 DE ENERO</t>
  </si>
  <si>
    <t>PAGO ENERO 2012</t>
  </si>
  <si>
    <t>LA CUENTA DE COBRO DEBE IR DEL 01 AL 30DE ENERO; FALTA CONTRATO 2011</t>
  </si>
  <si>
    <t>PASAR LA CUENTA DE COBRO DEL 01 AL 30 DE ENERO, FALTA CONTRATO DEL 2011</t>
  </si>
  <si>
    <t>CONTRATO 2011</t>
  </si>
  <si>
    <t>CAMBIAR CUENTA DE COBRO, ESTÀ ENMENDADA; CORREGIR CERTIFICACIÒN JURAMENTADA POR CONCEPTO DE PAGOS A SEGURIDAD SOCIAL, LOS VALORES DEBEN IR SIN INTERESES.</t>
  </si>
  <si>
    <t>CONTRATO 2011 INCMPLETO; PASAR CUENTA DE COBRO E INFORME DE ACTIVIDADES DEL 01 AL 30 DE ENERO.</t>
  </si>
  <si>
    <t>PERIODO PENSION DEBE SER DICIEMBRE; CORREGIR FORMATO DE SEGURIDAD SOCIAL; LA CUENTA DE COBRO LA DEBE PASAR POR EL MES DE ENERO</t>
  </si>
  <si>
    <t>FALTA CONTRATO; REVISAR CERT. JURAMENTADALEY 1450/11, EN EL INFORME DE ACTIVIDADES LA FECHA DE INICIO ES 30 DE DICIEMBRE; SOPORTE DE PAGO SEGURIDAD SOCIAL; PASAR CUENTA DE COBRO DEL 01 AL 30 DE ENERO.</t>
  </si>
  <si>
    <t>FALTA UNA PARTE DEL CONTRATO 2011; CORREGIR CERTIFICACION JURAMENTADA APORTES SOCIALES.</t>
  </si>
  <si>
    <t>CONTRATO 2011 INCOMPLETO; PASAR CUENTA DE COBRO E INFORME DE ACTIVIDADES DEL 01 AL 30 DE ENERO DEL 2012</t>
  </si>
  <si>
    <t>CONTRATO 2011 INCOMPLETO; CORREGIR CERT. JURAMENTADA SEGURIDAD SOCIAL; PASAR CUENTA DE COBRO  INFORME DE ACTIVIDADES DEL 01 AL 30 DE ENERO.</t>
  </si>
  <si>
    <t>MARIA CRISTINA PAMPAMIJA</t>
  </si>
  <si>
    <t>PAGO DEL 26 DE SEPTIEMBRE AL 26 DE NOVIEMBRE DE 2011</t>
  </si>
  <si>
    <t xml:space="preserve">CORREGIR: CERTIFICACION JURAMENTADA LEY 1450/11; CERTIFICACIÒN JURAMENTADA PAGO SEGURIDAD SOCIAL, </t>
  </si>
  <si>
    <t xml:space="preserve">LA CUENTA DE COBRO Y EL INFORME DE ACTIVIDADES DEBEN IR DEL 01 AL 30 DE ENERO DE 2012; CERTIFICACION JURAMENTADA LEY 1450 MAL IMPRESA; CORREGIR FECHA INICIO 01 DE OCTUBRE. </t>
  </si>
  <si>
    <t>PAGO DE NOVIEMBRE  DEL 2011</t>
  </si>
  <si>
    <t>EL CONTRATO NO TIENE FECHA</t>
  </si>
  <si>
    <t>FALTA CONTRATO 2012</t>
  </si>
  <si>
    <t>PAUL FERNANDO POSSO CRESPO</t>
  </si>
  <si>
    <t>PAGO DE AGOSTO 8 A SEPTIEMBRE 7 DEL 2011</t>
  </si>
  <si>
    <t>CERTIFICACION RETEFUENTE; CERT. JURAMENTADA SEGURIDAD SOCIAL; CERTIFICACIÒN BANCARIA, MODIFICARO PERIODO DEL INFORME DE ACTIVIDADES DEBE SER IGUAL AL REGISTRADO EN LA CUENTA DE COBRO</t>
  </si>
  <si>
    <t>FALTA UNA PARTE DEL CONTRATO 2011; PASAR CUENTA DE COBRO E INFORME DE ACTIVIDADES DEL 01 AL 30 DE ENERO DEL 2012</t>
  </si>
  <si>
    <t>CORREGIR CERTIFICADO DE APORTES SOCIALES; FALTA UNA PARTE DEL CONTRATO 2011</t>
  </si>
  <si>
    <t>LA CUENTA DE COBRO E INFORME DE ACTIVIDADES DEBEN IR DEL 01 AL 30 DE ENERO; CONTRATO 2011 (INCOMPLETO); CORREGIR CERTIFICACION JURAMENTADA POR CONCEPTO DE PAGOS A SEGURIDAD SOCIAL , LOS VALORES CANCELADOS DEBEN IR SIN INTERESES.</t>
  </si>
  <si>
    <t>PAGO DICIEMBRE 2011</t>
  </si>
  <si>
    <t xml:space="preserve">                               </t>
  </si>
  <si>
    <t>PAGO OCTUBRE DE 2012</t>
  </si>
  <si>
    <t>PERIODO INFORME DE ACTIVIDADES DEBE SER DEL 18 AL 30 DE OCTUBRE; FALTA ACTA DE INICIO.</t>
  </si>
  <si>
    <t>PAGO ENERO DE 2012</t>
  </si>
  <si>
    <t>3:00 P.M</t>
  </si>
  <si>
    <t>CUENTA DE COBRO DEL 01 AL 30 ENERO; LOS VALORES DE LA CERTIFICACIÒN JURAMENTADA DEBEN IR SIN INTERESES</t>
  </si>
  <si>
    <t>FALTA CONTRATO; RUT; COPIA CEDULA; CERTIFICACION BANCARIA Y CORREGIR LA FECHA EN LA CUENTA DE COBRO ES ENERO DE 2012</t>
  </si>
  <si>
    <t>OK. SE PASA PARA PAGO</t>
  </si>
  <si>
    <t>CARLOS AUGUSTO FRANCO</t>
  </si>
  <si>
    <t>PAGO NOVIMBRE DE 2011</t>
  </si>
  <si>
    <t>3:40 P.M</t>
  </si>
  <si>
    <t>EN EL REPORTE DE ACTIVIDADES HACE FALTA LA FIRMA DEL SUPERVISOR</t>
  </si>
  <si>
    <t>CARLOS AUGUSTO FRANCO GIRALDO</t>
  </si>
  <si>
    <t>PAGO NOVIEMBR DEL 2011</t>
  </si>
  <si>
    <t>FALTA CONTRATO; RUT; COPIA CEDULA; CERTIFICACION BANCARIA; PAG SEGURIDAD SOCIAL</t>
  </si>
  <si>
    <t>PAGO OCTUBRE</t>
  </si>
  <si>
    <t>FALTA CERTIFICACIÒN BANCARIA</t>
  </si>
  <si>
    <t>VALR TOTAL DEL CONTRATO EN LA CERT. LEY 1450 ES POR 6,380,000</t>
  </si>
  <si>
    <t>PAGO DICIEMBRE DE 2012</t>
  </si>
  <si>
    <t>CORREGIR EL VALOR MENSUAL EN EL CERT. DE RTEFUENTE ES 1,160,000</t>
  </si>
  <si>
    <t>PERIODO DEL REPORTE DE ACTIVIDADES ENER 2012; CORREGIR CERTIFICADO LEY 150, EL VALOR MENSUAL ES 1,160,000</t>
  </si>
  <si>
    <t>EDNA MILDRED MEDINA</t>
  </si>
  <si>
    <t>EL CONTRATO INICIO EL 03 DE ENERO POR LO TANTO LA CUENTA D ECOBR DEBE IR A PARTIR DE ESTE DIA</t>
  </si>
  <si>
    <t>PAGO DICIEMBRE DEL 2011</t>
  </si>
  <si>
    <t>CNTRATO FIRMADO EL 02 DE ENERO, REVISAR FECHAS; EL CERTIFICADO DE APORTES SOCIALES DEBE REGISTRAR EL VALOR PAGADO SIN INTERESES</t>
  </si>
  <si>
    <t>EDNA MILDRED MEDINAQUINTERO</t>
  </si>
  <si>
    <t>PAGO DE SEGURIDAD SOCIAL DEBE SER DE NOVIEMBRE</t>
  </si>
  <si>
    <t>FABIO LEONARD OROZCO SERNA</t>
  </si>
  <si>
    <t>EN LA PRORROGA NO ESTÀ EL PAGO DE DESPLAZAMIENTO</t>
  </si>
  <si>
    <t>PRORROGA NO ESTIPULA PAGO DE DESPLAZAMIENTO</t>
  </si>
  <si>
    <t>PERIODO CUENTA DE COBRO DEBE SER DEL 01 AL 30 DE ENERO; EN LA PRORROGA NO APARECE EL PAGO DE RODAMIENTO</t>
  </si>
  <si>
    <t>VALOR CUENTA DE COBRO 1.820.000; CORREGIR FECHA DEL CONTRATO O ANCTA DE INICIO SEGÚN CORRESPONDA; EL VALOR MENSUAL EN EL CERTIFICADO DE RETENCION EN LA FUENTE ES 1.820.000</t>
  </si>
  <si>
    <t>JHONNATAN MARULANDA CUELLAR</t>
  </si>
  <si>
    <t>3:00 PM.</t>
  </si>
  <si>
    <t>OK.SE ENTREGA PARA PAGO.</t>
  </si>
  <si>
    <t>EN LA PRORROGA NNO ESTA EL PAGO DE RODAMIENTO.</t>
  </si>
  <si>
    <t>FALTA REPORTE DE ACTIVIDADES; CONTRATO; RUT; COPIA CEDULA; PAGO SEGURIDAD SOCIAL; CERTIFICACIÒN BANCARIA</t>
  </si>
  <si>
    <t>LUIS EVERARD LAVERDE GARCIA</t>
  </si>
  <si>
    <t>2:30 PM.</t>
  </si>
  <si>
    <t>CORREGIR CERTIFICADO DE APORTES A SEGURIDAD SOCIAL, LOS VALORES DEBEN IR SIN INTERESES.</t>
  </si>
  <si>
    <t>CAMBIAR PERIODO EN EL REPORTE DE ACTIVIDADES; CERTIFICADO SEGURIDAD SOCIAL SIN INTERESES; CERTIFICADO DE RETEFUENTE ESTA MAL DILIGENCIADO CORREGIR NIT DEL ICA</t>
  </si>
  <si>
    <t>PAGO NOVIEMBRE DEL 2011</t>
  </si>
  <si>
    <t>CAMBAIR PERIODO DE REPORTE DE INFORME DE ACTIVIDADES Y HACER FIRMAR POR EL SUPERVISOR DEL CONTRATO; FORMATO RETEFUENTE MAL DILIGENCIADO,LOS VALRES DEBEN IR SIN INTERESES Y TODOS LOS DOCUMENTOS DEBEN TENER FECHA FEBRERO; CERTIFICADO LEY 1450 CORREGIR NIT DEL ICA</t>
  </si>
  <si>
    <t>PERIODO DE INFORME DE ACTIVIDADES DEBE IR DEL 01 AL 30 DE ENERO; LA PRRROGA NO INCLUYE DESPLAZAMIENTO</t>
  </si>
  <si>
    <t>ELPERIODO A COBRAR ES DEL 01 AL 30 DE ENERO DE 2012; CORREGIR CERTIFICADO LEY 1450, EL NIT DEL ICA ESTA ERRADO</t>
  </si>
  <si>
    <t>NOHORA BEATRIZ MEDINA QUZADA</t>
  </si>
  <si>
    <t>CERTIFICADO DE APORTES SOCIALES DEBE DILIGENCIARSE SIN INTERESES.</t>
  </si>
  <si>
    <t>Q02/02/2012</t>
  </si>
  <si>
    <t>CRREGIR INFORME DE ACTIVIDADES (DEBE DECIR DICIEMBRE DEL 2011)</t>
  </si>
  <si>
    <t>ROSINELLY LOPEZ SANTACRUZ</t>
  </si>
  <si>
    <t>LA PRORROGA NO ESTIPULA VALOR DE DESPLAZAMIENTO.</t>
  </si>
  <si>
    <t>PAGO NERO DEL 2012</t>
  </si>
  <si>
    <t>CAMBIAR FECHA EN EL REPORTE DE ACTIVIDADES ES DL 01 AL 30 DE ENERO</t>
  </si>
  <si>
    <t>PEDRO ARTURO RINCÒN RIVERA</t>
  </si>
  <si>
    <t>PAGO HONORARIOS NOVIEMBRE DE 2011</t>
  </si>
  <si>
    <t>FALTA FIRMA DEL SUPERVISOR EN EL REPORTE DE ACVTIVIDADES; CORREGIR VALOR CUENTA DE COBRO 1.763.333; CORREGIR CERTIFICADO DE RETEFUENTE LEY 1450 EL VALOR A RECIBIR DEL MES ES 1.763.333.</t>
  </si>
  <si>
    <t>CORREGIR VALORES EN EL CERTIFICADO DE APORTS SOCIALES DEBEN IR SIN INTERESES; FALTA INFORME DE ACTIVIDADES</t>
  </si>
  <si>
    <t>DANIEL EDUARDO FONSECA LEAL</t>
  </si>
  <si>
    <t>EN EL INFORME DE ACTIVIDADES HACE FALTA LA FIRMA DEL SUPERVISOR; CORREGIR VALOR PAGADO EN PENSIÒN EN LA CERTIFICACION JURAMENTADA POR CONCEPTO DE PAGOS A SEGURIDAD SOCIAL; CORREGIR CERTIFICACION JURAMENTADA LEY 1450 EL VALOR A RECIBIR EN EL MES ES 2.223.000</t>
  </si>
  <si>
    <t xml:space="preserve"> FALTA FIRMA DEL SUPERVISOR EN EL INFORME DE ACTIVIDADES; EL ACTA DE LIQUIDACIÒN NO TIENE FIRMAS; VALOR DE PENSIÒN EN EL CERTIFICADO DE SEGURIDAD SOCIAL DEBE SER DE 147.200; CORREGIR CERTIFICADO LEY 1450/11, EL NIT DEL ICA ESTÀ ERRADO Y EL VALOR A RECIBIR EN EL MES DEBE SER 2.900.000.</t>
  </si>
  <si>
    <t xml:space="preserve">DOCUMENTACIÓN </t>
  </si>
  <si>
    <t xml:space="preserve">CONSERVACIÓN </t>
  </si>
  <si>
    <t xml:space="preserve">NOMBRE Y/O RAZÓN SOCIAL </t>
  </si>
  <si>
    <t xml:space="preserve">INFORME DE ACTIVIDADES </t>
  </si>
  <si>
    <t xml:space="preserve">FOTOCOPIA DEL CONTRATO Y PRÓRROGA (si aplica) </t>
  </si>
  <si>
    <t>FOTOCOPIA ACTA DE INICIO</t>
  </si>
  <si>
    <t xml:space="preserve">FOTOCOPIA DEL RUT </t>
  </si>
  <si>
    <t xml:space="preserve">FOTOCOPIA DE CC CON CARÁCTERÍSTICAS </t>
  </si>
  <si>
    <t xml:space="preserve">2 FOTOCOPIAS DEL PAGO SALUD Y PENSION </t>
  </si>
  <si>
    <t>FORMATO DE SS</t>
  </si>
  <si>
    <t xml:space="preserve">CERTIFICACIÓN BANCARIA </t>
  </si>
  <si>
    <t xml:space="preserve">FORMATO DE RETENCION EN LA FUENTE </t>
  </si>
  <si>
    <t>85380597-1</t>
  </si>
  <si>
    <t xml:space="preserve">WILSON RAFAEL TOVAR ZARATE </t>
  </si>
  <si>
    <t xml:space="preserve">Cuenta de Cobro correspondiente al período del 08 al 30 de Noviembre de 2011 </t>
  </si>
  <si>
    <t>La suma en números y en letras no coincide. El valor correcto es $674.667</t>
  </si>
  <si>
    <t>X</t>
  </si>
  <si>
    <t xml:space="preserve">EN LA CUENTA DE COBRO APARECE: SEISCIENTOS CUARENTA Y SIETE SEISCIENTOS SESENTA Y SIETE MIL PESOS ($647,667) LO CUAL ESTÁ ERRADO </t>
  </si>
  <si>
    <t xml:space="preserve">JORGE LUIS CHARRIS PADILLA </t>
  </si>
  <si>
    <t xml:space="preserve">Cuenta de Cobro correspondiente al período del 01 al 30 de Noviembre de 2011 </t>
  </si>
  <si>
    <t xml:space="preserve">Falta </t>
  </si>
  <si>
    <t xml:space="preserve">TODOS LOS DOCUMENTOS MENCIONADOS ESTÁN FALTANTES </t>
  </si>
  <si>
    <t xml:space="preserve">JULIO OSCAR BARROS GONZÁLEZ </t>
  </si>
  <si>
    <t xml:space="preserve">Cuenta de Cobro correspondiente al período del 09 al 30 de Noviembre de 2011 </t>
  </si>
  <si>
    <t xml:space="preserve">CERTIFICACIÓN BANCARIA FALTANTE </t>
  </si>
  <si>
    <t xml:space="preserve">JOSE RAÚL GÓMEZ DEVIA </t>
  </si>
  <si>
    <t>Cuenta de Cobro correspondiente al período del 08 al 30 de Noviembre de 2011</t>
  </si>
  <si>
    <t xml:space="preserve">Falta firma del supervisor en el reporte de actividades </t>
  </si>
  <si>
    <t>FIRMA DEL SUPERVISOR: ANA LUISA DÍAZ JIMÉNEZ</t>
  </si>
  <si>
    <t xml:space="preserve">Cuenta de Cobro correspondiente al período del 01 al 30 de enero de 2012 </t>
  </si>
  <si>
    <t xml:space="preserve">Falta firma del supervisor en el reporte de actividades; la fecha debe ir del 01 al 30 de enero </t>
  </si>
  <si>
    <t>EN EL REPORTE DE ACTIVIDADES APARECE DEL 02 AL 30 DE ENERO, LO CUAL ESTÁ ERRADO</t>
  </si>
  <si>
    <t xml:space="preserve">JOSE RAMIRO COPETE CASTAÑO </t>
  </si>
  <si>
    <t>Cuenta de Cobro correspondiente al período del 01 al 15 de diciembre de 2011</t>
  </si>
  <si>
    <t xml:space="preserve">No corresponde la firma del supervisor del informe según el contrato </t>
  </si>
  <si>
    <t>Falta</t>
  </si>
  <si>
    <t xml:space="preserve"> FALTA DEL CONTRATO, EL ACTA DE INICIO Y EL ACTA DE TERMINACIÓN, IMPIDEN LA CORRECTA EVALUACIÓN DE LA DOCUMENTACIÓN </t>
  </si>
  <si>
    <t>RODAMIENTO</t>
  </si>
  <si>
    <t xml:space="preserve"> FALTA DEL CONTRATO, EL ACTA DE TERMINACIÓN, IMPIDEN LA CORRECTA EVALUACIÓN DE LA DOCUMENTACIÓN </t>
  </si>
  <si>
    <t>Cuenta de Cobro correspondiente al período del 02 al 30 de enero de 2012</t>
  </si>
  <si>
    <t>Error en la fecha de terminación del contrato, debe ser Marzo 15 de 2012</t>
  </si>
  <si>
    <t xml:space="preserve">1. SEGÚN EL CONTRATO, EL SUPERVISOR DE  ACTIVIDADES DEBE SER CLAUDIA LORENA GALVIS RESTREPO Y QUIEN FIRMA EL REPORTE ES CLAUDIA CASTAÑO MONTOYA. 2. TANTO EL EL FORMATO DE SS COMO EN EL DE RETENCIÓN LA FECHA DE TERMINACIÓN QUE APARECE ES FEBRERO 29 DE 2012, LO CUAL ESTÁ ERRADO. 3. NO ESTÁ INCLUIDA LA CLÁUSULA DE IVA POR DESPLAZAMIENTO EN EL CONTRATO. </t>
  </si>
  <si>
    <t xml:space="preserve">SILVIA PATRICIA LÓPEZ ZAPATA </t>
  </si>
  <si>
    <t xml:space="preserve">1. TANTO EL EL FORMATO DE SS COMO EN EL DE RETENCIÓN LA FECHA DE TERMINACIÓN QUE APARECE ES FEBRERO 29 DE 2012, LO CUAL ESTÁ ERRADO. 3. NO ESTÁ INCLUIDA LA CLÁUSULA DE IVA POR DESPLAZAMIENTO EN EL CONTRATO. </t>
  </si>
  <si>
    <t xml:space="preserve">MARIBEL GALLEGO VELÁSQUEZ </t>
  </si>
  <si>
    <t xml:space="preserve">ARSELIA ORTEGA LÓPEZ </t>
  </si>
  <si>
    <t>Cuenta de Cobro correspondiente al período del 01 al 30 de enero de 2012</t>
  </si>
  <si>
    <t>Falta firma del contratista en el contrato</t>
  </si>
  <si>
    <t>N/A</t>
  </si>
  <si>
    <t xml:space="preserve">El valor total del contrato está errado; se debe discriminar dicho valor y la prórroga; la fecha de iniciación es la del contrato inicial. </t>
  </si>
  <si>
    <t xml:space="preserve">EL VALOR DEL CONTRATO EN EL FORMATO DE RETENCIÓN EN LA FUENTE, ESTÁ ERRADO, ES $3.600.000. SE ANOTA ADEMÁS QUE AL FECHA DE INICIACIÓN ES DE OCTUBRE DE 2011 Y QUE ES NECESARIO DISCRIMINAR LOS VALORES A PAGAR: DEL CONTRATO INICIAL Y DE LA PRÓRROGA. 3. NO ESTÁ INCLUIDA LA CLÁUSULA DE IVA POR DESPLAZAMIENTO EN EL CONTRATO. </t>
  </si>
  <si>
    <t>Fecha errada. Debe ser Enero 01-30 de 2012. Además no corresponde la firma del supervisor, el cual según el contrato debe ser Emilio Arévalo Peñaranda</t>
  </si>
  <si>
    <t xml:space="preserve">ES NECESARIO ANOTAL EL VALOR INICIAL DEL CONTRATO, DISCRIMINÁNDOLO DEL VALOR DE LA PRÓRROGA. SE NOTA ADEMÁS QUE SI BIEN EL REPORTE DE ACTIVIDADES LO FIRMA EL GERENTE SECCIONAL, SEGÚN CONTRATO, LE CORRESPONDE A EMILIO ARÉVALO PEÑARANDA, HACERLO. POR ÚLTIMO, NO ESTÁ INCLUIDA LA CLÁUSULA DEL IVA POR DESPLAZAMIENTO EN EL CONTRATO. </t>
  </si>
  <si>
    <t>El valor total del contrato está errado; se debe sumar contrato y prorroga y discriminar valor contrato y prorroga por separado</t>
  </si>
  <si>
    <t>25,181,911-1</t>
  </si>
  <si>
    <t>DEBE SER FIRMADO POR QUIEN APARECE COMO SUPERVISOR EN EL CONTRATO: CLAUDIA LORENA GALVIS RESTREPO</t>
  </si>
  <si>
    <t>EL COTIZANTE DEBE SER EL CONTRATISTA / CORREGIR VALOR EN COTIZACION DE EPS Y AFP ASI COMO EL TOTAL</t>
  </si>
  <si>
    <t>CORREGIR FECHA DE TERMINACION DEL CONTRATO</t>
  </si>
  <si>
    <t>FIRMA EN REPORTE DE ACTIVIDADES DEBE SER LA DEL SUPERVISOR / CORREGIR FECHA TERMINACION CONTRATO EN CERT. RETEFTE. / CORREGIR VALOR PAGO EPS - AFP - TOTALES - PLANILLA Y EL COTIZANTE DEBE SER EL COTIZANTE.</t>
  </si>
  <si>
    <t>1,088,537,014-1</t>
  </si>
  <si>
    <t>Cuenta de Cobro correspondiente al período del 02 al 30 de Enero de 2012</t>
  </si>
  <si>
    <t>FALTA ACTA INICIACION</t>
  </si>
  <si>
    <t xml:space="preserve">CORREGIR VALOR EN COTIZACION DE EPS Y AFP ASI COMO EL TOTAL </t>
  </si>
  <si>
    <t>IVA POR DESPLAZAMIENTO EN CONTRATO / CERTIFICACION DE RETENCION EN LA FUENTE VALOR TOTAL A PAGAR MES DEBE SER SUMA DE HONORARIOS MAS DESPLAZAMIENTOS / VALORES EPS - AFP Y TOTALES EN CERT. APORTES / FALTA ACTA DE INICIACION</t>
  </si>
  <si>
    <t>DESPLAZAMIENTO</t>
  </si>
  <si>
    <t>Cuenta de Cobro correspondiente al período del 01 al 16 de Diciembre de 2011</t>
  </si>
  <si>
    <t>CONTRATO ILEGIBLE</t>
  </si>
  <si>
    <t>FALTA ACTA LIQUIDACION</t>
  </si>
  <si>
    <t xml:space="preserve"> IVA POR DESPLAZAMIENTO EN CONTRATO / VALORES EPS - AFP Y TOTALES EN CERT. APORTES / FALTA ACTA DE LIQUIDACION</t>
  </si>
  <si>
    <t>CORREGIR VALOR EN COTIZACION DE EPS Y AFP ASI COMO EL TOTAL Y FECHA DE FEBRERO</t>
  </si>
  <si>
    <t>18,604,492-9</t>
  </si>
  <si>
    <t>ADJUNTAR CON FECHA DE FEBRERO</t>
  </si>
  <si>
    <t>LA CUENTA DEBE SER CON FECHA DE FEBRERO</t>
  </si>
  <si>
    <t>9,874,716-8</t>
  </si>
  <si>
    <t>Cuenta de Cobro correspondiente al período del 01 al 30 de Diciembre de 2011</t>
  </si>
  <si>
    <t>ACTA DE LIQUIDACION ADJUNTA</t>
  </si>
  <si>
    <t>FALTA RELACIONAR UN NUMERO DE PLANILLA EN LA CERTIFICACION DE APORTES / VALORES EPS - AFP Y TOTALES EN CERTIFICACION APORTES Y EL No. DE PLANILLA NO CORRESPONDE / VALOR A PAGAR DEL MES EN CERTIF. RETEFTE. ES LA SUMA DE HONORARIOS Y DESPLAZAMIENTO</t>
  </si>
  <si>
    <t>9,869,462-2</t>
  </si>
  <si>
    <t>DIONISIO ARISMENDY PEREA MOSQUERA</t>
  </si>
  <si>
    <t>Cuenta de Cobro correspondiente al período del 01 al 30 de Octubre de 2011</t>
  </si>
  <si>
    <t>CORREGIR VALORES EPS - AFP Y TOTALES EN CERT. RETEFTE. / VALOR A PAGAR DEL MES EN CERTIF. RETEFTE. ES LA SUMA DE HONORARIOS Y DESPLAZAMIENTO</t>
  </si>
  <si>
    <t>Cuenta de Cobro correspondiente al período del 01 al 30 de Noviembre de 2011</t>
  </si>
  <si>
    <t>LA CUENTA DE COBRO DEBE SER CON FECHA DE FEBRERO / FALTA RELACIONAR UN NUMERO DE PLANILLA EN LA CERTIFICACION DE APORTES / FECHA CERTIFICACION APORTES FEBRERO / FECHA CERTIFICACION RETEFUENTE FEBRERO / VALOR A PAGAR DEL MES EN CERTIF. RETEFTE. ES LA SUMA DE HONORARIOS Y DESPLAZAMIENTO</t>
  </si>
  <si>
    <t>9,955,739-5</t>
  </si>
  <si>
    <t>FALTA</t>
  </si>
  <si>
    <t>CERTIFICACION DE RETENCION EN LA FUENTE VALOR TOTAL A PAGAR MES DEBE SER SUMA DE HONORARIOS MAS DESPLAZAMIENTOS</t>
  </si>
  <si>
    <t>CERTIFICACION DE RETENCION EN LA FUENTE VALOR TOTAL A PAGAR MES DEBE SER SUMA DE HONOARRIOS MAS DESPLAZAMIENTOS</t>
  </si>
  <si>
    <t>25,202,961</t>
  </si>
  <si>
    <t>MARIA MERCEDES ALVAREZ ZAPATA</t>
  </si>
  <si>
    <t>IVA POR DESPLAZAMIENTO EN CONTRATO / CERTIFICACION DE RETENCION EN LA FUENTE VALOR TOTAL A PAGAR MES DEBE SER SUMA DE HONORARIOS MAS DESPLAZAMIENTOS</t>
  </si>
  <si>
    <t>1,094,883,995-4</t>
  </si>
  <si>
    <r>
      <rPr>
        <b/>
        <sz val="9"/>
        <color theme="1"/>
        <rFont val="Calibri"/>
        <family val="2"/>
        <scheme val="minor"/>
      </rPr>
      <t>INCONSISTENCIA EN VALOR TOTAL DEL CONTRATO</t>
    </r>
    <r>
      <rPr>
        <sz val="9"/>
        <color theme="1"/>
        <rFont val="Calibri"/>
        <family val="2"/>
        <scheme val="minor"/>
      </rPr>
      <t xml:space="preserve"> / IVA POR DESPLAZAMIENTO EN CONTRATO / CERTIFICACION DE RETENCION EN LA FUENTE VALOR TOTAL A PAGAR MES DEBE SER SUMA DE HONORARIOS MAS DESPLAZAMIENTOS / </t>
    </r>
    <r>
      <rPr>
        <b/>
        <sz val="9"/>
        <color theme="1"/>
        <rFont val="Calibri"/>
        <family val="2"/>
        <scheme val="minor"/>
      </rPr>
      <t>ACLARAR VALOR TOTAL DEL CONTRATO EN CERT. RETEFTE. Y FECHA DE TERMINACION</t>
    </r>
  </si>
  <si>
    <t>4,538,082-9</t>
  </si>
  <si>
    <t>600,035,210-8</t>
  </si>
  <si>
    <t>ARTURO ADOLFO CARVAJAL CARDONA</t>
  </si>
  <si>
    <t>Cuentas de Cobro SIN PERIODO QUE COBRA</t>
  </si>
  <si>
    <r>
      <rPr>
        <b/>
        <sz val="9"/>
        <color theme="1"/>
        <rFont val="Calibri"/>
        <family val="2"/>
        <scheme val="minor"/>
      </rPr>
      <t xml:space="preserve">INCONSISTENCIA EN NUMERO CEDULA Y NUMERO R.U.T. </t>
    </r>
    <r>
      <rPr>
        <sz val="9"/>
        <color theme="1"/>
        <rFont val="Calibri"/>
        <family val="2"/>
        <scheme val="minor"/>
      </rPr>
      <t xml:space="preserve"> / IVA POR DESPLAZAMIENTO EN CONTRATO / CERTIFICACION DE RETENCION EN LA FUENTE VALOR TOTAL A PAGAR ESTA ERRADO / EL VALOR DE LA CUENTA DE COBRO DEBE SER POR 29 DIAS</t>
    </r>
  </si>
  <si>
    <t>16075116-7</t>
  </si>
  <si>
    <t xml:space="preserve">ANDRÉS FELIPE SUCERQUIA </t>
  </si>
  <si>
    <t xml:space="preserve">Presente incongruencia en la fecha en que se firma la prórroga y la fecha de inicio de la prestación del servicio. </t>
  </si>
  <si>
    <t xml:space="preserve">Debe discriminar del valor del contrato y el valor de la prórroga </t>
  </si>
  <si>
    <t>LA PRÓRROGA ESTÁ FIRMANDA EL 2 DE ENERO, DEBE ESTAR FIRMADA CON FECHA DEL 30 DE DICIEMBRE, PUES ES PRÓRROGA</t>
  </si>
  <si>
    <t>Debido a que la prestación del servicio empezó el 2 de enero, debe ser indicado en la cuenta de cobro, por lo tanto, el valor a cobrar es de $1.160.000 por honorarios y $580.000 por desplazamiento</t>
  </si>
  <si>
    <t>Debe ser corregido el valor a pagar mes: $1.160.000 honorarios; $580.000 desplazamiento. Total: $1,740,000</t>
  </si>
  <si>
    <t xml:space="preserve">EN LA CUENTA DE COBRO APARECE: HONORARIOS: $1.200.000 Y DESPLAZAMIENTO: $600.000, SIN TOMAR EN CUENTA QUE SE INICIA LABORES EL 2 DE ENERO NO EL 1 DE ENERO. </t>
  </si>
  <si>
    <t xml:space="preserve">RAMÓN ORLANDO OROZCO </t>
  </si>
  <si>
    <t xml:space="preserve">Falta para discriminado </t>
  </si>
  <si>
    <t xml:space="preserve">LUISA FERNANDA HOYOS </t>
  </si>
  <si>
    <t>Debido a que la prestación del servicio empezó el 2 de enero, debe ser indicado en la cuenta de cobro, por lo tanto, el valor a cobrar es de $2,513,333 por honorarios.</t>
  </si>
  <si>
    <t>Debe hacer el reajuste según el sueldo ($2.600.000)</t>
  </si>
  <si>
    <t>Deben hacer correcciones según el reajuste: SALUD: $130,000; PENSIÓN: $166,400. TOTAL: $296.400</t>
  </si>
  <si>
    <t>Debe ser corregido el valor a pagar mes: $2.513,333 honorarios</t>
  </si>
  <si>
    <t xml:space="preserve">EN LA CUENTA DE COBRO APARECE: HONORARIOS: $2600,000 SIN TOMAR EN CUENTA QUE SE INICIA LABORES EL 2 DE ENERO NO EL 1 DE ENERO. </t>
  </si>
  <si>
    <t xml:space="preserve">JOSE DIEGO TABARES </t>
  </si>
  <si>
    <t xml:space="preserve">AÑO ERRADO EN EL INFORME </t>
  </si>
  <si>
    <t xml:space="preserve">EN EL INFORME DE ACTIVIDADES APARECE: ENERO DE 2011; DEBE APARECER ENERO DE 2012. </t>
  </si>
  <si>
    <t>DEBE SER CORREGIDO CON LA FECHA DE INICIO: 2 DE ENERO</t>
  </si>
  <si>
    <t>10246853-7</t>
  </si>
  <si>
    <t xml:space="preserve">GERARDO LOPEZ LOPEZ </t>
  </si>
  <si>
    <t>PROYECTO OLA INVERNAL ICA - MADR RESPONSABLE ALBA</t>
  </si>
  <si>
    <t>SANDRA PATRICIA ZORRO RIOS</t>
  </si>
  <si>
    <t>CORREGIR CUENTA DE COBRO CONCEPTO MOVILIZACION POR "GASTOS DE DESPLAZAMIENTO" CON CONSECUTIVO</t>
  </si>
  <si>
    <t>FALTA FIRMA SUPERVISOR EN REPORTE DE ACTIVIDADES (Se firma en oficinas I.C.A.)</t>
  </si>
  <si>
    <t>CORREGIR NIT DEL I.C.A. EN LA CERTIFICACION DE RETENCION EN LA FUENTE</t>
  </si>
  <si>
    <t>CORREGIR EL VALOR DEL PAGO EN LA CERTIFICACION DE RETENCION EN LA FUENTE (Honorarios mas desplazamiento)</t>
  </si>
  <si>
    <t>CORREGIR FECHA DE INICIO EN CERTIFICACION DE APORTES</t>
  </si>
  <si>
    <t>INCLUIR RENGLON EN EL CUAL SE ESPECIFIQUE VALOR DE LA PRORROGA</t>
  </si>
  <si>
    <t>LILIBETH DORIA PEREZ</t>
  </si>
  <si>
    <t>N. / A.</t>
  </si>
  <si>
    <t>CORREGIR FECHA DE TERMINACION EN LAS DOS CERTIFICACIONES DE APORTES (Septiembre 22 / 11)</t>
  </si>
  <si>
    <t>CORREGIR VALORES DE COTIZACION PARA EPS, AFP Y SUMATORIA EN LA CERTIFICACIONES DE APORTES</t>
  </si>
  <si>
    <t>HONORARIOS Y DESPLAZAMIENTO NOVIEMBRE 08 AL 30 DE 2.011</t>
  </si>
  <si>
    <t>HONORARIOS Y DESPLAZAMIENTO DE DICIEMBRE DE 2011</t>
  </si>
  <si>
    <t>HONORARIOS Y DESPLAZAMIENTO ENERO DE 2012</t>
  </si>
  <si>
    <t>HONORARIOS AGOSTO Y SEPTIEMBRE</t>
  </si>
  <si>
    <t>RICARDO</t>
  </si>
  <si>
    <t>VERIFICAR VALOR TOTAL DEL CONTRATO EN CERTIFICACION DE RETEFUENTE (Indispensable contrato)</t>
  </si>
  <si>
    <t>AÑADIR RENGLON "VALOR PRORROGA" EN CERTIFICACION DE RETENCION EN LA FUENTE</t>
  </si>
  <si>
    <t>FALTA INCLUIR I.V.A. POR DESPLAZAMIENTO EN LA PRORROGA</t>
  </si>
  <si>
    <t>CORREGIR CUENTA DE COBRO CONCEPTO MOVILIZACION POR "GASTOS DE DESPLAZAMIENTO"</t>
  </si>
  <si>
    <t>INCLUIR RENGLON EN EL CUAL SE ESPECIFIQUE VALOR DE LA PRORROGA EN CERTIFICACION DE RETEFUENTE</t>
  </si>
  <si>
    <t xml:space="preserve">CORREGIR CUENTAS DE COBRO, PERIODO 13 AL 30 DE ENERO (18 DIAS), CAMBIA VALOR </t>
  </si>
  <si>
    <t>CORREGIR EL VALOR DEL PAGO EN LA CERTIFICACION DE RETENCION EN LA FUENTE (Según cuenta corregida)</t>
  </si>
  <si>
    <t>MARCO ANTONIO SUAREZ CARVAJAL</t>
  </si>
  <si>
    <t xml:space="preserve">CORREGIR CUENTAS DE COBRO, PERIODO 02 AL 30 DE ENERO (29 DIAS), CAMBIA VALOR, VER ACTA DE INICIACION </t>
  </si>
  <si>
    <t>CORREGIR PERIODO DEL REPORTE DE ACTIVIDADES (02 AL 30 DE ENERO DE 2.012)</t>
  </si>
  <si>
    <t>RICARDO BERMEO CALDERON</t>
  </si>
  <si>
    <t>FALTA PERIODO DE COBRO EN LA CUENTA DE COBRO POR GASTOS DE DESPLAZAMIENTO</t>
  </si>
  <si>
    <t>BELSEIN PLOMAREZ ARDILA</t>
  </si>
  <si>
    <t>FALTA LA FIRMA DEL SUPERVISOR ESPECIFICADO EN EL CONTRATO EN EL ACTA DE INICIACION</t>
  </si>
  <si>
    <t>ORLANDO DE JESUS MOLINA IGUARAN</t>
  </si>
  <si>
    <t>CORREGIR FECHA DE TERMINACION EN CERTIFICACION DE APORTES (Ver acta de liquidacion)</t>
  </si>
  <si>
    <t>CORREGIR FECHA DE TERMINACION EN CERTIFICACION DE RETENCION EN LA FUEENTE (Ver acta de liquidacion)</t>
  </si>
  <si>
    <t>CORREGIR TOTAL DE INGRESOS EN CERTIFICACION DE RETENCION EN LA FUENTE (Sumar honorarios mas desplazmiento)</t>
  </si>
  <si>
    <t>CORREGIR CUENTA DE COBRO CONCEPTO GASTOS DE TRANSPORTE POR "GASTOS DE DESPLAZAMIENTO"</t>
  </si>
  <si>
    <t>FALTA INCLUIR I.V.A. POR DESPLAZAMIENTO EN CONTRATO</t>
  </si>
  <si>
    <t>CORREGIR CUENTA DE COBRO CONCEPTO DESPLAZAMIENTO Y TRANSPORTE POR "GASTOS DE DESPLAZAMIENTO"</t>
  </si>
  <si>
    <t xml:space="preserve">CAMBIAR EN CERTIFICACION DE RETENCION EN LA FUENTE "OTRO SI" POR "PRORROGA" </t>
  </si>
  <si>
    <t>CORREGIR VALOR TOTAL DEL CONTRATO EN CERTIFICACION DE RETENCION EN  LA FUENTE</t>
  </si>
  <si>
    <t>JOSE LUIS GUERRA BALCAZAR</t>
  </si>
  <si>
    <t>CORREGIR TOTAL DE INGRESOS EN CERTIFICACION DE RETENCION EN LA FUENTE (Sumar honorarios mas desplazamiento)</t>
  </si>
  <si>
    <t>FALTA FECHA DE FIRMA DEL CONTRATO INICIAL</t>
  </si>
  <si>
    <t>CORREGIR CUENTA DE COBRO CONCEPTO HONORARIOS DE DESPLAZAMIENTO POR "GASTOS DE DESPLAZAMIENTO"</t>
  </si>
  <si>
    <t>JAIME ALFONSO OCHOA GOMEZ</t>
  </si>
  <si>
    <t>CORREGIR VALOR EN CUENTA DE COBRO POR GASTOS DE DESPLAZAMIENTO</t>
  </si>
  <si>
    <t>CORREGIR FECHA EN REPORTE DE ACTIVIDADES</t>
  </si>
  <si>
    <t>CORREGIR FECHA EN CUENTAS DE COBRO</t>
  </si>
  <si>
    <t>CORREGIR FECHA EN CERTIFICACION DE APORTES</t>
  </si>
  <si>
    <t>CORREGIR VALOR A PAGAR MES EN CERTIFICACION DE RETENCION EN LA FUENTE</t>
  </si>
  <si>
    <t>FALTA FECHA EN CERTIFICACION DE RETENCION EN LA FUENTE</t>
  </si>
  <si>
    <t>ALFONSO EMILIO ARIZA ALCENDRA</t>
  </si>
  <si>
    <t>ELABORAR UNA SOLA CUENTA DE COBRO POR $1.935.000.oo (1 Noviembre a Diciembre 15 / 2.011) CON FECHA FEBRERO</t>
  </si>
  <si>
    <t>CORREGIR CERTIFICACION APORTES NOVIEMBRE CON EL No. DE PLANILLA ESPECIFICADO CON FECHA DE FEBRERO</t>
  </si>
  <si>
    <t>ELABORAR CERTIFICACION DE APORTES DICIEMBRE CON No. PLANILLA DEL PAGO DEL MES CON FECHA FEBRERO</t>
  </si>
  <si>
    <t>EL VALOR TOTAL EN LA CERTIFICACION DE APORTES ADJUNTA ESTA MAL SUMADO ($152.800.oo)</t>
  </si>
  <si>
    <t>ELABORAR UNA SOLA CERTIFICACION DE RETENCION EN LA FUENTE POR VALOR POR PAGAR DEL MES $1.935.000.oo</t>
  </si>
  <si>
    <t>TOTAL DE INGRESOS EN CERTIFICACION DE RETENCION EN LA FUENTE $1,935.000.oo</t>
  </si>
  <si>
    <t>PAGO EN CERTIFICACION DE RETENCION EN LA FUENTE $1,935.000.oo</t>
  </si>
  <si>
    <t>FALTA LA FIRMA DEL SUPERVISOR ESPECIFICADO EN EL CONTRATO EN EL REPORTE DE ACTIVIDADES</t>
  </si>
  <si>
    <t>FALTA UN No. DE PLANILLA EN LA CERTIFICACION DE APORTES</t>
  </si>
  <si>
    <t>ACTA DE TERMINACION O LIQUIDACION</t>
  </si>
  <si>
    <t>CORREGIR CUENTA DE COBRO CONCEPTO DESPLAZAMIENTO POR "GASTOS DE DESPLAZAMIENTO"</t>
  </si>
  <si>
    <t>FALTO NOMBRE EN CUENTA DE COBRO DE GASTOS DE DESPLAZAMIENTO</t>
  </si>
  <si>
    <t>MANJARREZ CARCAMO JOSE ANTONIO</t>
  </si>
  <si>
    <t>FALTO R.U.T. EN LA CUENTA DE COBRO</t>
  </si>
  <si>
    <t>CORREGIR FECHA EN CUENTA DE COBRO</t>
  </si>
  <si>
    <t>CORREGIR VALOR EN NUMEROS EN LA CUENTA DE COBRO</t>
  </si>
  <si>
    <t>CORREGIR VALOR SALUD Y TOTALES EN CERTIFICACION DE APORTES</t>
  </si>
  <si>
    <t>CORREGIR VALOR EN LETRAS Y NUMEROS EN LA CUENTA DE COBRO</t>
  </si>
  <si>
    <t>NUMERO DE PLANILLA EN LIQUIDACION Y EN FORMATO DE PAGO NO COINCIDEN</t>
  </si>
  <si>
    <t>LIBARDO JAVIER ROBLES ORORZCO</t>
  </si>
  <si>
    <t>CORREGIR PERIODO EN CUENTA DE COBRO, PERIODO 02 AL 30 DE ENERO (29 DIAS)</t>
  </si>
  <si>
    <t>CORREGIR TOTAL DE INGRESOS EN CERTIFICACION DE RETENCION EN LA FUENTE</t>
  </si>
  <si>
    <t>DARLIN FRANCISCO MANJARRES</t>
  </si>
  <si>
    <t>FALTA FECHA EN CERTIFICACION DE APORTES</t>
  </si>
  <si>
    <t>01 AL 15 DE ENERO DE 2.012</t>
  </si>
  <si>
    <t xml:space="preserve">ACLARAR Nos. PLANILLAS RELACIONADOS </t>
  </si>
  <si>
    <t>CARLOS ANDRES NIÑO SARMIENTO</t>
  </si>
  <si>
    <t>CORREGIR VALOR  TOTAL DE INGRESOS EN LA CERTIFICACION DE RETENCION EN LA FUENTE</t>
  </si>
  <si>
    <t>CORREGIR SEGUNDO APELLIDO EN CUENTA DE COBRO</t>
  </si>
  <si>
    <t>GINNA ALEJANDRA SANCHEZ CORDOBA</t>
  </si>
  <si>
    <t>CORREGIR FECHA DE TERMINACION (AÑO) EN CERTIFICACION DE RETENCION EN LA FUENTE</t>
  </si>
  <si>
    <t>CORREGIR AÑO EN FECHA DE TERMINACION DE LA CERTIFICACION DE RETENCION EN LA FUENTE</t>
  </si>
  <si>
    <t>EDELMIRO SIERRA DEARMAS</t>
  </si>
  <si>
    <t>CUENTA BANCARIA RELACIONADA EN LA CUENTA DE COBRO NO CORRESPONDE CON LA CERTIFICACION BANCARIA</t>
  </si>
  <si>
    <t>CORREGIR VALORES DE COTIZACION PARA EPS, AFP, SUMATORIA Y No. DE PLANILLA EN LA CERTIFICACIONES DE APORTES</t>
  </si>
  <si>
    <t>PLANILLA DE LIQUIDACION DE PENSIONES NO CORRESPONDE CON PERIODO DE CUENTA DE COBRO</t>
  </si>
  <si>
    <t>JORGE LUIS GOMEZ PINTO</t>
  </si>
  <si>
    <t>CORREGIR PERIODO DEL REPORTE DE ACTIVIDADES</t>
  </si>
  <si>
    <t>LAUREANO ANTONIO DUARTE CUADRO</t>
  </si>
  <si>
    <t>FALTA FIRMA EN CERTIFICACION DE APORTES</t>
  </si>
  <si>
    <t>YEIMER JOSE PINTO MOSCOTE</t>
  </si>
  <si>
    <t>HUELLA EN FOTOCOPIA DE LA CEDULA NO ES LEGIBLE</t>
  </si>
  <si>
    <t>MARLON JOSE MOSCOTE ESPITIA</t>
  </si>
  <si>
    <t>JOSE VICENTE MOVIL SAUNA</t>
  </si>
  <si>
    <t>CORREGIR MES DE PAGO EN TOTAL DE INGRESOS EN LA CERTIFICACION DE RETEFUENTE</t>
  </si>
  <si>
    <t>FALTA INCLUIR I.V.A. POR DESPLAZAMIENTO EN PRORROGA</t>
  </si>
  <si>
    <t>ELIECER ALEXANDER CASTRILLON RIOS</t>
  </si>
  <si>
    <t>CORREGIR VALOR EN CUENTA DE COBRO (15 dias)</t>
  </si>
  <si>
    <t>CORREGIR PERIODO EN CUENTA DE COBRO, PERIODO 16 AL 30 DE ENERO (15 DIAS)</t>
  </si>
  <si>
    <t>PABLO EMILIO ROJAS CARDONA</t>
  </si>
  <si>
    <t>CORREGIR FECHA TERMINACION EN CERTIFICACION DE APORTES</t>
  </si>
  <si>
    <t>HONORARIOS Y DESPLAZAMIENTO DICIEMBRE</t>
  </si>
  <si>
    <t>HONORARIOS DE ENERO DE 2012</t>
  </si>
  <si>
    <t>HONORARIOS Y DESPLAZAMIENTO DE ENERO DE 2012</t>
  </si>
  <si>
    <t>HONORARIOS Y DESPLAZAMIENTO OCTUBRE DE 2011</t>
  </si>
  <si>
    <t>HONORARIOS Y DESPLAZAMIENTO NOVIEMBRE DE 2011</t>
  </si>
  <si>
    <t>HONORARIOS  NOVIEMBRE Y DICIEMBRE</t>
  </si>
  <si>
    <t>HONORARIOS Y DESPLAZAMIENTO NOVIEMBRE</t>
  </si>
  <si>
    <t>HONORARIOS NOVIEMBRE</t>
  </si>
  <si>
    <t>HONORARIOS  NOVIEMBRE</t>
  </si>
  <si>
    <t>HONORARIOS  DICIEMBRE</t>
  </si>
  <si>
    <t>HONORARIOS ENERO DE 2012</t>
  </si>
  <si>
    <t>HONORARIOS DICIEMBRE</t>
  </si>
  <si>
    <t>JULIANA</t>
  </si>
  <si>
    <t>CUENTA DE COBRO 839,999                  RODAMIENTO             239,999</t>
  </si>
  <si>
    <t xml:space="preserve">JAIME ALFREDO TORDECILLA TORDECILLA </t>
  </si>
  <si>
    <t>13 AL 30 ENERO 2012</t>
  </si>
  <si>
    <t>CLAUSULA IVA EN RODAMIENTO CONTRATO</t>
  </si>
  <si>
    <t>MIGUEL ARIEL DORIA SAEZ</t>
  </si>
  <si>
    <t xml:space="preserve">                                                                                                                                                                                                                                                                                                                                                                            1. EN CERTIFICACION DE RETEFUENTE FALTA SUMAR HONORARIOS Y RODAMIENTO Y EL PARRAFO DE  QUE PERIODO SE VA A PAGAR Y NIT DEL ICA                                                                                                                                                                                                                          2, CLAUSULA DEL IVA DE RODAMIENTOS POR EL 8 % EN EL CONTRATO</t>
  </si>
  <si>
    <t>CUENTA DE COBRO 583,333 RODAMIENTO 116,666</t>
  </si>
  <si>
    <t>1 AL 15 ENERO 2012</t>
  </si>
  <si>
    <t>1. VALOR EN LA CUENTA DE COBRO ESTA ERRADA, POR QUE EN LA PRORROGA NO ADICIONAN UN DIA QUE SE LES DEBE PAGAR, NI LA CLAUSULA SEGUNDA DEL CONTRATO SI SE CANCELAS LOS 15 DIAS DE LA PRORROGA SE PASA EL VALOR DEL CONTRATO .                                                                                                                                                                                                                                                                                           2. FECHAS DEL REPORTE DE ACTIVIDADES ESTAN MAL                                                                                                                                                            3, CERTIFICACION DE APORTES LAS FECHAS DE PERIODO DE PAGO ESTAN ERRADAS Y LA FECHA DE TERMINACION Y LOS VALORES                                                                                                                                                                                                                                                     4. CERTIFICACION DE RETEFUENTE ESTA ERRADA LA FECHA DE TERMINACION DEL CONTRATO, EL VALOR POR PAGAR DEL MES Y RODAMIENTO ESTA ERRADO.</t>
  </si>
  <si>
    <t xml:space="preserve">CARLOS ANCRES HERNANDEZ MARQUEZ </t>
  </si>
  <si>
    <t>1. VALOR EN LA CUENTA DE COBRO ESTA ERRADA, POR QUE EN LA PRORROGA NO ADICIONAN UN DIA QUE SE LES DEBE PAGAR, NI LA CLAUSULA SEGUNDA DEL CONTRATO SI SE CANCELAS LOS 15 DIAS DE LA PRORROGA SE PASA EL VALOR DEL CONTRATO .                                                                                                                                                                                             2. FECHAS DEL REPORTE DE ACTIVIDADES ESTAN MAL                                                                                                                            3, CERTIFICACION DE APORTES LAS FECHAS DE PERIODO DE PAGO ESTAN ERRADAS Y LA FECHA DE TERMINACION Y LOS VALORES                                                                                                                                                                                                               4. CERTIFICACION DE RETEFUENTE ESTA ERRADA LA FECHA DE TERMINACION DEL CONTRATO, EL VALOR POR PAGAR DEL MES Y RODAMIENTO ESTA ERRADO.</t>
  </si>
  <si>
    <t xml:space="preserve">CUENTA DE COBRO 840,000                         </t>
  </si>
  <si>
    <t xml:space="preserve">LIBIA DEL CARMEN SIERRA NAVARRO </t>
  </si>
  <si>
    <t>1. VALOR EN LA CUENTA DE COBRO ESTA ERRADA, POR QUE EN LA PRORROGA NO ADICIONAN UN DIA QUE SE LES DEBE PAGAR, NI LA CLAUSULA SEGUNDA DEL CONTRATO SI SE CANCELAS LOS 15 DIAS DE LA PRORROGA SE PASA EL VALOR DEL CONTRATO .                                                                                                                                                                                       2. FECHAS DEL REPORTE DE ACTIVIDADES ESTAN MAL                                                                                                                               3, CERTIFICACION DE APORTES LAS FECHAS DE PERIODO DE PAGO ESTAN ERRADAS                                               4,CERTIFICACION DE APORTES LA FECHA DE TERMINACION ESTA ERRADA                                                                                                                                                                                                             5. CERTIFICACION DE RETEFUENTE ESTA ERRADA LA FECHA DE TERMINACION DEL CONTRATO,                                                          6, CERTIFICACION DE RETENCION EN LA FUENTE EL VALOR POR PAGAR DEL MES ESTA ERRADO.</t>
  </si>
  <si>
    <t xml:space="preserve">LUIS MIGUEL GUEVARA DIAZ </t>
  </si>
  <si>
    <t>1. VALOR EN LA CUENTA DE COBRO ESTA ERRADA, POR QUE EN LA PRORROGA NO ADICIONAN UN DIA QUE SE LES DEBE PAGAR, NI LA CLAUSULA SEGUNDA DEL CONTRATO SI SE CANCELAS LOS 15 DIAS DE LA PRORROGA SE PASA EL VALOR DEL CONTRATO .                                                                                                                                                                                             2. FECHAS DEL REPORTE DE ACTIVIDADES ESTAN MAL                                                                                                                            3, CERTIFICACION DE APORTES LAS FECHAS DE PERIODO DE PAGO ESTAN ERRADAS Y LA FECHA DE TERMINACION                                                                                                                                                                                                            4. CERTIFICACION DE RETEFUENTE ESTA ERRADA LA FECHA DE TERMINACION DEL CONTRATO, EL VALOR POR PAGAR DEL MES Y RODAMIENTO ESTA ERRADO.                                                                                                                                                 5. ENVIO CONTRASEÑA SIN AUTENTIFICACION Y/O DOCUMENTO LEGAL</t>
  </si>
  <si>
    <t>1. VALOR EN LA CUENTA DE COBRO ESTA ERRADA, POR QUE EN LA PRORROGA NO ADICIONAN UN DIA QUE SE LES DEBE PAGAR, NI LA CLAUSULA SEGUNDA DEL CONTRATO SI SE CANCELAS LOS 15 DIAS DE LA PRORROGA SE PASA EL VALOR DEL CONTRATO                                                                                                                                                                                              2. FECHAS DEL REPORTE DE ACTIVIDADES ESTAN MAL                                                                                                                            3, CERTIFICACION DE APORTES LAS FECHAS DE PERIODO DE PAGO ESTAN ERRADAS Y LA FECHA DE TERMINACION Y LOS VALORES                                                                                                                                                                                                               4. CERTIFICACION DE RETEFUENTE ESTA ERRADA LA FECHA DE TERMINACION DEL CONTRATO, EL VALOR POR PAGAR DEL MES Y RODAMIENTO ESTA ERRADO.                                                                                                                                             5. CERTIFICACION BANCARIA</t>
  </si>
  <si>
    <t>MANUEL DE JESUS  TRUJILLO GUERRA</t>
  </si>
  <si>
    <t>1. VALOR EN LA CUENTA DE COBRO ESTA ERRADA, POR QUE EN LA PRORROGA NO ADICIONAN UN DIA QUE SE LES DEBE PAGAR, NI LA CLAUSULA SEGUNDA DEL CONTRATO SI SE CANCELAS LOS 15 DIAS DE LA PRORROGA SE PASA EL VALOR DEL CONTRATO                                                                                                                                                                                           2. FECHAS DEL REPORTE DE ACTIVIDADES ESTAN MAL                                                                                                                            3, CERTIFICACION DE APORTES LAS FECHAS DE PERIODO DE PAGO ESTAN ERRADAS Y LA FECHA DE TERMINACION Y LOS VALORES                                                                                                                                                                                                               4. CERTIFICACION DE RETEFUENTE ESTA ERRADA LA FECHA DE TERMINACION DEL CONTRATO, EL VALOR POR PAGAR DEL MES Y RODAMIENTO ESTA ERRADO.                                                                                                                                             5. CERTIFICACION BANCARIA</t>
  </si>
  <si>
    <t xml:space="preserve">2 AL 30 ENERO </t>
  </si>
  <si>
    <t>1. FECHAS DE LA CUENTA DE COBRO ESTAN ERRADAS.                                                                                                                               2.FECHAS EN EL REPORTE DE ACTIVIDADES ERRADAS.                                                                                                                              3. CERTIFICACION RETEFUENTE FALTA DISCRIMINAR CONTRATO ANTERIOR Y PROROGA, SUMAR VALORES DE HONORARIOS Y DESPLAZAMIENTO, Y EL ULTIMO PARRAFO</t>
  </si>
  <si>
    <t>CUENTA DE COBRO 2,300,000 DESPLAZAMIENTO 1,150,000</t>
  </si>
  <si>
    <t>EMIRO  ANTONIO CHAMORRO MARIMON</t>
  </si>
  <si>
    <t>CUENTA DE COBRO 2,300,000 DESPLAZAMIENTO 600,000</t>
  </si>
  <si>
    <t xml:space="preserve">1 AL 30 ENERO </t>
  </si>
  <si>
    <t>1, CONTRATO NO ESTA DISCRIMINADO EL IVA DE RODAMIENTO</t>
  </si>
  <si>
    <t xml:space="preserve">RAFAEL JOSE GONZALEZ AGUILAR </t>
  </si>
  <si>
    <t>1. FALTA SEGUNDA HOJA DE LA PRORROGA                                                                                                                                                2.FECHAS EN EL REPORTE DE ACTIVIDADES ERRADAS.                                                                                                                              3. CLAUSULA DEL IVA EN RODAMIENTO POR EL 8% EN EL CONTRATO</t>
  </si>
  <si>
    <t>RAFAEL ENRIQUE LUNA HERNANDEZ</t>
  </si>
  <si>
    <t>ELKIN DOMINGO GUZMAN PATERNINA</t>
  </si>
  <si>
    <t>1 AL 30 DE DICIEMBRE</t>
  </si>
  <si>
    <t xml:space="preserve">2,CUENTA DE COBRO  DE HONORARIOS Y DESPLAZAMIENTO NO TIENE FECHA 3 FEBRERO                                                                                                                                                    3, REPORTE DE ACTIVIDADES NO ESTA FIRMADO POR EL SUPERVISOR ESTIPULADO EN EL CONTRATO ( CLAUSULA SEXTA )                                                                                                                                                                                                                          </t>
  </si>
  <si>
    <t xml:space="preserve">ARISTIDES DE LA ROSA BARRIOS </t>
  </si>
  <si>
    <t>CLAUSULA DE IVA EN DESPLAZAMIENTOS</t>
  </si>
  <si>
    <t>1 AL 30 ENERO</t>
  </si>
  <si>
    <t>CUENTA DE COBRO  1,250,000 DESPLAZAMIENTO  250,000</t>
  </si>
  <si>
    <t>1 AL 30 DICIEMBRE</t>
  </si>
  <si>
    <t>1, ENVIA CUENTA DE COBRO CON FEHCA DE ENERO Y ES DICIEMBRE</t>
  </si>
  <si>
    <t>CUENTA DE COBRO 1,250,000</t>
  </si>
  <si>
    <t>GLORIA PATRICIA QUISCUALTUD GUERRERO</t>
  </si>
  <si>
    <t>1, CERTIFICACION DE RETENCION EN LA FUENTE EN EL VALOR TOTAL DEL CONTRATO ES 3,875,000 Y DEBE TENER DESCRIMINADA LA PRORROGA Y CONTRATO ANTERIOR                                                                                                                          2, CERTIFICACION RETENCION EN LA FUENTE LA FECHA DE TERMINACION DEL CONTRATO ESTA ERRADA ES MARZO 15 2012</t>
  </si>
  <si>
    <t xml:space="preserve">1, CERTIFICACION DE RETENCION EN LA FUENTE EN EL VALOR TOTAL DEL CONTRATO ES 14,150,000 Y DEBE TENER DESCRIMINADA LA PRORROGA Y CONTRATO ANTERIOR     </t>
  </si>
  <si>
    <t>CUENTA DE COBRO 1,250,000 DESPLAZAMIENTO 500,000</t>
  </si>
  <si>
    <t>1, CLAUSULA DEL IVA POR DESPLAZAMIENTO EN CONTRATO                                                                                                              2, CERTIFICACION DE RETENCION EN LA FUENTE EN EL VALOR TOTAL DEL CONTRATO ES 8,125,000 Y DEBE TENER DESCRIMINADA LA PRORROGA Y CONTRATO ANTERIOR</t>
  </si>
  <si>
    <t>DEWIN GIRALDO ROSERO GUERRERO</t>
  </si>
  <si>
    <t xml:space="preserve">1, CERTIFICACION DE RETENCION EN LA FUENTE EN EL VALOR TOTAL DEL CONTRATO ES 8,125,000 Y DEBE TENER DESCRIMINADA LA PRORROGA Y CONTRATO ANTERIOR                                                                                                                         </t>
  </si>
  <si>
    <t xml:space="preserve">1, CERTIFICADO DE RETENCION EN EL VALOR TOTAL DEL CONTRATO TIENE QUE DESCRIMINAR PRORROGA Y CONTRATO ANTERIOR                                                                                                 </t>
  </si>
  <si>
    <t>CUENTA DE COBRO 2,300,000 DESPLAZAMIENTO 1,500,000</t>
  </si>
  <si>
    <t>1, CUENTAS DE COBRO ESTAN EN FOTOCOPIA Y SON ORIGINALES                                                                                                                                                2, PRORROGA ESTA MAL ELABORADA</t>
  </si>
  <si>
    <t>CUENTA DE COBRO 1,200,000 DESPLAZAMIENTO 1,000,000</t>
  </si>
  <si>
    <t>MONICA ALEXANDRA RANGIFO AGREDO</t>
  </si>
  <si>
    <t>2, PRORROGA ESTA MAL ELABORADA</t>
  </si>
  <si>
    <t>CUENTA DE COBRO 583,3333 DESPLAZAMIENTO 116,666</t>
  </si>
  <si>
    <t xml:space="preserve">1, CUENTA DE COBRO ESTA MAL LIQUIDADA EN PRORROGA ESTA COBRANDO 15 DIAS PERO SI SE HACE LA CUENTA SE PASA EL VALOR DEL CONTRATO. HAY PROBLEMA EN PRORROGA.                                                                                                                                       2, FECHA DE REPORTE DE ACTIVIDADES 1 AL 15 ENERO                                                                                                                                                                                                                                  3, CERTIFICADO DE RETEFUENTE FALTA SUMAR HONORARIOS Y PRORROGA                                                                                   4, CERTIFICACION EN RETEFUENTE  FALTA PAGAR                                                                                                                                                            </t>
  </si>
  <si>
    <t>CUENTA DE COBRO 1,250,000 DESPLAZAMIENTO 250,000</t>
  </si>
  <si>
    <t>1, REPORTE DE ACTIVIDADES ESTA ERRADA LA FECHA SOLO ESTAR LAS FECHAS DEL PERIODO</t>
  </si>
  <si>
    <t>1, REPORTE DE ACTIVIDADES: FIRMA DIFERENTE A LA DEL SUPERVISOR CON RESPECTO CON LA DEL ACTA DE INICIO</t>
  </si>
  <si>
    <t>CUENTA DE COBRO 1,200,000 DESPLAZAMIENTO 600,000</t>
  </si>
  <si>
    <t xml:space="preserve">1, CUENTA DE COBRO DEBE ESTAR CON FECHA 1 AL 30 ENERO                                                                                                     1, CERTIFICACION DE APORTES DE SEGURIDAD SOCIAL ESTAN ERRADOS LOS VALORES                                                                                                                                                                        2, LA PRORROGA ESTA MAL ELABORADA                                                                                                                                                                                                                                    3,CLAUSULA DE IVA EN DESPLAZAMIENTO EN CONTRATO                                                                                                                         4,REPORTE DE ACTIVIDADES EL PERIODO QUE ESTA ERRADO ES ENERO                                                                                                                                                                                                                        </t>
  </si>
  <si>
    <t xml:space="preserve">1, CUENTA DE COBRO DEBE ESTAR CON FECHA 1 AL 30 ENERO                                                                                                                      2, LA PRORROGA ESTA MAL ELABORADA                                                                                                                                                                                                                                    3, CLAUSULA DE IVA EN DESPLAZAMIENTO EN CONTRATO                                                                                                                         4,REPORTE DE ACTIVIDADES LA FECHA ESTA ERRADA                                                                                                                                                                                                                               </t>
  </si>
  <si>
    <t xml:space="preserve">JINNA LISETH FERNANDEZ SANTIAGO </t>
  </si>
  <si>
    <t>CHRISTIAN FABIAN BRAVO MUÑOS</t>
  </si>
  <si>
    <t xml:space="preserve">1, CUENTA DE COBRO DEBE TENER FECHA DE 1 AL 30 ENERO                                                                                                                        2, LA PRORROGA ESTA MAL ELABORADA                                                                                                                                                                                                                                    3, CLAUSULA DE IVA EN DESPLAZAMIENTO EN CONTRATO                                                                                                                                                                                                 4, CERTIFICACION DE APORTES EL VALOR EN EL PAGO DE SALUD Y PENSION ESTA ERRADO NO INCLUIR INTERESES                                                                                                                                                                                                                     5, CAMBIO DE FECHA EN REPORTE DE ACTIVIDADES                                                                                                                                                                                                                                                                                                                                              </t>
  </si>
  <si>
    <t>CUENTA DE COBRO 1,200,000 DESPLAZAMIENTO 400,000</t>
  </si>
  <si>
    <t>DAVID QUIJANO CAJIAO</t>
  </si>
  <si>
    <t xml:space="preserve">1, CUENTA DE COBRO HONORARIOS DEBE TENER FECHA 1 AL 30 ENERO                                                                                                                         2, LA PRORROGA ESTA MAL ELABORADA                                                                                                                                                                                                                                    3, CLAUSULA DE IVA EN DESPLAZAMIENTO EN CONTRATO                                                                                                                   4, CUENTA DE COBRO DE GASTOS DESPLAZAMIENTOS ESTA ERRADA ESTA CON CONCEPTO DE TRANSPORTE Y DEBE TENER FECHA DE 3 FEBRERO                                                                                                                           5, CAMBIO DE FECHA EN REPORTE DE ACTIVIDADES                                                                                                                                                                                                                                                                                                                                                                                                                                                                                                                                      </t>
  </si>
  <si>
    <t>CUENTA DE COBRO 2,300,000 DESPLAZAMIENTO 400,000</t>
  </si>
  <si>
    <t xml:space="preserve">1, CUENTA DE COBRO HONORARIOS DEBE TENER FECHA 1 AL 30 ENERO                                                                                                                         2, LA PRORROGA ESTA MAL ELABORADA                                                                                                                                                                                                                                    3, CLAUSULA DE IVA EN DESPLAZAMIENTO EN CONTRATO                                                                                                                                                                                                                                              4, CAMBIO DE FECHA EN REPORTE DE ACTIVIDADES                                                                                                                                                                                                                                                                                                                                                                                                                                                                                                                                      </t>
  </si>
  <si>
    <t>JOSE EDUARDO MUÑOS CORDOBA</t>
  </si>
  <si>
    <t>LUIS OLIVER FERNANDEZ FERNAN</t>
  </si>
  <si>
    <t xml:space="preserve">CUENTA DE COBRO 1,500,000 </t>
  </si>
  <si>
    <t xml:space="preserve">1, EN EL PAGO DE APORTES EL INGRESO BASE DE COTIZACION ES 600,000 Y COTIZO POR EL MINIMO DEBE HACER REAJUSTE DE SALUD POR 8,000 Y PENSION 10,200 Y CAMBIAR EL CERTIFICADO DE APORTES POR LOS VALORES CORRESPONDIENTES </t>
  </si>
  <si>
    <t>1 AL 31 ENERO</t>
  </si>
  <si>
    <t xml:space="preserve">1, CUENTA DE COBRO DEBE IR CON FECHA DE 1 AL 30 ENERO                                                                                                                                                                                                                                                                                                                          2, CLAUSULA DE IVA EN DESPLAZAMIENTO EN CONTRATO                                                                                               3, PRORROGA MAL ELABORADA                                                                                                                 </t>
  </si>
  <si>
    <t>CUENTA DE COBRO 2,000,000 DESPLAZAMIENTO 600,000</t>
  </si>
  <si>
    <t xml:space="preserve">1, VALOR EN APORTES ESTAN CON INTERESES                                                                                                                                                                                                                       2, CLAUSULA DE IVA EN DESPLAZAMIENTO EN CONTRATO                                                                                                                  3, NIT DEL ICA EN CERTIFICACION RETEFUENTE                                                             </t>
  </si>
  <si>
    <t>CUENTA DE COBRO 1,150,000 DESPLAZAMIENTO 300,000</t>
  </si>
  <si>
    <t>ROSA IRENE SIERRA NIÑO</t>
  </si>
  <si>
    <t>16 AL 30 DICIEMBRE</t>
  </si>
  <si>
    <t xml:space="preserve">1,PARRAFO EN CERTIFICACION DE RETEFUENTE DESCRIBIENDO EL MES EL QUE SE PAGA                                                                                                                                                                                                                  2, CLAUSULA DE IVA EN DESPLAZAMIENTO EN CONTRATO                                                                                                                  3, NIT DEL ICA EN CERTIFICACION RETEFUENTE                                                             </t>
  </si>
  <si>
    <t>CUENTA DE COBRO 583,333 DESPLAZAMIENTO 1,160,000</t>
  </si>
  <si>
    <t xml:space="preserve">2 AL 15 ENERO </t>
  </si>
  <si>
    <t>1. VALOR EN LA CUENTA DE COBRO ESTA ERRADA, POR QUE EN LA PRORROGA NO ADICIONAN UN DIA QUE SE LES DEBE PAGAR, NI LA CLAUSULA SEGUNDA DEL CONTRATO SI SE CANCELAS LOS 15 DIAS DE LA PRORROGA SE PASA EL VALOR DEL CONTRATO .                                                                                                                                                                                                 2 CERTIFICAION  APORTES SEGURIDAD SOCIAL ESTA ERRADA LA FECHA DE TERMINACION DEL CONTRATO                                                                                                                                                                                      3 CERTIFICACION RETENCION EN LA FUENTE ESTA ERRADA LA FECHA DE TERMINACION DEL CONTRATO</t>
  </si>
  <si>
    <t>2 AL 31 ENERO</t>
  </si>
  <si>
    <t>1, CLAUSULA DEL IVA POR DESPLAZAMIENTOS EN CONTRATO                                                                                                            2, PRORROGA MAL ELABORADA</t>
  </si>
  <si>
    <t xml:space="preserve">HEMINZA FIGUEROA SANDOVAL </t>
  </si>
  <si>
    <t>12 AL 30 ENERO</t>
  </si>
  <si>
    <t>1 CERTIFICACION RETENCIOPN EN LA FUENTE EL VALOR DEL CONTRATO ESTA ERRADO ES SIN RODAMIENTO</t>
  </si>
  <si>
    <t>CUENTA DE COBRO 1,993,333 DESPLAZAMIENTO 520,000</t>
  </si>
  <si>
    <t>5 AL 31 ENERO</t>
  </si>
  <si>
    <t>1, CUENTA DE COBRO DE DESPLAZAMIENTO NO TIENE FECHA DE FEBRERO 3 Y EL PERIODO QUE ESTA COBRANDO ES DEL 5 AL 31 OCTUBRE DE 2011</t>
  </si>
  <si>
    <t>JOSE ALBERTO VILLOTA GAMBOA</t>
  </si>
  <si>
    <t>1, CLAUSULA DEL IVA POR DESPLAZAMIENTO EN CONTRATO                                                                                                              2, CERTIFICACION DE RETENCION EN LA FUENTE EN EL VALOR TOTAL DEL CONTRATO ES 9,250,000 Y DEBE TENER DESCRIMINADA LA PRORROGA Y CONTRATO ANTERIOR</t>
  </si>
  <si>
    <t>1, CLAUSULA DEL IVA POR DESPLAZAMIENTO EN CONTRATO                                                                                                              2, CERTIFICACION DE RETENCION EN LA FUENTE EN EL VALOR TOTAL DEL CONTRATO ES 10,400,000 Y DEBE TENER DESCRIMINADA LA PRORROGA Y CONTRATO ANTERIOR</t>
  </si>
  <si>
    <t>1, CLAUSULA DEL IVA POR DESPLAZAMIENTO EN CONTRATO                                                                                                              2, CERTIFICACION DE RETENCION EN LA FUENTE EN EL VALOR TOTAL DEL CONTRATO ES 5,640,000 Y DEBE TENER DESCRIMINADA LA PRORROGA Y CONTRATO ANTERIOR</t>
  </si>
  <si>
    <t>CUENTA DE COBRO 840,000 DESPLAZAMIENTO 420,000</t>
  </si>
  <si>
    <t>LUIS EDUARDO HUERTAS ROSERO</t>
  </si>
  <si>
    <t>10 AL 30 NOVIEMBRE</t>
  </si>
  <si>
    <t xml:space="preserve">1, REPORTE DE ACTIVIDADES ESTA ERRADA LA FEHCA DEBE COINCIDIR CON LA CUENTA DE COBRO                                                                                                            2, CERTIFICACION DE RETENCION EN LA FUENTE EN EL VALOR TOTAL DEL CONTRATO ES 2,040,000 </t>
  </si>
  <si>
    <t xml:space="preserve">2, CERTIFICACION DE RETENCION EN LA FUENTE EN EL VALOR TOTAL DEL CONTRATO ES 2,040,000 </t>
  </si>
  <si>
    <t xml:space="preserve">1, FALTA CUENTA DE COBRO DE HONORARIOS Y RETENCION EN LA FUENTE CON FECHA DE 3 FEBRERO                                                                                                   </t>
  </si>
  <si>
    <t>CUENTA DE COBRO 583,333 DESPLAZAMIENTO 116,666</t>
  </si>
  <si>
    <t>1. VALOR EN LA CUENTA DE COBRO ESTA ERRADA, POR QUE EN LA PRORROGA NO ADICIONAN UN DIA QUE SE LES DEBE PAGAR, NI LA CLAUSULA SEGUNDA DEL CONTRATO SI SE CANCELAS LOS 15 DIAS DE LA PRORROGA SE  PASA EL VALOR DEL CONTRATO .                                                                                                                                                                                          2 CERTIFICAION APORTES SEGURIDAD SOCIAL ESTA ERRADA LA FECHA DE TERMINACION DEL CONTRATO                                                                                                                                                                                         3 CERTIFICACION RETENCION EN LA FUENTE ESTA ERRADA LA FECHA DE TERMINACION DEL CONTRATO</t>
  </si>
  <si>
    <t>1. VALOR EN LA CUENTA DE COBRO ESTA ERRADA, POR QUE EN LA PRORROGA NO ADICIONAN UN DIA QUE SE LES DEBE PAGAR, NI LA CLAUSULA SEGUNDA DEL CONTRATO SI SE CANCELAS LOS 15 DIAS DE LA PRORROGA SE PASA EL VALOR DEL CONTRATO .                                                                                                                                                                                          2 CERTIFICAION APORTES SEGURIDAD SOCIAL ESTA ERRADA LA FECHA DE TERMINACION DEL CONTRATO                                                                                                                                                                                     3 CERTIFICACION RETENCION EN LA FUENTE ESTA ERRADA LA FECHA DE TERMINACION DEL CONTRATO</t>
  </si>
  <si>
    <t>CLAUSULA DE IVA EN RODAMIENTO</t>
  </si>
  <si>
    <t>CUENTA DE COBRO 839,999 DESPLAZAMIENTO 239,999</t>
  </si>
  <si>
    <t>13 AL 30 ENERO</t>
  </si>
  <si>
    <t>ASDRUBAL ENRIQUE CORDERO BANDA</t>
  </si>
  <si>
    <t>OSCAR RRAMON RIVAS DIAZ</t>
  </si>
  <si>
    <t>NESTOR MIGUELCALAO DE LA HOZ</t>
  </si>
  <si>
    <t>JOSE DEL CRISTO CASTRO PEÑATA</t>
  </si>
  <si>
    <t xml:space="preserve">CUENTA DE COBRO 1,200,000 </t>
  </si>
  <si>
    <t>1, CUENTA DE COBRO DE HONORARIOS: CORREGIR LA FECHA EN LA PARTE SUPERIOR DERECHA FEBRERO 3                                                                                                                                                                                       2, CERTIFICADO DE SEGURIDAD SOCIAL: CORREGIR FECHA INFERIOR IZQUIERDA FEBRERO 3,                               3, CERTIFICADO DE RETEFUENTE: CORREGIR EL NIT DEL ICA .  CORREGIR FECHA INFERIOR IZQUIERDA FEBRERO 3</t>
  </si>
  <si>
    <t xml:space="preserve">EDGAR ALONSO PATIÑO PATINO </t>
  </si>
  <si>
    <t>1, CERTIFICADO DE SEGURIDAD SOCIAL: CORREGIR FECHA INFERIOR IZQUIERDA FEBRERO                                                                                                                                                                                                                   2, CERTIFICADO DE RETEFUENTE EL VALOR DEL CONTRATO Y PRORROGA ESTAN ERRADAS                                                                                                                                                                            3, CLAUSULA DEL IVA EN DESPLAZAMIENTOS</t>
  </si>
  <si>
    <t>CUENTA DE COBRO 600,000 DESPLAZAMIENTO 300,000</t>
  </si>
  <si>
    <t>OSCAR AUGOSTO GARCIA ROJAS</t>
  </si>
  <si>
    <t>1, CERTIFICADO DE SEGURIDAD SOCIAL ESTA EL VALOR CON INTERESES                                                                          2, CERTIFICADO DE RETEFUENTE EL VALOR TORAL A PAGAR NO ESTA DISCRIMINADO NI TOTALIZADO                                                                                                                               3, CLAUSULA DEL IVA EN DESPLAZAMIENTOS</t>
  </si>
  <si>
    <t>CLAUDIA YAMILE RUIZ ALBA</t>
  </si>
  <si>
    <t xml:space="preserve">15 AL 30 ENERO </t>
  </si>
  <si>
    <t xml:space="preserve">1, CERTIFICADO DE SEGURIDAD SOCIAL ESTA EL VALOR CON INTERESES                                                                             2, CERTIFICADO DE RETEFUENTE EL VALOR TORAL A PAGAR NO ESTA DISCRIMINADO NI TOTALIZADO                                                                                                                                  3, CLAUSULA DEL IVA EN DESPLAZAMIENTOS </t>
  </si>
  <si>
    <t>CUENTA DE COBRO 2,513,333</t>
  </si>
  <si>
    <t>SANDRA LIZBETH PORRAS JIMENEZ</t>
  </si>
  <si>
    <t>1, CERTIFICADO DE SEGURIDAD SOCIAL ESTA EL VALOR CON INTERESES                                                                              2, CLAUSULA DEL IVA EN DESPLAZAMIENTOS</t>
  </si>
  <si>
    <t xml:space="preserve">1, CERTIFICADO DE RETEFUENTE EL VALOR DEL CONTRATO Y PRORROGA NO ESTA CORRECTO DEBE IR SIN DESPLAZAMIENTO                                                                                                                                                           </t>
  </si>
  <si>
    <t>MARIA MERCEDES CARDENA VELANDIA</t>
  </si>
  <si>
    <t xml:space="preserve">1, CERTIFICADO DE RETEFUENTE EL VALOR DEL CONTRATO Y PRORROGA NO ESTA CORRECTO DEBE IR SIN DESPLAZAMIENTO                                                                                                                                                                       </t>
  </si>
  <si>
    <t xml:space="preserve">1, CERTIFICADO DE RETEFUENTE EL VALOR DE LA PRORROGA NO ESTA CORRECTO DEBE IR SIN DESPLAZAMIENTO           </t>
  </si>
  <si>
    <t>CUENTA DE COBRO 2,200,000</t>
  </si>
  <si>
    <t>1, CERTIFICADO DE RETEFUENTE EL NIT DEL ICA DEBE TERMINAR EN 069 - 7</t>
  </si>
  <si>
    <t xml:space="preserve">ANA MARIA GRANADOS HURTADO </t>
  </si>
  <si>
    <t>MARIA PAULA RUIZ GUTIERREZ</t>
  </si>
  <si>
    <t>24 AL 30 ENERO</t>
  </si>
  <si>
    <t>1, CERTIFICADO DE RETEFUENTE EL NIT DEL ICA DEBE TERMINAR EN 069 - 7                                                                                                                                                                         2 , CERTIFICADO DE SEGURIDAD SOCIAL ESTA EL VALOR CON INTERESES</t>
  </si>
  <si>
    <t>GERMAN EDUARDO HUERTAS BECERRA</t>
  </si>
  <si>
    <t>1, CERTIFICADO DE RETEFUENTE EL NIT DEL ICA DEBE TERMINAR EN 069 - 7                                                                 2 , CERTIFICADO DE RETENCION EN LA FUENTE FALTA SUMAR HONORARIOS Y DESPLAZAMIENTOS EN VALOR TOTAL A PAGAR DEL MES, Y EN EL PARRAFO FINAL SUMAR HONORARIOS Y DESPLAZAMIENTO</t>
  </si>
  <si>
    <t>PEDRO LUIS BECERRA PARADA</t>
  </si>
  <si>
    <t>1, CERTIFICADO DE RETEFUENTE EL NIT DEL ICA DEBE TERMINAR EN 069 - 7                                                                      2 , DEBE REALIZARSE EL PAGO DE SEGURIDAD SOCIAL CON EL SALARIO MINIMO LEGAL VIGENTE DEL 2011                                                                                                                                                                                                 3, DEBE ADJUNTAR PLANILLA Y CONSIGNACION DEL PAGO DE APORTES DE SEGURIDAD SOCIAL                                                                                                                                                4, CERTIFICADO DE RETENCION EN LA FUENTE FALTA SUMAR HONORARIOS Y DESPLAZAMIENTOS EN VALOR TOTAL A PAGAR DEL MES, Y EN EL PARRAFO FINAL SUMAR HONORARIOS Y DESPLAZAMIENTO</t>
  </si>
  <si>
    <t>CERTIFICACION RETENCION EN LA FUENTE CORREGIR EL NIT DEL ICA AL FINAL 069 - 7</t>
  </si>
  <si>
    <t>CUENTA DE COBRO 1,073,300 DESPLAZAMIENTO 700000</t>
  </si>
  <si>
    <t xml:space="preserve">17 AL 30 ENERO  </t>
  </si>
  <si>
    <t xml:space="preserve">1, ACTA DE INICIO DEBE FIRMAR EL SUPERVISIR QUE ESTA ESTIPULADO EN EL CONTRATO                                        2, EN EL PAGO DE APORTES EL INGRESO BASE DE COTIZACION ES 920,000 Y COTIZO PENSION POR 68,600 DEBE HACER REAJUSTE POR PENSION DE 78,600 Y CAMBIAR EL CERTIFICADO DE APORTES POR LOS VALORES CORRESPONDIENTES                                                                                                                                                         </t>
  </si>
  <si>
    <t>CUENTA DE COBRO 3,199,000</t>
  </si>
  <si>
    <t xml:space="preserve">ALYS PATRICIA CASTRO ASMAR </t>
  </si>
  <si>
    <t xml:space="preserve">1,VALOR CUENTA DE COBRO  DEBE ESTAR POR VALOR DE 3,275,166 VERIFICAR CONTRATO POR QUE HAY UN PROBLEMA CONTRACTUAL                                                                                                                                                                                                                                                                                                </t>
  </si>
  <si>
    <t>CUENTA DE COBRO 1,200,000</t>
  </si>
  <si>
    <t>JUAN ALBERTO JOSE SANTRICH GOMEZ</t>
  </si>
  <si>
    <t>1, CUENTA DE COBRO  DEBE TENER FIRMAS ORIGINALES Y FECHA MARZO 1                                                                        2, CUENTA DE COBRO ESTA MAL LIQUIDADA DEBE SER POR 29 DIAS VALOR 1,160,000                                          3, CERTIFICADO RETENCION EN LA FUENTE Y APORTES FECHAS CON 1 MARZO                                                                                                                                       4, CERTIFICADO DE RETENCION EN EL PARRAFO DONDE ESPECIFICA EL MES A PAGAR Y EL VALOR ESTA ERRADO                                                                                                                                                                                                       5, CERTIFICACION RETENCION EN LA FUENTE VALOR POR PAGAR DEL MES ES 1,160,000</t>
  </si>
  <si>
    <t>ERIC MIGUEL GUERRERO RIAÑO</t>
  </si>
  <si>
    <t>1 AL 30 NOVIEMBRE               1 AL 30 DICIEMBRE</t>
  </si>
  <si>
    <t xml:space="preserve">1, CUENTA DE COBRO  DEBE TENER FIRMAS ORIGINALES Y FECHA MARZO 1                                                                        2, REPORTE DE ACTIVIDADES DE LOS MESES DE NOVIEMBRE Y DICIEMBRE NO ESTAN CON FIRMAS ORIGINALES                                                                                                                                                                                                 </t>
  </si>
  <si>
    <t>CUENTA DE COBRO 1,920,000 DESPLAZAMIENTO 1,440,000</t>
  </si>
  <si>
    <t>1 AL 30 NOVIEMBRE              1 AL 30 DICIEMBRE</t>
  </si>
  <si>
    <t xml:space="preserve">1, CERTIFICACION DE APORTES FALTA SUMAR LOS 2 MESES DE SALUD Y PENSION                                                                                                                                                                                           </t>
  </si>
  <si>
    <t>CUENTA DE COBRO  960,000 DESPLAZAMIENTO 720,000</t>
  </si>
  <si>
    <t>FRED ALONSO CARO SANTIAGO</t>
  </si>
  <si>
    <t>FERNANDO RAFAEL MORRON FONTALVO</t>
  </si>
  <si>
    <t xml:space="preserve">CUENTA DE COBRO DE ENERO </t>
  </si>
  <si>
    <t>DEYANIRA</t>
  </si>
  <si>
    <t>FALTA CONTRATO, FALTA ACTA DE INICIO, CORREGIR FORMATO DE RETENCION</t>
  </si>
  <si>
    <t>MELISSA VARGAS SAMPEDRO</t>
  </si>
  <si>
    <t xml:space="preserve">EL INFORME DEBE VENIR DEL 25 AL 30 DE ENERO, CORREGIR FORMATO DE RETENCION EN LA FUENTE, CORREGIR EL FORMATO DE SEGURIDAD SOCIAL </t>
  </si>
  <si>
    <t xml:space="preserve">ADRIANA GONZALEZ ALMARIO </t>
  </si>
  <si>
    <t>CUENTA DE COBRO ENERO</t>
  </si>
  <si>
    <t xml:space="preserve">CORREGIR CUENTA DE COBRO VALOR ERRADO, CORREGIR RETENCION EN LA FUENTE Y CORREGIR EL FORMATO DE SEGURIDAD SOCIAL </t>
  </si>
  <si>
    <t>ROSA LILIA FERRUCHO</t>
  </si>
  <si>
    <t xml:space="preserve">CORREGIR CUENTA DE COBRO NO COINCIDE EL VALOR EN LETRAS Y EN NUMERO,  CORREGIR EL FORMATO DE SEGURIDAD SOCIAL </t>
  </si>
  <si>
    <t>PAPELERIA SERVIFORMAS LTDA</t>
  </si>
  <si>
    <t>FACTURAS  No. CDC 0000001515</t>
  </si>
  <si>
    <t xml:space="preserve"> RECIBIDO - CIELO TORRES 26/01/2011  2:44</t>
  </si>
  <si>
    <t xml:space="preserve">*Cambiar Factura de venta mes febrero. *Factura a nombre de FIDUAGRARIA MANDATARIA DEL CONTRATO DE ENCARGO FIDUCIARIO ICA - OLA INVERNAL. *Falta  Fotocopia Estudios Previos y/o ficha técnica. * Falta   Fotocopia Contrato y/o orden de compra y/o orden de servicio. *Falta  Fotocopia Acta de Recibo a satisfacción del  Sr. Roberto Efrain Amaya. *  Certificación aportes Parafiscales  de los ultimos 6 meses  y planilla  con fecha febrero. * En la Cedula del Representante legal faltaron los datos con dirección, teléfono, firma y huella. * Certificado Original de Existencia y Representación Legal de la Cámara de Comercio vigencia 2012. </t>
  </si>
  <si>
    <t>FACTURA No CDC  0000001557</t>
  </si>
  <si>
    <t xml:space="preserve">*Cambiar Factura de venta mes febrero. *Falta  Fotocopia Estudios Previos y/o ficha técnica. * Falta   Fotocopia Contrato y/o orden de compra y/o orden de servicio.*  Certificación aportes Parafiscales  de los ultimos 6 meses  y planilla  con fecha febrero. * Falta  Cedula del Representante legal con dirección, teléfono, firma y huella. * Certificado Original de Existencia y Representación Legal de la Cámara de Comercio vigencia 2012. </t>
  </si>
  <si>
    <t>LUIS ALBERTO BURBANO TIMARAN</t>
  </si>
  <si>
    <t>CUENTA DE COBRO CORRESPONDIENTE A ELEMENTOS ENTREGADOS POR VALOR DE $1,585,900</t>
  </si>
  <si>
    <t>JOSE LUIS INSUASTY</t>
  </si>
  <si>
    <t>CUENTA DE COBRO  CORRESPONDIENTE A SUMINISTRO DE PAPELERIA PARA PROYECTO DIATREA</t>
  </si>
  <si>
    <t>*Factura  Mes Febrero. * Pago de salud y pension mes febrero planilla.</t>
  </si>
  <si>
    <t>Andres Florez</t>
  </si>
  <si>
    <t xml:space="preserve">SUMINISTROS G Y O </t>
  </si>
  <si>
    <t>FACTURA No 0229 ($21,653,720 CDP 058)</t>
  </si>
  <si>
    <t>CIELO TORRES 10/02/2012</t>
  </si>
  <si>
    <t>ok</t>
  </si>
  <si>
    <t>MYRIAM  ROJAS Orden de Pago 14/02/2012</t>
  </si>
  <si>
    <t>SOLUCIONES INFORMATICA Y GESTION GRAFICA / JORGE EDUARDO RAMIREZ PENAGOS</t>
  </si>
  <si>
    <t xml:space="preserve">FACTURA DE VENTA No 050 </t>
  </si>
  <si>
    <t>CAMBIAR LA  CERTIFICACION POR EL VALOR $2.400.000,  CERTIFICACION EMITIDA POR EL BANCO,CAMARA Y COMERCIO ORIGINAL vigencia 2012</t>
  </si>
  <si>
    <t xml:space="preserve">FACRTURA DE VENTA No 048 </t>
  </si>
  <si>
    <t>PENDIENTE RECIBIDO A SATISFACCION DEL SUPERVISOR,  CERTIFICACION EMITIDA POR EL BANCO,CAMARA Y COMERCIO ORIGINAL vigencia 2012</t>
  </si>
  <si>
    <t xml:space="preserve">FACTURA DE VENTA No 047  </t>
  </si>
  <si>
    <t>CAMBIAR LA  CERTIFICACION POR EL VALOR $240.000,  CERTIFICACION EMITIDA POR EL BANCO,CAMARA Y COMERCIO ORIGINAL vigencia 2012</t>
  </si>
  <si>
    <t>YOLANDA SEGUNDA LUNA PASCUAL - SUMINISTRO DE HIELO</t>
  </si>
  <si>
    <t>* Factura de acuerdo al modelo de cuenta de cobro mes febrero  *  aportes salud y pension  a febrero. * En la ficha tecnica la forma  de pago debe indicar el  valor total. * en la OC dice agujas e indica  adquirir poliza (N/A)</t>
  </si>
  <si>
    <t>Se hablo con el Ing. Mario Orozco 16/02/2012</t>
  </si>
  <si>
    <t>JORGE ENRIQUE TORRENTE TRUJILLO Y/O PAPELERIA CARTAGENA</t>
  </si>
  <si>
    <t>FACTURA No. 5-32199</t>
  </si>
  <si>
    <t>MYRIAM  ROJAS - Orden de Pago 15/02/2012</t>
  </si>
  <si>
    <t>JUAN  MANUEL GARCIA CUADROS</t>
  </si>
  <si>
    <t>MYRIAM LOPEZ  orden de pago 14/02/2012</t>
  </si>
  <si>
    <t xml:space="preserve"> FACTURA CR-003597 (CAÑA PANELERA)</t>
  </si>
  <si>
    <t>CIELO TORRES 26/01/2011  5:30 - Se recibe correcciones  el 13/02/2012</t>
  </si>
  <si>
    <t>MYRIAM ROJAS orden de pago 15/02/2012</t>
  </si>
  <si>
    <t xml:space="preserve">  FACTURA CR -003596 (PLATANO)</t>
  </si>
  <si>
    <t>FACTURA CR-003598 (FRUTALES)</t>
  </si>
  <si>
    <t>SISTEMAS  SERVICIOS  Y SUMINISTRO</t>
  </si>
  <si>
    <t>FACTURA No.1332</t>
  </si>
  <si>
    <t>CIELO TORRES 26/01/2011  5:00 - se recibe correcciones 09/02/2012</t>
  </si>
  <si>
    <t>Se hablo con la Sra. Alba Lucila  Vesga 03/02/2012  - MYRIAM ROJAS Orden de Pago 15/02/2012</t>
  </si>
  <si>
    <t>FACTURA No 29812</t>
  </si>
  <si>
    <t>CIELO TORRES 26/01/2011  5:00 - se recibe correcciones 13/02/2012</t>
  </si>
  <si>
    <t>Sra. Alba  3153761569</t>
  </si>
  <si>
    <t>*Cuentas de Cobro 001,002,003,004   con fecha febrero . * Soporte aportes salud y pension  a   febrero  .* Camara y Comercio vigencia 2012. *Ficha Tecnica incompleta faltan firmas y datos.</t>
  </si>
  <si>
    <t>GAFI-EMPASTES MORENO</t>
  </si>
  <si>
    <t xml:space="preserve"> Facturas 00669 - 00668-00661-00667-00660</t>
  </si>
  <si>
    <t>*Facturas con fecha de Febrero .*Correccion de Nit del ICA en las facturas *  Falta Ficha Técnica proyecto.*Certificacion de Aportes de parafiscales del mes Feb. (certificando los ultimos seis , meses) + soportes.*Camara y comercio vigente 2012  - (documentos por cada ficha tecnica)</t>
  </si>
  <si>
    <t xml:space="preserve"> Se Habla con el Ing  Mauricio Gordillo  e-mail  maurogordillo@hotmail.com ;  laserna.espinal @hotmail.com  cel 3152989954</t>
  </si>
  <si>
    <t>FACTURA No.20667</t>
  </si>
  <si>
    <t>pk</t>
  </si>
  <si>
    <t>MYRIAM  ROJAS - Orden de Pago 13/02/2012</t>
  </si>
  <si>
    <t>FACTURA No. 4662</t>
  </si>
  <si>
    <t>CIELO TORRES  30/01/2012 9:00  - Se reciben correcciones  el 17/02/2012</t>
  </si>
  <si>
    <t>Se habla  con la señora Maria Nancy Estrada 13/02/2012.    -   MYRIAM ROJAS orden de pago 17/02/2012</t>
  </si>
  <si>
    <t>FACTURA No. 4663</t>
  </si>
  <si>
    <t>FACTURA No. 4664</t>
  </si>
  <si>
    <t>*Factura mes febrero.* OC falta firma  en los Vo Bo.*Pago de salud y pension  a febrero * Certificacion bancaria</t>
  </si>
  <si>
    <t>*Factura mes febrero.* Pago  Salud y pension a febrero.*Camara y Comercio en original y vigente. *Certificacion bancaria</t>
  </si>
  <si>
    <t xml:space="preserve">* En la factura no esta aplicando el valor del IVA (contrato). Mes febrero *Falta Ficha Tecnica. * Falta recibido a satisfaccion.*Falta Certificados de aportes parafiscales   de la empresa más soportes </t>
  </si>
  <si>
    <t xml:space="preserve"> OC - 016</t>
  </si>
  <si>
    <t>MYRIAM  ROJAS - Orden de Pago 09/02/2012</t>
  </si>
  <si>
    <t>BIOINSTRUMENTAL</t>
  </si>
  <si>
    <t xml:space="preserve"> CONTRATO 275 - 2011</t>
  </si>
  <si>
    <t>CIELO TORRES 01/02/2012 Se recibe documentacion pendiente 14/02/2012</t>
  </si>
  <si>
    <t>Se llama a Bioinstrumental - Ing Yanethe  Torres (01/02/2012)   -  MYRIAM ROJAS  orden de pago 14/02/2012</t>
  </si>
  <si>
    <t>MYRIAM LOPEZ  orden de pago 09/02/2012</t>
  </si>
  <si>
    <t>Sr. Andres Felipe Ordoñez - 3148908183   MYRIAM LOPEZ orden de pago 14/02/2012</t>
  </si>
  <si>
    <t>Se hablo  con el señor  Eduardo Mejia Velez 14/02/2012  - MYRIAM LOPEZ  orden de pago 15/02/2012</t>
  </si>
  <si>
    <t>* Cambiar fecha en la cuenta de cobro mes febrero. * Ficha tecnica incompleta  y faltan firmas. * camara y comercio vigencia 2012</t>
  </si>
  <si>
    <t>Se informo via e-mail y telefonicamente a  la Dra Emilse Castrillo 08/02/2012</t>
  </si>
  <si>
    <t xml:space="preserve"> FACTURA No. 20668</t>
  </si>
  <si>
    <t>MYRIAM ROJAS Orden de pago  13/02/2012</t>
  </si>
  <si>
    <t xml:space="preserve"> FACTURA. No.  0245</t>
  </si>
  <si>
    <t xml:space="preserve">CIELO TORRES 09/02/2012  </t>
  </si>
  <si>
    <t>MYRIAM ROJAS Orden de pago  16/02/2012</t>
  </si>
  <si>
    <t xml:space="preserve"> FACTURA  MDE 021680</t>
  </si>
  <si>
    <t xml:space="preserve"> CUENTA DE COBRO</t>
  </si>
  <si>
    <t>Se hablo con la señora Elizabeth David  16/02/2012</t>
  </si>
  <si>
    <t>FACTURA  MDE 021679</t>
  </si>
  <si>
    <t>FACTURA No 00133947</t>
  </si>
  <si>
    <t>FACTURA No 00133948</t>
  </si>
  <si>
    <t>FACTURA No 102586</t>
  </si>
  <si>
    <r>
      <t xml:space="preserve">* Factura a nombre de FIDUAGRARIA MANDATARIA DEL CONTRATO DE ENCARGO FIDUCIARIO ICA - OLA INVERNAL NIT 899.999.069-7. * Cambiar  facturas mes febrero.* Fotocopia Estudios Previos y/o ficha técnica. * Fot. del contrato y/ o Orden de compra .*Fotocopia Acta de Recibo a satisfacción por el valor y la descripcion de los elementos y cantidades segun contratos y facturas. * Certificación aportes Parafiscales de los ultimos seis meses y planillas a febrero. *  Fotocopia del Documento de Identificación del Representante Legal, al 150% con dirección, teléfono, firma y huella. (anexa solo fotocopia sin datos). *Certificado Original de Existencia y Representación Legal de la Cámara de Comercio vigencia 2012.  (por cada contrato). </t>
    </r>
    <r>
      <rPr>
        <sz val="11"/>
        <color indexed="10"/>
        <rFont val="Calibri"/>
        <family val="2"/>
      </rPr>
      <t>De estas facturas no hay ningun soporte.  Es de aclara que por cada ficha tecnica  se envia documentacion para cuenta de cobro</t>
    </r>
    <r>
      <rPr>
        <sz val="11"/>
        <color theme="1"/>
        <rFont val="Calibri"/>
        <family val="2"/>
        <scheme val="minor"/>
      </rPr>
      <t xml:space="preserve">. </t>
    </r>
  </si>
  <si>
    <t xml:space="preserve">*Cambiar factura mes febrero. * Certificación aportes Parafiscales de los ultimos 6 meses y planilla  con fecha febrero. * Certificacion Bancaria. * Certificado Original de Existencia y Representación Legal de la Cámara de Comercio vigencia 2012. </t>
  </si>
  <si>
    <t>COLOMBIA RENT A CAR - JUAN PABLO RODRIGUEZ RUBIO</t>
  </si>
  <si>
    <t>FACTURA No.0723</t>
  </si>
  <si>
    <t>4:50 P.M.</t>
  </si>
  <si>
    <t>* En la ficha tecnica cambiar el  Supervisor  por Luis Alberto Hincapie (se encuentra Claudia Lorena Galvis).   * Falta anexar el  Poder que le da el Representante legal Juan Pablo Rodriguez a la señora  Victoria Eugenia Crosthwaite. * Certificacion de aportes parafiscales mas soportes de los ultimos seis meses con fecha febrero. *  Certificado Original de Existencia y Representación Legal de la Cámara de Comercio vigencia 2012. * Aprobacion de la poliza por el Gerente Seccional.</t>
  </si>
  <si>
    <t>CUENTA DE COBRO No01</t>
  </si>
  <si>
    <t>10:00A.M.</t>
  </si>
  <si>
    <t>MYRIAM  ROJAS 09/02/2012</t>
  </si>
  <si>
    <t>AGROPECUARIA LA FINCA</t>
  </si>
  <si>
    <t>FACTURA No 4846</t>
  </si>
  <si>
    <t>RECIBIDO CIELO TORRES 31/01/2012 - Se  reciben correcciones el 17/02/2012</t>
  </si>
  <si>
    <t>MYRIAM ROJAS orden de pago 17/02/2012</t>
  </si>
  <si>
    <t>ASERVIR</t>
  </si>
  <si>
    <t>FACTURA No. 8773</t>
  </si>
  <si>
    <t>RECIBIDO CIELO TORRES 31/01/2012</t>
  </si>
  <si>
    <t>*Cambiar factura de venta mes febrero. * Certificacion de aportes parafiscales  mas soportese de los ultimos 6 meses a febrero. * Camara y Comercio original vigencia 2012.* Falta la Orden de Compra y/o Contrato</t>
  </si>
  <si>
    <t>GLOBAL ESTRUCTURAS S.A.</t>
  </si>
  <si>
    <t>FACTURA No0041</t>
  </si>
  <si>
    <t>*Cambiar factura de venta mes febrero. * Certificacion de aportes parafiscales  mas soportese de los ultimos 6 meses a febrero. * Camara y Comercio original vigencia 2012.</t>
  </si>
  <si>
    <t>KELLY VANESSA DITTA NIÑO</t>
  </si>
  <si>
    <t>RECIBIDO CIELO TORRES 03/02/2012</t>
  </si>
  <si>
    <t>* El la cuenta de cobro falto la firma de la señora Kelly Vanessa Ditta Niño. * Falta la planilla mes febrero pago de salud y pension, (Independiente) sobre el  40% del valor de su contrato. * Falta fot. De la ficha Tecnica.</t>
  </si>
  <si>
    <t>Se hablo con la señora Kelly Vanessa Ditta  16/02/2012</t>
  </si>
  <si>
    <t>AGROVET DOS VETERINARIA</t>
  </si>
  <si>
    <t>FACTURA No.56492 - 56495</t>
  </si>
  <si>
    <t>*Cambiar factura de venta mes febrero. *Certificación aportes Parafiscales de los ultimos seis mes y planillas con fecha FEBRERO</t>
  </si>
  <si>
    <t>PAPELERIA TEXTUAL</t>
  </si>
  <si>
    <t>FACTURA No. 101810</t>
  </si>
  <si>
    <t>*Cambiar factura de venta mes febrero.  * El valor  de la factura es diferente al valor de la ficha tecnica y la orden de compra.*Certificación aportes Parafiscales de los ultimos seis mes y planillas con fecha FEBRERO</t>
  </si>
  <si>
    <t>BILBAO DISTRIBUCIONES E.U.</t>
  </si>
  <si>
    <t>FACTURA No0075</t>
  </si>
  <si>
    <t>RECIBIDO CIELO TORRES 13/02/2012 -Se  recibe  documentos pendientes 15/02/2012</t>
  </si>
  <si>
    <t>BANQUETES FESTEJAR</t>
  </si>
  <si>
    <t>FACTURA No 0036</t>
  </si>
  <si>
    <t>RECIBIDO CIELO TORRES 06/02/2012</t>
  </si>
  <si>
    <t>LITOIMPRESOS DEL HUILA E.U.</t>
  </si>
  <si>
    <t>FACTURA No2726</t>
  </si>
  <si>
    <t>*Cambiar factura mes febrero. *  Certificación aportes Parafiscales de los ultimos 6 meses  y planillas a febrero.* En la fotocopia de la cedula la firma y  huella debe ir en original .</t>
  </si>
  <si>
    <t>Se hablo con Luisa Funcionaria de la seccional Huila - 02/02/2012</t>
  </si>
  <si>
    <t>LUIS CARLOS ÑAÑEZ CARVAJAL</t>
  </si>
  <si>
    <t>CUENTA DE COBRO No.01</t>
  </si>
  <si>
    <t>RECIBIDO CIELO TORRES 31/01/2012  - CORRECCIONES RECIBIDAS EL 15/02/2012</t>
  </si>
  <si>
    <t>luisagro11@hotmail.com    3134336435  14/02/2012</t>
  </si>
  <si>
    <t>FACTUR No 5-32198</t>
  </si>
  <si>
    <t>FACTURA  No. 0012</t>
  </si>
  <si>
    <t>RECIBIDO CIELO TORRES 09/02/2012 - Se reciben correcciones el 13/02/2012</t>
  </si>
  <si>
    <t>MYRIAM ROJAS orden de pago 14/02/2012</t>
  </si>
  <si>
    <t>FACTURA No 0013</t>
  </si>
  <si>
    <t>FACTURA No 0014</t>
  </si>
  <si>
    <t>FACTURA No 0015</t>
  </si>
  <si>
    <t>FACTURA No 0016</t>
  </si>
  <si>
    <t>COOPERATIVA TRANSPORTADORES BELEN DE UMBRIA LTDA.</t>
  </si>
  <si>
    <t>FACTURA No.1116</t>
  </si>
  <si>
    <t>*ok</t>
  </si>
  <si>
    <t>Orden de Pago - Myriam  13/02/2012</t>
  </si>
  <si>
    <t>SERVIENTREGA S.A.</t>
  </si>
  <si>
    <t>FACTURAS No.  3  2464442 - 3 2464443 - 3 2453448</t>
  </si>
  <si>
    <t>* Facturas a Nombre de FIDUAGRARIA MANDATARIA DEL CONTRATO DE ENCARGO FIDUCIARIO ICA - OLA INVERNAL NIT 899.999.069-7. * Facturas  con fecha febrero.  * Certificacion de aportes parafiscales a febrero mas soportes. *  Camara y Comercio vigencia 2012. * ( El  valor del contrato es $2.447.600  y las facturas suman $720.527). * Camara  y Comercio Vigencia 2012.</t>
  </si>
  <si>
    <t>OTUNAGRO S.A.S</t>
  </si>
  <si>
    <t>FACTURA No. CR - 005857</t>
  </si>
  <si>
    <t>* Cambiar facturas mes febrero. * Falta Ficha  Tecnica. * Certificacion de Aportes parafiscales de los ultimos seis meses mas las planillas a febrero. * Fotocopia del Documento de Identificación del Representante Legal, al 150% con dirección, teléfono, firma y huella. * • Certificado Original de Existencia y Representación Legal de la Cámara de Comercio vigencia 2012. * Hay una diferencia del valor de contrato ($19.845.000)  y el valor de la factura ($19.239.471)</t>
  </si>
  <si>
    <t>SSYGA</t>
  </si>
  <si>
    <t>FACTURA No.0004</t>
  </si>
  <si>
    <t xml:space="preserve">*Cambiar factura mes febrero. * Falta Ficha tecnica. * Certificacion de aportes parafiscales de los ultimos 6 meses  y planillas. Con fecha febrero * Certificado Original de Existencia y Representación Legal de la Cámara de Comercio vigencia 2012. </t>
  </si>
  <si>
    <t>FACTURA No.0005</t>
  </si>
  <si>
    <t>*Cambiar factura mes febrero. * Falta Ficha tecnica. * Certificacion de aportes parafiscales de los ultimos 6 meses  y planillas. Con fecha febrero * Certificado Original de Existencia y Representación Legal de la Cámara de Comercio vigencia 2012. *Fotocopia Póliza y Aprobación.</t>
  </si>
  <si>
    <t>COOPERATIVA DE TRANSPORTADORES  ARAUCARIAS</t>
  </si>
  <si>
    <t>CUENTA DE COBRO No 001/12</t>
  </si>
  <si>
    <t>*Certificacion de aportes parafiscales de los ultimos 6 meses  y soportes a febrero. * En la aprobacion de la poliza indica otro numero (COI - 016 )  y es el contrato COI - 015</t>
  </si>
  <si>
    <t>TRANSPORTES TATAMA S.A.</t>
  </si>
  <si>
    <t>FACTURA No.7650</t>
  </si>
  <si>
    <t xml:space="preserve">*Certificacion de aportes parafiscales de los ultimos 6 meses  y soportes a febrero. *Fotocopia de la Cedula Del RL al 150 % con Huella y firma en original. * Fotocopia de la aprobacion de la poliza. *  Certificado Original de Existencia y Representación Legal de la Cámara de Comercio vigencia 2012. </t>
  </si>
  <si>
    <t>FACTURA No 7649</t>
  </si>
  <si>
    <t>FACTURA No 7648</t>
  </si>
  <si>
    <t xml:space="preserve">*Certificacion de aportes parafiscales de los ultimos 6 meses  y soportes a febrero. *  Certificado Original de Existencia y Representación Legal de la Cámara de Comercio vigencia 2012. </t>
  </si>
  <si>
    <t>BENILDA MORENO OLARTE</t>
  </si>
  <si>
    <t xml:space="preserve">*Pago  de Salud y pension </t>
  </si>
  <si>
    <t>MARTHA CECILIA PINEDA VALENCIA</t>
  </si>
  <si>
    <t>COOPERATIVA DE TRANSPORTADORES  DE MARSELLA</t>
  </si>
  <si>
    <t>*Certificacion de aportes parafiscales de los ultimos 6 meses  y soportes a febrero. *  Certificado Original de Existencia y Representación Legal de la Cámara de Comercio vigencia 2012. * Aprobacion de la poliza.</t>
  </si>
  <si>
    <t>ECO - HOTEL LOS LAGOS LTDA.</t>
  </si>
  <si>
    <t>FACTURA No 1696</t>
  </si>
  <si>
    <t>CONFECCIONES  Y DOTACIONES DEL RISARALDA LTDA.</t>
  </si>
  <si>
    <t>FACTURA No 5361</t>
  </si>
  <si>
    <r>
      <t xml:space="preserve">*Cambiar factura por mes febrero.* Falta fotocopia de la ficha tecnica. * En  la certificacion de aceptacion de interventoria dice </t>
    </r>
    <r>
      <rPr>
        <sz val="11"/>
        <color indexed="10"/>
        <rFont val="Calibri"/>
        <family val="2"/>
      </rPr>
      <t>RIS: 36 COI - 038 - 2011</t>
    </r>
    <r>
      <rPr>
        <sz val="11"/>
        <color theme="1"/>
        <rFont val="Calibri"/>
        <family val="2"/>
        <scheme val="minor"/>
      </rPr>
      <t xml:space="preserve"> y es RIS. 36 COI - 039 - 2011. * Falta certificacion de aportes paarfiscales de los ultimos 6 meses y soportes a febrero.  *  Certificado Original de Existencia y Representación Legal de la Cámara de Comercio vigencia 2012. </t>
    </r>
  </si>
  <si>
    <t>ROBERTO AVILES VASQUEZ</t>
  </si>
  <si>
    <t xml:space="preserve">* Soporte de pagos de Salud y pension </t>
  </si>
  <si>
    <t>FOCAL GROUP</t>
  </si>
  <si>
    <t>FACTURA No 0030</t>
  </si>
  <si>
    <t>* Corregir la ficha Tecnica , dice 49 Tropezones y son 4 tropezones. *Certificacion de aportes parafiscales de los ultimos seis meses y soportes a febrero.</t>
  </si>
  <si>
    <t xml:space="preserve">Se habla con el señor Hector Fabio Echeverry 16/02/2012. </t>
  </si>
  <si>
    <t>FACTURA No 20666</t>
  </si>
  <si>
    <t>FACTURA No 0195 - ($19,920,528 CDP 0273)</t>
  </si>
  <si>
    <t>MYRIAM ROJAS Orden de pago  14/02/2012</t>
  </si>
  <si>
    <t>FACTURA No 0194 - ($12,470,000 - CDP 0273)</t>
  </si>
  <si>
    <t>PROVEDOR</t>
  </si>
  <si>
    <t>LUIS ALVARADO</t>
  </si>
  <si>
    <t>PORTES DE COLOMBIA</t>
  </si>
  <si>
    <t>FACTUTA No 4088</t>
  </si>
  <si>
    <t>MYRIAM ROJAS Orden de pago  15/02/2012</t>
  </si>
  <si>
    <t>SILVERAGRO</t>
  </si>
  <si>
    <t>FACTURA No, 0880</t>
  </si>
  <si>
    <t>EL NUEVO SIGLO</t>
  </si>
  <si>
    <t>FACTURA No131222</t>
  </si>
  <si>
    <t>FACTURA No.2972</t>
  </si>
  <si>
    <t>* En el acta de inicio hay un error ( dice  No. CHO - PRE - 035 - 2011 ) y es No. CHO - PRE - 040 - 2011.  *  Falta Certificacion de aportes parafiscales de los ultimos 6 meses y  fot. De la planilla del mes de febrero.  * Camara y comercio vigencia 2012.</t>
  </si>
  <si>
    <t>ROSA DORIS NARVAEZ MONTENEGRO</t>
  </si>
  <si>
    <t>CUENTA No.01</t>
  </si>
  <si>
    <t>* Falta copia de la planilla del pago de salud y pension sobre el 40% del valor</t>
  </si>
  <si>
    <t>PUBLICIDAD CREATIVA VELEZ S.A.S</t>
  </si>
  <si>
    <t>FACTURA No. 14826</t>
  </si>
  <si>
    <t>* Factura a nombre de FIDUAGRARIA MANDATARIA DEL CONTRATO DE ENCARGO FIDUCIARIO ICA - OLA INVERNAL . * Fotocopia Acta de Recibo a satisfacción por la Dra Dionisia Yusty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</si>
</sst>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 #,##0.00_ ;_ * \-#,##0.00_ ;_ * &quot;-&quot;??_ ;_ @_ "/>
    <numFmt numFmtId="165" formatCode="_([$$-240A]\ * #,##0_);_([$$-240A]\ * \(#,##0\);_([$$-240A]\ * &quot;-&quot;_);_(@_)"/>
  </numFmts>
  <fonts count="33" x14ac:knownFonts="1">
    <font>
      <sz val="11"/>
      <color theme="1"/>
      <name val="Calibri"/>
      <family val="2"/>
      <scheme val="minor"/>
    </font>
    <font>
      <sz val="11"/>
      <color theme="1"/>
      <name val="Calibri"/>
      <family val="2"/>
      <scheme val="minor"/>
    </font>
    <font>
      <sz val="11"/>
      <color rgb="FF3F3F76"/>
      <name val="Calibri"/>
      <family val="2"/>
      <scheme val="minor"/>
    </font>
    <font>
      <sz val="11"/>
      <color rgb="FFFF0000"/>
      <name val="Calibri"/>
      <family val="2"/>
      <scheme val="minor"/>
    </font>
    <font>
      <b/>
      <sz val="11"/>
      <color theme="1"/>
      <name val="Calibri"/>
      <family val="2"/>
      <scheme val="minor"/>
    </font>
    <font>
      <b/>
      <sz val="10"/>
      <name val="Arial"/>
      <family val="2"/>
    </font>
    <font>
      <sz val="10"/>
      <color indexed="10"/>
      <name val="Arial"/>
      <family val="2"/>
    </font>
    <font>
      <sz val="10"/>
      <name val="Arial"/>
      <family val="2"/>
    </font>
    <font>
      <b/>
      <sz val="10"/>
      <color indexed="10"/>
      <name val="Arial"/>
      <family val="2"/>
    </font>
    <font>
      <sz val="10"/>
      <name val="Arial"/>
    </font>
    <font>
      <sz val="14"/>
      <name val="Arial"/>
      <family val="2"/>
    </font>
    <font>
      <b/>
      <sz val="15"/>
      <color indexed="8"/>
      <name val="Calibri"/>
      <family val="2"/>
    </font>
    <font>
      <b/>
      <sz val="13"/>
      <color indexed="8"/>
      <name val="Calibri"/>
      <family val="2"/>
    </font>
    <font>
      <b/>
      <sz val="11"/>
      <color indexed="8"/>
      <name val="Calibri"/>
      <family val="2"/>
    </font>
    <font>
      <sz val="12"/>
      <color theme="1"/>
      <name val="Calibri"/>
      <family val="2"/>
      <scheme val="minor"/>
    </font>
    <font>
      <sz val="12"/>
      <color theme="1"/>
      <name val="Symbol"/>
      <family val="1"/>
      <charset val="2"/>
    </font>
    <font>
      <sz val="7"/>
      <color indexed="8"/>
      <name val="Times New Roman"/>
      <family val="1"/>
    </font>
    <font>
      <sz val="12"/>
      <color indexed="8"/>
      <name val="Calibri"/>
      <family val="2"/>
    </font>
    <font>
      <sz val="11"/>
      <color indexed="10"/>
      <name val="Calibri"/>
      <family val="2"/>
    </font>
    <font>
      <sz val="11"/>
      <name val="Calibri"/>
      <family val="2"/>
      <scheme val="minor"/>
    </font>
    <font>
      <sz val="12"/>
      <color rgb="FFFF0000"/>
      <name val="Calibri"/>
      <family val="2"/>
      <scheme val="minor"/>
    </font>
    <font>
      <sz val="11"/>
      <color theme="3" tint="-0.249977111117893"/>
      <name val="Calibri"/>
      <family val="2"/>
      <scheme val="minor"/>
    </font>
    <font>
      <b/>
      <sz val="9"/>
      <color indexed="81"/>
      <name val="Tahoma"/>
      <charset val="1"/>
    </font>
    <font>
      <sz val="9"/>
      <color indexed="81"/>
      <name val="Tahoma"/>
      <charset val="1"/>
    </font>
    <font>
      <b/>
      <sz val="11"/>
      <color rgb="FF3F3F76"/>
      <name val="Calibri"/>
      <family val="2"/>
      <scheme val="minor"/>
    </font>
    <font>
      <b/>
      <sz val="12"/>
      <color rgb="FF3F3F76"/>
      <name val="Calibri"/>
      <family val="2"/>
      <scheme val="minor"/>
    </font>
    <font>
      <sz val="10"/>
      <color rgb="FF3F3F76"/>
      <name val="Calibri"/>
      <family val="2"/>
      <scheme val="minor"/>
    </font>
    <font>
      <sz val="9"/>
      <color theme="1"/>
      <name val="Calibri"/>
      <family val="2"/>
      <scheme val="minor"/>
    </font>
    <font>
      <sz val="9"/>
      <name val="Calibri"/>
      <family val="2"/>
      <scheme val="minor"/>
    </font>
    <font>
      <b/>
      <sz val="9"/>
      <color theme="1"/>
      <name val="Calibri"/>
      <family val="2"/>
      <scheme val="minor"/>
    </font>
    <font>
      <sz val="8"/>
      <color theme="1"/>
      <name val="Calibri"/>
      <family val="2"/>
      <scheme val="minor"/>
    </font>
    <font>
      <sz val="11"/>
      <color theme="3"/>
      <name val="Calibri"/>
      <family val="2"/>
      <scheme val="minor"/>
    </font>
    <font>
      <sz val="12"/>
      <color theme="3"/>
      <name val="Calibri"/>
      <family val="2"/>
      <scheme val="minor"/>
    </font>
  </fonts>
  <fills count="21">
    <fill>
      <patternFill patternType="none"/>
    </fill>
    <fill>
      <patternFill patternType="gray125"/>
    </fill>
    <fill>
      <patternFill patternType="solid">
        <fgColor rgb="FFFFCC99"/>
      </patternFill>
    </fill>
    <fill>
      <patternFill patternType="solid">
        <fgColor indexed="44"/>
        <bgColor indexed="64"/>
      </patternFill>
    </fill>
    <fill>
      <patternFill patternType="solid">
        <fgColor indexed="13"/>
        <bgColor indexed="64"/>
      </patternFill>
    </fill>
    <fill>
      <patternFill patternType="solid">
        <fgColor indexed="15"/>
        <bgColor indexed="64"/>
      </patternFill>
    </fill>
    <fill>
      <patternFill patternType="solid">
        <fgColor indexed="45"/>
        <bgColor indexed="64"/>
      </patternFill>
    </fill>
    <fill>
      <patternFill patternType="solid">
        <fgColor indexed="46"/>
        <bgColor indexed="64"/>
      </patternFill>
    </fill>
    <fill>
      <patternFill patternType="solid">
        <fgColor indexed="11"/>
        <bgColor indexed="64"/>
      </patternFill>
    </fill>
    <fill>
      <patternFill patternType="solid">
        <fgColor indexed="52"/>
        <bgColor indexed="64"/>
      </patternFill>
    </fill>
    <fill>
      <patternFill patternType="solid">
        <fgColor indexed="50"/>
        <bgColor indexed="64"/>
      </patternFill>
    </fill>
    <fill>
      <patternFill patternType="solid">
        <fgColor indexed="53"/>
        <bgColor indexed="64"/>
      </patternFill>
    </fill>
    <fill>
      <patternFill patternType="solid">
        <fgColor indexed="2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9" tint="0.5999938962981048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theme="0"/>
        <bgColor indexed="64"/>
      </patternFill>
    </fill>
    <fill>
      <patternFill patternType="solid">
        <fgColor theme="8" tint="0.79998168889431442"/>
        <bgColor indexed="64"/>
      </patternFill>
    </fill>
  </fills>
  <borders count="86">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ck">
        <color auto="1"/>
      </left>
      <right style="thick">
        <color auto="1"/>
      </right>
      <top/>
      <bottom/>
      <diagonal/>
    </border>
    <border>
      <left/>
      <right style="thick">
        <color auto="1"/>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rgb="FF7F7F7F"/>
      </left>
      <right/>
      <top style="thick">
        <color indexed="64"/>
      </top>
      <bottom/>
      <diagonal/>
    </border>
    <border>
      <left/>
      <right style="thin">
        <color rgb="FF7F7F7F"/>
      </right>
      <top style="thick">
        <color indexed="64"/>
      </top>
      <bottom/>
      <diagonal/>
    </border>
    <border>
      <left style="thin">
        <color rgb="FF7F7F7F"/>
      </left>
      <right/>
      <top style="thick">
        <color indexed="64"/>
      </top>
      <bottom style="thin">
        <color rgb="FF7F7F7F"/>
      </bottom>
      <diagonal/>
    </border>
    <border>
      <left/>
      <right/>
      <top style="thick">
        <color indexed="64"/>
      </top>
      <bottom style="thin">
        <color rgb="FF7F7F7F"/>
      </bottom>
      <diagonal/>
    </border>
    <border>
      <left/>
      <right style="thin">
        <color rgb="FF7F7F7F"/>
      </right>
      <top style="thick">
        <color indexed="64"/>
      </top>
      <bottom style="thin">
        <color rgb="FF7F7F7F"/>
      </bottom>
      <diagonal/>
    </border>
    <border>
      <left style="thin">
        <color rgb="FF7F7F7F"/>
      </left>
      <right style="thin">
        <color rgb="FF7F7F7F"/>
      </right>
      <top style="thin">
        <color rgb="FF7F7F7F"/>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xf numFmtId="43" fontId="1" fillId="0" borderId="0" applyFont="0" applyFill="0" applyBorder="0" applyAlignment="0" applyProtection="0"/>
    <xf numFmtId="0" fontId="2" fillId="2" borderId="1" applyNumberFormat="0" applyAlignment="0" applyProtection="0"/>
  </cellStyleXfs>
  <cellXfs count="573">
    <xf numFmtId="0" fontId="0" fillId="0" borderId="0" xfId="0"/>
    <xf numFmtId="0" fontId="0" fillId="0" borderId="0" xfId="0" applyAlignment="1">
      <alignment wrapText="1"/>
    </xf>
    <xf numFmtId="0" fontId="0" fillId="0" borderId="2" xfId="0" applyBorder="1" applyAlignment="1">
      <alignment horizontal="center"/>
    </xf>
    <xf numFmtId="0" fontId="0" fillId="0" borderId="3" xfId="0" applyBorder="1" applyAlignment="1">
      <alignment horizontal="center"/>
    </xf>
    <xf numFmtId="0" fontId="0" fillId="0" borderId="3" xfId="0" applyBorder="1" applyAlignment="1">
      <alignment horizontal="center" wrapText="1"/>
    </xf>
    <xf numFmtId="0" fontId="0" fillId="0" borderId="4" xfId="0" applyBorder="1" applyAlignment="1">
      <alignment horizontal="center"/>
    </xf>
    <xf numFmtId="0" fontId="0" fillId="0" borderId="5" xfId="0"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8" xfId="0" applyBorder="1" applyAlignment="1">
      <alignment horizontal="center" wrapText="1"/>
    </xf>
    <xf numFmtId="0" fontId="0" fillId="0" borderId="9" xfId="0" applyBorder="1" applyAlignment="1">
      <alignment horizontal="center"/>
    </xf>
    <xf numFmtId="0" fontId="5" fillId="0" borderId="10" xfId="0" applyFont="1" applyBorder="1" applyAlignment="1">
      <alignment horizontal="center"/>
    </xf>
    <xf numFmtId="0" fontId="5" fillId="0" borderId="11" xfId="0" applyFont="1" applyBorder="1" applyAlignment="1">
      <alignment horizontal="center"/>
    </xf>
    <xf numFmtId="0" fontId="5" fillId="0" borderId="11" xfId="0" applyFont="1" applyBorder="1" applyAlignment="1">
      <alignment horizontal="center" wrapText="1"/>
    </xf>
    <xf numFmtId="0" fontId="5" fillId="0" borderId="12"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0" xfId="0" applyFont="1" applyBorder="1" applyAlignment="1">
      <alignment horizontal="center"/>
    </xf>
    <xf numFmtId="0" fontId="5" fillId="0" borderId="0" xfId="0" applyFont="1" applyBorder="1" applyAlignment="1">
      <alignment horizontal="center" wrapText="1"/>
    </xf>
    <xf numFmtId="0" fontId="5" fillId="0" borderId="4" xfId="0" applyFont="1" applyBorder="1" applyAlignment="1">
      <alignment horizontal="center"/>
    </xf>
    <xf numFmtId="0" fontId="5" fillId="3" borderId="13" xfId="0" applyFont="1" applyFill="1" applyBorder="1" applyAlignment="1">
      <alignment horizontal="center" vertical="center"/>
    </xf>
    <xf numFmtId="0" fontId="5" fillId="3" borderId="13" xfId="0" applyFont="1" applyFill="1" applyBorder="1" applyAlignment="1">
      <alignment horizontal="center" vertical="center" wrapText="1"/>
    </xf>
    <xf numFmtId="0" fontId="0" fillId="0" borderId="13" xfId="0" applyBorder="1"/>
    <xf numFmtId="0" fontId="0" fillId="0" borderId="3" xfId="0" applyBorder="1"/>
    <xf numFmtId="0" fontId="0" fillId="0" borderId="4" xfId="0" applyBorder="1" applyAlignment="1">
      <alignment horizontal="right"/>
    </xf>
    <xf numFmtId="0" fontId="5" fillId="0" borderId="13" xfId="0" applyFont="1" applyFill="1" applyBorder="1" applyAlignment="1">
      <alignment horizontal="center" vertical="center"/>
    </xf>
    <xf numFmtId="0" fontId="5" fillId="0" borderId="13" xfId="0" applyFont="1" applyFill="1" applyBorder="1" applyAlignment="1">
      <alignment horizontal="center" vertical="center" wrapText="1"/>
    </xf>
    <xf numFmtId="0" fontId="0" fillId="0" borderId="0" xfId="0" applyBorder="1"/>
    <xf numFmtId="0" fontId="0" fillId="0" borderId="0" xfId="0" applyBorder="1" applyAlignment="1">
      <alignment horizontal="right"/>
    </xf>
    <xf numFmtId="15" fontId="0" fillId="0" borderId="13" xfId="0" applyNumberFormat="1" applyBorder="1"/>
    <xf numFmtId="0" fontId="0" fillId="0" borderId="13" xfId="0" applyBorder="1" applyAlignment="1">
      <alignment horizontal="center"/>
    </xf>
    <xf numFmtId="0" fontId="0" fillId="0" borderId="13" xfId="0" applyBorder="1" applyAlignment="1">
      <alignment wrapText="1"/>
    </xf>
    <xf numFmtId="4" fontId="0" fillId="0" borderId="13" xfId="0" applyNumberFormat="1" applyBorder="1"/>
    <xf numFmtId="0" fontId="6" fillId="0" borderId="0" xfId="0" applyFont="1"/>
    <xf numFmtId="15" fontId="0" fillId="4" borderId="13" xfId="0" applyNumberFormat="1" applyFill="1" applyBorder="1"/>
    <xf numFmtId="0" fontId="0" fillId="4" borderId="13" xfId="0" applyFill="1" applyBorder="1" applyAlignment="1">
      <alignment horizontal="center"/>
    </xf>
    <xf numFmtId="0" fontId="0" fillId="4" borderId="13" xfId="0" applyFill="1" applyBorder="1"/>
    <xf numFmtId="0" fontId="0" fillId="4" borderId="13" xfId="0" applyFill="1" applyBorder="1" applyAlignment="1">
      <alignment wrapText="1"/>
    </xf>
    <xf numFmtId="4" fontId="0" fillId="4" borderId="13" xfId="0" applyNumberFormat="1" applyFill="1" applyBorder="1"/>
    <xf numFmtId="0" fontId="7" fillId="0" borderId="13" xfId="0" applyFont="1" applyBorder="1"/>
    <xf numFmtId="0" fontId="0" fillId="0" borderId="13" xfId="0" applyBorder="1" applyAlignment="1">
      <alignment horizontal="left"/>
    </xf>
    <xf numFmtId="0" fontId="0" fillId="0" borderId="13" xfId="0" applyBorder="1" applyAlignment="1">
      <alignment horizontal="left" wrapText="1"/>
    </xf>
    <xf numFmtId="0" fontId="0" fillId="4" borderId="13" xfId="0" applyFill="1" applyBorder="1" applyAlignment="1">
      <alignment horizontal="left"/>
    </xf>
    <xf numFmtId="0" fontId="0" fillId="4" borderId="13" xfId="0" applyFill="1" applyBorder="1" applyAlignment="1">
      <alignment horizontal="left" wrapText="1"/>
    </xf>
    <xf numFmtId="0" fontId="0" fillId="0" borderId="13" xfId="0" applyFill="1" applyBorder="1" applyAlignment="1">
      <alignment horizontal="center"/>
    </xf>
    <xf numFmtId="0" fontId="0" fillId="0" borderId="13" xfId="0" applyFill="1" applyBorder="1" applyAlignment="1">
      <alignment horizontal="left"/>
    </xf>
    <xf numFmtId="0" fontId="0" fillId="0" borderId="13" xfId="0" applyFill="1" applyBorder="1" applyAlignment="1">
      <alignment horizontal="left" wrapText="1"/>
    </xf>
    <xf numFmtId="4" fontId="0" fillId="0" borderId="13" xfId="0" applyNumberFormat="1" applyFill="1" applyBorder="1"/>
    <xf numFmtId="0" fontId="0" fillId="0" borderId="13" xfId="0" applyFill="1" applyBorder="1"/>
    <xf numFmtId="0" fontId="0" fillId="0" borderId="13" xfId="0" applyFill="1" applyBorder="1" applyAlignment="1">
      <alignment wrapText="1"/>
    </xf>
    <xf numFmtId="4" fontId="7" fillId="0" borderId="13" xfId="0" applyNumberFormat="1" applyFont="1" applyBorder="1"/>
    <xf numFmtId="0" fontId="8" fillId="0" borderId="13" xfId="0" applyFont="1" applyFill="1" applyBorder="1" applyAlignment="1">
      <alignment horizontal="center"/>
    </xf>
    <xf numFmtId="0" fontId="0" fillId="5" borderId="13" xfId="0" applyFill="1" applyBorder="1" applyAlignment="1">
      <alignment horizontal="center"/>
    </xf>
    <xf numFmtId="15" fontId="0" fillId="6" borderId="13" xfId="0" applyNumberFormat="1" applyFill="1" applyBorder="1"/>
    <xf numFmtId="0" fontId="0" fillId="6" borderId="13" xfId="0" applyFill="1" applyBorder="1" applyAlignment="1">
      <alignment horizontal="center"/>
    </xf>
    <xf numFmtId="0" fontId="0" fillId="6" borderId="13" xfId="0" applyFill="1" applyBorder="1"/>
    <xf numFmtId="0" fontId="0" fillId="6" borderId="13" xfId="0" applyFill="1" applyBorder="1" applyAlignment="1">
      <alignment wrapText="1"/>
    </xf>
    <xf numFmtId="4" fontId="0" fillId="6" borderId="13" xfId="0" applyNumberFormat="1" applyFill="1" applyBorder="1"/>
    <xf numFmtId="0" fontId="9" fillId="0" borderId="13" xfId="0" applyFont="1" applyFill="1" applyBorder="1" applyAlignment="1">
      <alignment horizontal="center"/>
    </xf>
    <xf numFmtId="0" fontId="6" fillId="0" borderId="13" xfId="0" applyFont="1" applyBorder="1"/>
    <xf numFmtId="0" fontId="7" fillId="0" borderId="13" xfId="0" applyFont="1" applyBorder="1" applyAlignment="1">
      <alignment wrapText="1"/>
    </xf>
    <xf numFmtId="4" fontId="7" fillId="0" borderId="13" xfId="0" applyNumberFormat="1" applyFont="1" applyFill="1" applyBorder="1"/>
    <xf numFmtId="15" fontId="0" fillId="7" borderId="13" xfId="0" applyNumberFormat="1" applyFill="1" applyBorder="1"/>
    <xf numFmtId="0" fontId="9" fillId="7" borderId="13" xfId="0" applyFont="1" applyFill="1" applyBorder="1" applyAlignment="1">
      <alignment horizontal="center"/>
    </xf>
    <xf numFmtId="0" fontId="0" fillId="7" borderId="13" xfId="0" applyFill="1" applyBorder="1"/>
    <xf numFmtId="0" fontId="0" fillId="7" borderId="13" xfId="0" applyFill="1" applyBorder="1" applyAlignment="1">
      <alignment wrapText="1"/>
    </xf>
    <xf numFmtId="4" fontId="0" fillId="7" borderId="13" xfId="0" applyNumberFormat="1" applyFill="1" applyBorder="1"/>
    <xf numFmtId="0" fontId="9" fillId="4" borderId="13" xfId="0" applyFont="1" applyFill="1" applyBorder="1" applyAlignment="1">
      <alignment horizontal="center"/>
    </xf>
    <xf numFmtId="0" fontId="9" fillId="5" borderId="13" xfId="0" applyFont="1" applyFill="1" applyBorder="1" applyAlignment="1">
      <alignment horizontal="center"/>
    </xf>
    <xf numFmtId="4" fontId="0" fillId="5" borderId="13" xfId="0" applyNumberFormat="1" applyFill="1" applyBorder="1"/>
    <xf numFmtId="0" fontId="9" fillId="8" borderId="13" xfId="0" applyFont="1" applyFill="1" applyBorder="1" applyAlignment="1">
      <alignment horizontal="center"/>
    </xf>
    <xf numFmtId="4" fontId="0" fillId="8" borderId="13" xfId="0" applyNumberFormat="1" applyFill="1" applyBorder="1"/>
    <xf numFmtId="15" fontId="0" fillId="9" borderId="13" xfId="0" applyNumberFormat="1" applyFill="1" applyBorder="1"/>
    <xf numFmtId="0" fontId="9" fillId="9" borderId="13" xfId="0" applyFont="1" applyFill="1" applyBorder="1" applyAlignment="1">
      <alignment horizontal="center"/>
    </xf>
    <xf numFmtId="0" fontId="0" fillId="9" borderId="13" xfId="0" applyFill="1" applyBorder="1"/>
    <xf numFmtId="0" fontId="0" fillId="9" borderId="13" xfId="0" applyFill="1" applyBorder="1" applyAlignment="1">
      <alignment wrapText="1"/>
    </xf>
    <xf numFmtId="4" fontId="0" fillId="9" borderId="13" xfId="0" applyNumberFormat="1" applyFill="1" applyBorder="1"/>
    <xf numFmtId="43" fontId="0" fillId="0" borderId="13" xfId="1" applyFont="1" applyBorder="1"/>
    <xf numFmtId="4" fontId="0" fillId="0" borderId="13" xfId="0" applyNumberFormat="1" applyFill="1" applyBorder="1" applyAlignment="1">
      <alignment horizontal="right"/>
    </xf>
    <xf numFmtId="0" fontId="9" fillId="10" borderId="13" xfId="0" applyFont="1" applyFill="1" applyBorder="1" applyAlignment="1">
      <alignment horizontal="center"/>
    </xf>
    <xf numFmtId="15" fontId="9" fillId="11" borderId="13" xfId="0" applyNumberFormat="1" applyFont="1" applyFill="1" applyBorder="1"/>
    <xf numFmtId="0" fontId="9" fillId="11" borderId="13" xfId="0" applyFont="1" applyFill="1" applyBorder="1" applyAlignment="1">
      <alignment horizontal="center"/>
    </xf>
    <xf numFmtId="0" fontId="9" fillId="11" borderId="13" xfId="0" applyFont="1" applyFill="1" applyBorder="1"/>
    <xf numFmtId="0" fontId="9" fillId="11" borderId="13" xfId="0" applyFont="1" applyFill="1" applyBorder="1" applyAlignment="1">
      <alignment wrapText="1"/>
    </xf>
    <xf numFmtId="4" fontId="9" fillId="11" borderId="13" xfId="0" applyNumberFormat="1" applyFont="1" applyFill="1" applyBorder="1"/>
    <xf numFmtId="0" fontId="0" fillId="11" borderId="0" xfId="0" applyFill="1"/>
    <xf numFmtId="0" fontId="0" fillId="10" borderId="13" xfId="0" applyFill="1" applyBorder="1" applyAlignment="1">
      <alignment horizontal="center"/>
    </xf>
    <xf numFmtId="4" fontId="0" fillId="0" borderId="0" xfId="0" applyNumberFormat="1"/>
    <xf numFmtId="0" fontId="7" fillId="12" borderId="13" xfId="0" applyFont="1" applyFill="1" applyBorder="1"/>
    <xf numFmtId="0" fontId="0" fillId="12" borderId="13" xfId="0" applyFill="1" applyBorder="1" applyAlignment="1">
      <alignment wrapText="1"/>
    </xf>
    <xf numFmtId="0" fontId="0" fillId="0" borderId="13" xfId="0" applyBorder="1" applyAlignment="1">
      <alignment horizontal="center" vertical="center" wrapText="1"/>
    </xf>
    <xf numFmtId="0" fontId="7" fillId="0" borderId="13" xfId="0" applyFont="1" applyFill="1" applyBorder="1" applyAlignment="1">
      <alignment horizontal="center"/>
    </xf>
    <xf numFmtId="0" fontId="0" fillId="0" borderId="14" xfId="0" applyBorder="1"/>
    <xf numFmtId="15" fontId="9" fillId="0" borderId="13" xfId="0" applyNumberFormat="1" applyFont="1" applyBorder="1"/>
    <xf numFmtId="0" fontId="0" fillId="0" borderId="15" xfId="0" applyFill="1" applyBorder="1"/>
    <xf numFmtId="0" fontId="0" fillId="13" borderId="13" xfId="0" applyFill="1" applyBorder="1"/>
    <xf numFmtId="0" fontId="7" fillId="0" borderId="0" xfId="0" applyFont="1"/>
    <xf numFmtId="0" fontId="0" fillId="0" borderId="16" xfId="0" applyFill="1" applyBorder="1"/>
    <xf numFmtId="0" fontId="9" fillId="14" borderId="13" xfId="0" applyFont="1" applyFill="1" applyBorder="1" applyAlignment="1">
      <alignment horizontal="center"/>
    </xf>
    <xf numFmtId="0" fontId="7" fillId="0" borderId="13" xfId="0" applyFont="1" applyFill="1" applyBorder="1" applyAlignment="1">
      <alignment horizontal="left" vertical="center"/>
    </xf>
    <xf numFmtId="0" fontId="7" fillId="0" borderId="13" xfId="0" applyFont="1" applyFill="1" applyBorder="1" applyAlignment="1">
      <alignment horizontal="left" vertical="center" wrapText="1"/>
    </xf>
    <xf numFmtId="0" fontId="7" fillId="0" borderId="13" xfId="0" applyFont="1" applyBorder="1" applyAlignment="1">
      <alignment horizontal="left" vertical="center"/>
    </xf>
    <xf numFmtId="0" fontId="7" fillId="0" borderId="13" xfId="0" applyNumberFormat="1" applyFont="1" applyBorder="1" applyAlignment="1">
      <alignment horizontal="left" vertical="center" wrapText="1"/>
    </xf>
    <xf numFmtId="14" fontId="7" fillId="0" borderId="13" xfId="0" applyNumberFormat="1" applyFont="1" applyBorder="1" applyAlignment="1">
      <alignment horizontal="left" vertical="center" wrapText="1"/>
    </xf>
    <xf numFmtId="0" fontId="7" fillId="0" borderId="13" xfId="0" applyFont="1" applyBorder="1" applyAlignment="1">
      <alignment horizontal="left" vertical="center" wrapText="1"/>
    </xf>
    <xf numFmtId="0" fontId="10" fillId="15" borderId="0" xfId="0" applyFont="1" applyFill="1"/>
    <xf numFmtId="0" fontId="9" fillId="14" borderId="16" xfId="0" applyFont="1" applyFill="1" applyBorder="1" applyAlignment="1">
      <alignment horizontal="center"/>
    </xf>
    <xf numFmtId="0" fontId="9" fillId="0" borderId="16" xfId="0" applyFont="1" applyFill="1" applyBorder="1" applyAlignment="1">
      <alignment horizontal="center"/>
    </xf>
    <xf numFmtId="0" fontId="10" fillId="0" borderId="0" xfId="0" applyFont="1" applyFill="1"/>
    <xf numFmtId="43" fontId="0" fillId="0" borderId="0" xfId="1" applyFont="1"/>
    <xf numFmtId="164" fontId="0" fillId="0" borderId="0" xfId="0" applyNumberFormat="1"/>
    <xf numFmtId="43" fontId="0" fillId="0" borderId="0" xfId="0" applyNumberFormat="1"/>
    <xf numFmtId="0" fontId="13" fillId="18" borderId="22" xfId="0" applyFont="1" applyFill="1" applyBorder="1" applyAlignment="1">
      <alignment horizontal="center" vertical="center" wrapText="1"/>
    </xf>
    <xf numFmtId="0" fontId="13" fillId="18" borderId="23" xfId="0" applyFont="1" applyFill="1" applyBorder="1" applyAlignment="1">
      <alignment horizontal="left" vertical="center" wrapText="1"/>
    </xf>
    <xf numFmtId="0" fontId="13" fillId="18" borderId="24" xfId="0" applyFont="1" applyFill="1" applyBorder="1" applyAlignment="1">
      <alignment horizontal="center" vertical="center" wrapText="1"/>
    </xf>
    <xf numFmtId="0" fontId="13" fillId="18" borderId="25" xfId="0" applyFont="1" applyFill="1" applyBorder="1" applyAlignment="1">
      <alignment horizontal="center" vertical="center" wrapText="1"/>
    </xf>
    <xf numFmtId="0" fontId="13" fillId="18" borderId="26" xfId="0" applyFont="1" applyFill="1" applyBorder="1" applyAlignment="1">
      <alignment horizontal="center" vertical="center" wrapText="1"/>
    </xf>
    <xf numFmtId="0" fontId="13" fillId="18" borderId="23" xfId="0" applyFont="1" applyFill="1" applyBorder="1" applyAlignment="1">
      <alignment horizontal="center" vertical="center"/>
    </xf>
    <xf numFmtId="0" fontId="13" fillId="18" borderId="23" xfId="0" applyFont="1" applyFill="1" applyBorder="1" applyAlignment="1">
      <alignment horizontal="center" vertical="center" wrapText="1"/>
    </xf>
    <xf numFmtId="0" fontId="0" fillId="19" borderId="0" xfId="0" applyFill="1"/>
    <xf numFmtId="0" fontId="13" fillId="18" borderId="27" xfId="0" applyFont="1" applyFill="1" applyBorder="1" applyAlignment="1">
      <alignment horizontal="center" vertical="center"/>
    </xf>
    <xf numFmtId="0" fontId="0" fillId="0" borderId="0" xfId="0" applyBorder="1" applyAlignment="1">
      <alignment horizontal="left"/>
    </xf>
    <xf numFmtId="0" fontId="0" fillId="0" borderId="0" xfId="0" applyAlignment="1">
      <alignment horizontal="left" vertical="center" wrapText="1"/>
    </xf>
    <xf numFmtId="0" fontId="13" fillId="18" borderId="23" xfId="0" applyFont="1" applyFill="1" applyBorder="1"/>
    <xf numFmtId="0" fontId="13" fillId="18" borderId="22" xfId="0" applyFont="1" applyFill="1" applyBorder="1" applyAlignment="1">
      <alignment horizontal="left" vertical="center" wrapText="1"/>
    </xf>
    <xf numFmtId="0" fontId="13" fillId="18" borderId="23" xfId="0" applyFont="1" applyFill="1" applyBorder="1" applyAlignment="1">
      <alignment horizontal="center"/>
    </xf>
    <xf numFmtId="0" fontId="13" fillId="18" borderId="23" xfId="0" applyFont="1" applyFill="1" applyBorder="1" applyAlignment="1">
      <alignment horizontal="left" vertical="center"/>
    </xf>
    <xf numFmtId="0" fontId="0" fillId="0" borderId="17" xfId="0" applyFill="1" applyBorder="1" applyAlignment="1">
      <alignment horizontal="center" vertical="center"/>
    </xf>
    <xf numFmtId="0" fontId="0" fillId="0" borderId="28" xfId="0" applyFill="1" applyBorder="1" applyAlignment="1">
      <alignment horizontal="center" vertical="center" wrapText="1"/>
    </xf>
    <xf numFmtId="14" fontId="0" fillId="0" borderId="17" xfId="0" applyNumberFormat="1" applyFill="1" applyBorder="1" applyAlignment="1">
      <alignment horizontal="center" vertical="center" wrapText="1"/>
    </xf>
    <xf numFmtId="0" fontId="0" fillId="0" borderId="17" xfId="0" applyFill="1" applyBorder="1" applyAlignment="1">
      <alignment horizontal="center" vertical="center" wrapText="1"/>
    </xf>
    <xf numFmtId="0" fontId="0" fillId="0" borderId="17" xfId="0" applyFill="1" applyBorder="1" applyAlignment="1">
      <alignment horizontal="left" vertical="center" wrapText="1"/>
    </xf>
    <xf numFmtId="0" fontId="0" fillId="0" borderId="27" xfId="0" applyFill="1" applyBorder="1" applyAlignment="1">
      <alignment horizontal="left" vertical="center" wrapText="1"/>
    </xf>
    <xf numFmtId="0" fontId="0" fillId="0" borderId="27" xfId="0" applyBorder="1"/>
    <xf numFmtId="0" fontId="0" fillId="0" borderId="17" xfId="0" applyBorder="1"/>
    <xf numFmtId="0" fontId="0" fillId="0" borderId="17" xfId="0" applyBorder="1" applyAlignment="1">
      <alignment horizontal="right"/>
    </xf>
    <xf numFmtId="14" fontId="0" fillId="0" borderId="17" xfId="0" applyNumberFormat="1" applyFill="1" applyBorder="1" applyAlignment="1">
      <alignment horizontal="center" vertical="center"/>
    </xf>
    <xf numFmtId="0" fontId="0" fillId="0" borderId="28" xfId="0" applyFill="1" applyBorder="1" applyAlignment="1">
      <alignment horizontal="center" vertical="center"/>
    </xf>
    <xf numFmtId="18" fontId="0" fillId="0" borderId="17" xfId="0" applyNumberFormat="1" applyFill="1" applyBorder="1" applyAlignment="1">
      <alignment horizontal="center" vertical="center"/>
    </xf>
    <xf numFmtId="20" fontId="0" fillId="0" borderId="17" xfId="0" applyNumberFormat="1" applyFill="1" applyBorder="1" applyAlignment="1">
      <alignment horizontal="center" vertical="center"/>
    </xf>
    <xf numFmtId="0" fontId="0" fillId="0" borderId="17" xfId="0" applyFill="1" applyBorder="1" applyAlignment="1">
      <alignment wrapText="1"/>
    </xf>
    <xf numFmtId="0" fontId="0" fillId="0" borderId="17" xfId="0" applyFill="1" applyBorder="1" applyAlignment="1">
      <alignment vertical="top" wrapText="1"/>
    </xf>
    <xf numFmtId="0" fontId="0" fillId="0" borderId="17" xfId="0" applyFill="1" applyBorder="1" applyAlignment="1"/>
    <xf numFmtId="0" fontId="14" fillId="0" borderId="0" xfId="0" applyFont="1" applyAlignment="1">
      <alignment horizontal="left" vertical="center" wrapText="1"/>
    </xf>
    <xf numFmtId="0" fontId="15" fillId="0" borderId="0" xfId="0" applyFont="1" applyAlignment="1">
      <alignment horizontal="left" vertical="center" wrapText="1"/>
    </xf>
    <xf numFmtId="0" fontId="3" fillId="0" borderId="17" xfId="0" applyFont="1" applyFill="1" applyBorder="1" applyAlignment="1">
      <alignment horizontal="left" vertical="center" wrapText="1"/>
    </xf>
    <xf numFmtId="0" fontId="0" fillId="0" borderId="17" xfId="0" applyFill="1" applyBorder="1" applyAlignment="1">
      <alignment vertical="center"/>
    </xf>
    <xf numFmtId="0" fontId="0" fillId="0" borderId="17" xfId="0" applyBorder="1" applyAlignment="1">
      <alignment wrapText="1"/>
    </xf>
    <xf numFmtId="0" fontId="0" fillId="0" borderId="32" xfId="0" applyFill="1" applyBorder="1" applyAlignment="1">
      <alignment horizontal="center" vertical="center"/>
    </xf>
    <xf numFmtId="0" fontId="0" fillId="0" borderId="18" xfId="0" applyFill="1" applyBorder="1" applyAlignment="1">
      <alignment horizontal="center" vertical="center"/>
    </xf>
    <xf numFmtId="0" fontId="19" fillId="0" borderId="17" xfId="0" applyFont="1" applyFill="1" applyBorder="1" applyAlignment="1">
      <alignment horizontal="left" vertical="center" wrapText="1"/>
    </xf>
    <xf numFmtId="0" fontId="0" fillId="0" borderId="17" xfId="0" applyBorder="1" applyAlignment="1">
      <alignment vertical="top" wrapText="1"/>
    </xf>
    <xf numFmtId="0" fontId="3" fillId="0" borderId="17" xfId="0" applyFont="1" applyFill="1" applyBorder="1" applyAlignment="1">
      <alignment horizontal="center" vertical="center"/>
    </xf>
    <xf numFmtId="0" fontId="20" fillId="0" borderId="17" xfId="0" applyFont="1" applyBorder="1"/>
    <xf numFmtId="0" fontId="21" fillId="0" borderId="17" xfId="0" applyFont="1" applyBorder="1" applyAlignment="1">
      <alignment wrapText="1"/>
    </xf>
    <xf numFmtId="0" fontId="0" fillId="19" borderId="33" xfId="0" applyFill="1" applyBorder="1" applyAlignment="1">
      <alignment horizontal="center" vertical="center"/>
    </xf>
    <xf numFmtId="0" fontId="0" fillId="0" borderId="33" xfId="0" applyFill="1" applyBorder="1" applyAlignment="1">
      <alignment horizontal="center" vertical="center"/>
    </xf>
    <xf numFmtId="0" fontId="3" fillId="0" borderId="17" xfId="0" applyFont="1" applyBorder="1" applyAlignment="1">
      <alignment vertical="center"/>
    </xf>
    <xf numFmtId="0" fontId="0" fillId="0" borderId="18" xfId="0" applyFill="1" applyBorder="1" applyAlignment="1">
      <alignment horizontal="center" vertical="center" wrapText="1"/>
    </xf>
    <xf numFmtId="0" fontId="0" fillId="0" borderId="28" xfId="0" applyFill="1" applyBorder="1" applyAlignment="1">
      <alignment horizontal="centerContinuous" vertical="center"/>
    </xf>
    <xf numFmtId="0" fontId="0" fillId="0" borderId="18" xfId="0" applyFill="1" applyBorder="1" applyAlignment="1">
      <alignment horizontal="centerContinuous" vertical="center"/>
    </xf>
    <xf numFmtId="0" fontId="0" fillId="0" borderId="28" xfId="0" applyFill="1" applyBorder="1" applyAlignment="1">
      <alignment horizontal="centerContinuous" vertical="center" wrapText="1"/>
    </xf>
    <xf numFmtId="0" fontId="0" fillId="0" borderId="0" xfId="0" applyFill="1" applyBorder="1" applyAlignment="1">
      <alignment horizontal="centerContinuous" vertical="center" wrapText="1"/>
    </xf>
    <xf numFmtId="0" fontId="0" fillId="0" borderId="0" xfId="0" applyFill="1" applyBorder="1" applyAlignment="1">
      <alignment horizontal="centerContinuous" vertical="center"/>
    </xf>
    <xf numFmtId="0" fontId="0" fillId="0" borderId="18" xfId="0" applyFill="1" applyBorder="1" applyAlignment="1">
      <alignment horizontal="centerContinuous" vertical="center" wrapText="1"/>
    </xf>
    <xf numFmtId="0" fontId="0" fillId="0" borderId="28" xfId="0" applyFill="1" applyBorder="1" applyAlignment="1">
      <alignment vertical="center"/>
    </xf>
    <xf numFmtId="0" fontId="0" fillId="0" borderId="18" xfId="0" applyFill="1" applyBorder="1" applyAlignment="1">
      <alignment vertical="center"/>
    </xf>
    <xf numFmtId="0" fontId="0" fillId="0" borderId="34" xfId="0" applyFill="1" applyBorder="1" applyAlignment="1">
      <alignment horizontal="center" vertical="center"/>
    </xf>
    <xf numFmtId="0" fontId="0" fillId="0" borderId="0" xfId="0" applyAlignment="1">
      <alignment horizontal="left"/>
    </xf>
    <xf numFmtId="0" fontId="13" fillId="18" borderId="27" xfId="0" applyFont="1" applyFill="1" applyBorder="1" applyAlignment="1">
      <alignment horizontal="center" vertical="center" wrapText="1"/>
    </xf>
    <xf numFmtId="0" fontId="13" fillId="18" borderId="27" xfId="0" applyFont="1" applyFill="1" applyBorder="1" applyAlignment="1">
      <alignment horizontal="left" vertical="center" wrapText="1"/>
    </xf>
    <xf numFmtId="0" fontId="0" fillId="19" borderId="13" xfId="0" applyFill="1" applyBorder="1" applyAlignment="1">
      <alignment horizontal="center" vertical="center"/>
    </xf>
    <xf numFmtId="14" fontId="0" fillId="19" borderId="13" xfId="0" applyNumberFormat="1" applyFill="1" applyBorder="1" applyAlignment="1">
      <alignment horizontal="center" vertical="center"/>
    </xf>
    <xf numFmtId="18" fontId="0" fillId="19" borderId="13" xfId="0" applyNumberFormat="1" applyFill="1" applyBorder="1" applyAlignment="1">
      <alignment horizontal="center" vertical="center"/>
    </xf>
    <xf numFmtId="0" fontId="0" fillId="19" borderId="13" xfId="0" applyFill="1" applyBorder="1" applyAlignment="1">
      <alignment horizontal="left" vertical="center" wrapText="1"/>
    </xf>
    <xf numFmtId="0" fontId="0" fillId="19" borderId="36" xfId="0" applyFill="1" applyBorder="1" applyAlignment="1">
      <alignment horizontal="center" vertical="center"/>
    </xf>
    <xf numFmtId="14" fontId="0" fillId="19" borderId="36" xfId="0" applyNumberFormat="1" applyFill="1" applyBorder="1" applyAlignment="1">
      <alignment horizontal="center" vertical="center"/>
    </xf>
    <xf numFmtId="18" fontId="0" fillId="19" borderId="36" xfId="0" applyNumberFormat="1" applyFill="1" applyBorder="1" applyAlignment="1">
      <alignment horizontal="center" vertical="center"/>
    </xf>
    <xf numFmtId="0" fontId="0" fillId="19" borderId="37" xfId="0" applyFill="1" applyBorder="1" applyAlignment="1">
      <alignment horizontal="left" vertical="center" wrapText="1"/>
    </xf>
    <xf numFmtId="0" fontId="0" fillId="19" borderId="39" xfId="0" applyFill="1" applyBorder="1" applyAlignment="1">
      <alignment horizontal="left" vertical="center" wrapText="1"/>
    </xf>
    <xf numFmtId="0" fontId="0" fillId="19" borderId="41" xfId="0" applyFill="1" applyBorder="1" applyAlignment="1">
      <alignment horizontal="center" vertical="center"/>
    </xf>
    <xf numFmtId="14" fontId="0" fillId="19" borderId="41" xfId="0" applyNumberFormat="1" applyFill="1" applyBorder="1" applyAlignment="1">
      <alignment horizontal="center" vertical="center"/>
    </xf>
    <xf numFmtId="0" fontId="0" fillId="19" borderId="42" xfId="0" applyFill="1" applyBorder="1" applyAlignment="1">
      <alignment horizontal="left" vertical="center" wrapText="1"/>
    </xf>
    <xf numFmtId="0" fontId="0" fillId="19" borderId="13" xfId="0" applyFill="1" applyBorder="1" applyAlignment="1">
      <alignment horizontal="center" vertical="center" wrapText="1"/>
    </xf>
    <xf numFmtId="0" fontId="0" fillId="19" borderId="44" xfId="0" applyFill="1" applyBorder="1" applyAlignment="1">
      <alignment horizontal="center" vertical="center"/>
    </xf>
    <xf numFmtId="14" fontId="0" fillId="19" borderId="44" xfId="0" applyNumberFormat="1" applyFill="1" applyBorder="1" applyAlignment="1">
      <alignment horizontal="center" vertical="center"/>
    </xf>
    <xf numFmtId="0" fontId="0" fillId="0" borderId="13" xfId="0" applyFill="1" applyBorder="1" applyAlignment="1">
      <alignment horizontal="center" vertical="center"/>
    </xf>
    <xf numFmtId="0" fontId="0" fillId="0" borderId="13" xfId="0" applyFill="1" applyBorder="1" applyAlignment="1">
      <alignment horizontal="center" vertical="center" wrapText="1"/>
    </xf>
    <xf numFmtId="0" fontId="0" fillId="0" borderId="13" xfId="0" applyFill="1" applyBorder="1" applyAlignment="1">
      <alignment horizontal="left" vertical="center" wrapText="1"/>
    </xf>
    <xf numFmtId="0" fontId="0" fillId="19" borderId="13" xfId="0" applyFill="1" applyBorder="1"/>
    <xf numFmtId="0" fontId="0" fillId="19" borderId="14" xfId="0" applyFill="1" applyBorder="1" applyAlignment="1">
      <alignment horizontal="left" vertical="center" wrapText="1"/>
    </xf>
    <xf numFmtId="0" fontId="0" fillId="19" borderId="36" xfId="0" applyFill="1" applyBorder="1" applyAlignment="1">
      <alignment horizontal="center" vertical="center" wrapText="1"/>
    </xf>
    <xf numFmtId="0" fontId="0" fillId="19" borderId="36" xfId="0" applyFill="1" applyBorder="1"/>
    <xf numFmtId="0" fontId="0" fillId="19" borderId="51" xfId="0" applyFill="1" applyBorder="1" applyAlignment="1">
      <alignment horizontal="left" vertical="center" wrapText="1"/>
    </xf>
    <xf numFmtId="0" fontId="0" fillId="19" borderId="44" xfId="0" applyFill="1" applyBorder="1"/>
    <xf numFmtId="0" fontId="0" fillId="19" borderId="52" xfId="0" applyFill="1" applyBorder="1" applyAlignment="1">
      <alignment horizontal="left" vertical="center" wrapText="1"/>
    </xf>
    <xf numFmtId="14" fontId="0" fillId="19" borderId="36" xfId="0" applyNumberFormat="1" applyFill="1" applyBorder="1" applyAlignment="1">
      <alignment horizontal="center" vertical="center" wrapText="1"/>
    </xf>
    <xf numFmtId="0" fontId="0" fillId="19" borderId="36" xfId="0" applyFill="1" applyBorder="1" applyAlignment="1">
      <alignment horizontal="left" vertical="center" wrapText="1"/>
    </xf>
    <xf numFmtId="0" fontId="0" fillId="19" borderId="44" xfId="0" applyFill="1" applyBorder="1" applyAlignment="1">
      <alignment horizontal="left" vertical="center" wrapText="1"/>
    </xf>
    <xf numFmtId="14" fontId="0" fillId="0" borderId="13" xfId="0" applyNumberFormat="1" applyFill="1" applyBorder="1" applyAlignment="1">
      <alignment horizontal="center" vertical="center" wrapText="1"/>
    </xf>
    <xf numFmtId="18" fontId="0" fillId="0" borderId="13" xfId="0" applyNumberFormat="1" applyFill="1" applyBorder="1" applyAlignment="1">
      <alignment horizontal="center" vertical="center" wrapText="1"/>
    </xf>
    <xf numFmtId="20" fontId="0" fillId="0" borderId="13" xfId="0" applyNumberFormat="1" applyFill="1" applyBorder="1" applyAlignment="1">
      <alignment horizontal="center" vertical="center" wrapText="1"/>
    </xf>
    <xf numFmtId="14" fontId="0" fillId="0" borderId="13" xfId="0" applyNumberFormat="1" applyFill="1" applyBorder="1" applyAlignment="1">
      <alignment horizontal="center" vertical="center"/>
    </xf>
    <xf numFmtId="0" fontId="0" fillId="0" borderId="36" xfId="0" applyFill="1" applyBorder="1" applyAlignment="1">
      <alignment horizontal="center" vertical="center"/>
    </xf>
    <xf numFmtId="0" fontId="0" fillId="0" borderId="36" xfId="0" applyFill="1" applyBorder="1" applyAlignment="1">
      <alignment horizontal="center" vertical="center" wrapText="1"/>
    </xf>
    <xf numFmtId="14" fontId="0" fillId="0" borderId="36" xfId="0" applyNumberFormat="1" applyFill="1" applyBorder="1" applyAlignment="1">
      <alignment horizontal="center" vertical="center" wrapText="1"/>
    </xf>
    <xf numFmtId="18" fontId="0" fillId="0" borderId="36" xfId="0" applyNumberFormat="1" applyFill="1" applyBorder="1" applyAlignment="1">
      <alignment horizontal="center" vertical="center" wrapText="1"/>
    </xf>
    <xf numFmtId="0" fontId="0" fillId="0" borderId="36" xfId="0" applyFill="1" applyBorder="1" applyAlignment="1">
      <alignment horizontal="left" vertical="center" wrapText="1"/>
    </xf>
    <xf numFmtId="0" fontId="0" fillId="0" borderId="37" xfId="0" applyBorder="1"/>
    <xf numFmtId="0" fontId="0" fillId="0" borderId="39" xfId="0" applyBorder="1"/>
    <xf numFmtId="0" fontId="0" fillId="0" borderId="41" xfId="0" applyFill="1" applyBorder="1" applyAlignment="1">
      <alignment horizontal="center" vertical="center"/>
    </xf>
    <xf numFmtId="0" fontId="0" fillId="0" borderId="41" xfId="0" applyFill="1" applyBorder="1" applyAlignment="1">
      <alignment horizontal="center" vertical="center" wrapText="1"/>
    </xf>
    <xf numFmtId="14" fontId="0" fillId="0" borderId="41" xfId="0" applyNumberFormat="1" applyFill="1" applyBorder="1" applyAlignment="1">
      <alignment horizontal="center" vertical="center"/>
    </xf>
    <xf numFmtId="0" fontId="0" fillId="0" borderId="41" xfId="0" applyFill="1" applyBorder="1" applyAlignment="1">
      <alignment horizontal="left" vertical="center" wrapText="1"/>
    </xf>
    <xf numFmtId="0" fontId="0" fillId="0" borderId="42" xfId="0" applyBorder="1"/>
    <xf numFmtId="0" fontId="0" fillId="0" borderId="44" xfId="0" applyFill="1" applyBorder="1" applyAlignment="1">
      <alignment horizontal="center" vertical="center"/>
    </xf>
    <xf numFmtId="0" fontId="0" fillId="0" borderId="44" xfId="0" applyFill="1" applyBorder="1" applyAlignment="1">
      <alignment horizontal="center" vertical="center" wrapText="1"/>
    </xf>
    <xf numFmtId="14" fontId="0" fillId="0" borderId="44" xfId="0" applyNumberFormat="1" applyFill="1" applyBorder="1" applyAlignment="1">
      <alignment horizontal="center" vertical="center"/>
    </xf>
    <xf numFmtId="0" fontId="0" fillId="0" borderId="44" xfId="0" applyFill="1" applyBorder="1" applyAlignment="1">
      <alignment horizontal="left" vertical="center" wrapText="1"/>
    </xf>
    <xf numFmtId="14" fontId="0" fillId="0" borderId="36" xfId="0" applyNumberFormat="1" applyFill="1" applyBorder="1" applyAlignment="1">
      <alignment horizontal="center" vertical="center"/>
    </xf>
    <xf numFmtId="0" fontId="0" fillId="0" borderId="4" xfId="0" applyBorder="1"/>
    <xf numFmtId="0" fontId="0" fillId="0" borderId="6" xfId="0" applyBorder="1"/>
    <xf numFmtId="0" fontId="0" fillId="0" borderId="45" xfId="0" applyBorder="1"/>
    <xf numFmtId="0" fontId="26" fillId="2" borderId="62" xfId="2" applyFont="1" applyBorder="1" applyAlignment="1">
      <alignment horizontal="center" vertical="center" wrapText="1"/>
    </xf>
    <xf numFmtId="0" fontId="0" fillId="0" borderId="13" xfId="0" applyBorder="1" applyAlignment="1">
      <alignment vertical="center" wrapText="1"/>
    </xf>
    <xf numFmtId="0" fontId="0" fillId="0" borderId="13" xfId="0" applyBorder="1" applyAlignment="1">
      <alignment horizontal="center" vertical="center"/>
    </xf>
    <xf numFmtId="0" fontId="0" fillId="0" borderId="0" xfId="0"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xf>
    <xf numFmtId="0" fontId="19" fillId="0" borderId="0" xfId="0" applyFont="1" applyAlignment="1">
      <alignment horizontal="center" vertical="center"/>
    </xf>
    <xf numFmtId="0" fontId="28" fillId="0" borderId="13" xfId="0" applyFont="1" applyBorder="1" applyAlignment="1">
      <alignment horizontal="center" vertical="center"/>
    </xf>
    <xf numFmtId="0" fontId="28" fillId="0" borderId="13" xfId="0" applyFont="1" applyBorder="1" applyAlignment="1">
      <alignment horizontal="center" vertical="center" wrapText="1"/>
    </xf>
    <xf numFmtId="0" fontId="28" fillId="0" borderId="14" xfId="0" applyFont="1" applyBorder="1" applyAlignment="1">
      <alignment horizontal="center" vertical="center"/>
    </xf>
    <xf numFmtId="0" fontId="30" fillId="0" borderId="13" xfId="0" applyFont="1" applyBorder="1" applyAlignment="1">
      <alignment horizontal="center" vertical="center" wrapText="1"/>
    </xf>
    <xf numFmtId="0" fontId="30" fillId="0" borderId="13" xfId="0" applyFont="1" applyBorder="1" applyAlignment="1">
      <alignment horizontal="center" vertical="center"/>
    </xf>
    <xf numFmtId="0" fontId="0" fillId="0" borderId="13" xfId="0" applyBorder="1" applyAlignment="1">
      <alignment horizontal="center"/>
    </xf>
    <xf numFmtId="0" fontId="0" fillId="0" borderId="17" xfId="0" applyFill="1" applyBorder="1" applyAlignment="1">
      <alignment horizontal="center" vertical="center" wrapText="1"/>
    </xf>
    <xf numFmtId="0" fontId="0" fillId="0" borderId="17" xfId="0" applyFill="1" applyBorder="1" applyAlignment="1">
      <alignment horizontal="center" vertical="center"/>
    </xf>
    <xf numFmtId="0" fontId="0" fillId="0" borderId="2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8" xfId="0" applyFill="1" applyBorder="1" applyAlignment="1">
      <alignment horizontal="center" vertical="center"/>
    </xf>
    <xf numFmtId="0" fontId="0" fillId="0" borderId="18" xfId="0" applyFill="1" applyBorder="1" applyAlignment="1">
      <alignment horizontal="center" vertical="center"/>
    </xf>
    <xf numFmtId="0" fontId="0" fillId="19" borderId="13" xfId="0" applyFill="1" applyBorder="1" applyAlignment="1">
      <alignment horizontal="center" vertical="center" wrapText="1"/>
    </xf>
    <xf numFmtId="0" fontId="0" fillId="19" borderId="41" xfId="0" applyFill="1" applyBorder="1" applyAlignment="1">
      <alignment horizontal="center" vertical="center" wrapText="1"/>
    </xf>
    <xf numFmtId="0" fontId="0" fillId="20" borderId="13" xfId="0" applyFill="1" applyBorder="1"/>
    <xf numFmtId="0" fontId="0" fillId="0" borderId="36" xfId="0" applyBorder="1"/>
    <xf numFmtId="0" fontId="0" fillId="0" borderId="13" xfId="0" applyBorder="1" applyAlignment="1"/>
    <xf numFmtId="14" fontId="0" fillId="19" borderId="13" xfId="0" applyNumberFormat="1" applyFill="1" applyBorder="1" applyAlignment="1">
      <alignment horizontal="left" vertical="center" wrapText="1"/>
    </xf>
    <xf numFmtId="0" fontId="19" fillId="19" borderId="13" xfId="0" applyFont="1" applyFill="1" applyBorder="1" applyAlignment="1">
      <alignment horizontal="left" vertical="center"/>
    </xf>
    <xf numFmtId="14" fontId="19" fillId="19" borderId="13" xfId="0" applyNumberFormat="1" applyFont="1" applyFill="1" applyBorder="1" applyAlignment="1">
      <alignment horizontal="center" vertical="center"/>
    </xf>
    <xf numFmtId="0" fontId="19" fillId="19" borderId="13" xfId="0" applyFont="1" applyFill="1" applyBorder="1" applyAlignment="1">
      <alignment vertical="center" wrapText="1"/>
    </xf>
    <xf numFmtId="14" fontId="19" fillId="19" borderId="13" xfId="0" applyNumberFormat="1" applyFont="1" applyFill="1" applyBorder="1" applyAlignment="1">
      <alignment horizontal="left" vertical="center"/>
    </xf>
    <xf numFmtId="14" fontId="0" fillId="19" borderId="13" xfId="0" applyNumberFormat="1" applyFill="1" applyBorder="1" applyAlignment="1">
      <alignment horizontal="left" vertical="center"/>
    </xf>
    <xf numFmtId="0" fontId="0" fillId="19" borderId="13" xfId="0" applyFill="1" applyBorder="1" applyAlignment="1">
      <alignment vertical="center" wrapText="1"/>
    </xf>
    <xf numFmtId="0" fontId="0" fillId="19" borderId="13" xfId="0" applyNumberFormat="1" applyFill="1" applyBorder="1" applyAlignment="1">
      <alignment vertical="center" wrapText="1"/>
    </xf>
    <xf numFmtId="0" fontId="0" fillId="19" borderId="13" xfId="0" applyNumberFormat="1" applyFill="1" applyBorder="1" applyAlignment="1">
      <alignment horizontal="left" vertical="center" wrapText="1"/>
    </xf>
    <xf numFmtId="0" fontId="19" fillId="19" borderId="36" xfId="0" applyFont="1" applyFill="1" applyBorder="1" applyAlignment="1">
      <alignment horizontal="left" vertical="center"/>
    </xf>
    <xf numFmtId="14" fontId="19" fillId="19" borderId="36" xfId="0" applyNumberFormat="1" applyFont="1" applyFill="1" applyBorder="1" applyAlignment="1">
      <alignment horizontal="center" vertical="center"/>
    </xf>
    <xf numFmtId="0" fontId="19" fillId="19" borderId="36" xfId="0" applyFont="1" applyFill="1" applyBorder="1" applyAlignment="1">
      <alignment vertical="center" wrapText="1"/>
    </xf>
    <xf numFmtId="0" fontId="0" fillId="19" borderId="37" xfId="0" applyFill="1" applyBorder="1"/>
    <xf numFmtId="0" fontId="0" fillId="19" borderId="39" xfId="0" applyFill="1" applyBorder="1"/>
    <xf numFmtId="0" fontId="0" fillId="19" borderId="41" xfId="0" applyFill="1" applyBorder="1"/>
    <xf numFmtId="0" fontId="0" fillId="19" borderId="41" xfId="0" applyFill="1" applyBorder="1" applyAlignment="1">
      <alignment horizontal="left" vertical="center" wrapText="1"/>
    </xf>
    <xf numFmtId="0" fontId="0" fillId="19" borderId="42" xfId="0" applyFill="1" applyBorder="1"/>
    <xf numFmtId="165" fontId="19" fillId="19" borderId="36" xfId="0" applyNumberFormat="1" applyFont="1" applyFill="1" applyBorder="1" applyAlignment="1">
      <alignment horizontal="center" vertical="center"/>
    </xf>
    <xf numFmtId="165" fontId="19" fillId="19" borderId="13" xfId="0" applyNumberFormat="1" applyFont="1" applyFill="1" applyBorder="1" applyAlignment="1">
      <alignment horizontal="center" vertical="center"/>
    </xf>
    <xf numFmtId="0" fontId="0" fillId="19" borderId="46" xfId="0" applyFill="1" applyBorder="1"/>
    <xf numFmtId="0" fontId="0" fillId="19" borderId="46" xfId="0" applyFill="1" applyBorder="1" applyAlignment="1">
      <alignment horizontal="center" vertical="center" wrapText="1"/>
    </xf>
    <xf numFmtId="0" fontId="0" fillId="19" borderId="46" xfId="0" applyFill="1" applyBorder="1" applyAlignment="1">
      <alignment horizontal="left" vertical="center" wrapText="1"/>
    </xf>
    <xf numFmtId="14" fontId="0" fillId="19" borderId="46" xfId="0" applyNumberFormat="1" applyFill="1" applyBorder="1" applyAlignment="1">
      <alignment horizontal="center" vertical="center"/>
    </xf>
    <xf numFmtId="0" fontId="0" fillId="19" borderId="82" xfId="0" applyFill="1" applyBorder="1"/>
    <xf numFmtId="0" fontId="0" fillId="19" borderId="41" xfId="0" applyFill="1" applyBorder="1" applyAlignment="1">
      <alignment vertical="center" wrapText="1"/>
    </xf>
    <xf numFmtId="0" fontId="0" fillId="19" borderId="36" xfId="0" applyFill="1" applyBorder="1" applyAlignment="1">
      <alignment vertical="center"/>
    </xf>
    <xf numFmtId="0" fontId="0" fillId="19" borderId="79" xfId="0" applyFill="1" applyBorder="1" applyAlignment="1">
      <alignment vertical="center"/>
    </xf>
    <xf numFmtId="0" fontId="0" fillId="19" borderId="46" xfId="0" applyFill="1" applyBorder="1" applyAlignment="1">
      <alignment vertical="center"/>
    </xf>
    <xf numFmtId="0" fontId="0" fillId="0" borderId="17" xfId="0" applyFill="1" applyBorder="1" applyAlignment="1">
      <alignment vertical="center" wrapText="1"/>
    </xf>
    <xf numFmtId="0" fontId="0" fillId="0" borderId="17" xfId="0" applyBorder="1" applyAlignment="1">
      <alignment vertical="center" wrapText="1"/>
    </xf>
    <xf numFmtId="0" fontId="31" fillId="0" borderId="17" xfId="0" applyFont="1" applyFill="1" applyBorder="1" applyAlignment="1">
      <alignment horizontal="center" vertical="center" wrapText="1"/>
    </xf>
    <xf numFmtId="0" fontId="31" fillId="0" borderId="28" xfId="0" applyFont="1" applyFill="1" applyBorder="1" applyAlignment="1">
      <alignment horizontal="center" vertical="center" wrapText="1"/>
    </xf>
    <xf numFmtId="14" fontId="31" fillId="0" borderId="17" xfId="0" applyNumberFormat="1" applyFont="1" applyFill="1" applyBorder="1" applyAlignment="1">
      <alignment horizontal="center" vertical="center" wrapText="1"/>
    </xf>
    <xf numFmtId="0" fontId="31" fillId="0" borderId="17" xfId="0" applyFont="1" applyFill="1" applyBorder="1" applyAlignment="1">
      <alignment vertical="center" wrapText="1"/>
    </xf>
    <xf numFmtId="0" fontId="31" fillId="0" borderId="17" xfId="0" applyFont="1" applyBorder="1" applyAlignment="1">
      <alignment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32" fillId="0" borderId="0" xfId="0" applyFont="1" applyAlignment="1">
      <alignment vertical="center" wrapText="1"/>
    </xf>
    <xf numFmtId="0" fontId="31" fillId="0" borderId="32"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17" xfId="0" applyFont="1" applyFill="1" applyBorder="1" applyAlignment="1">
      <alignment horizontal="left" vertical="center" wrapText="1"/>
    </xf>
    <xf numFmtId="0" fontId="19" fillId="0" borderId="17" xfId="0" applyFont="1" applyFill="1" applyBorder="1" applyAlignment="1">
      <alignment vertical="center" wrapText="1"/>
    </xf>
    <xf numFmtId="0" fontId="21" fillId="0" borderId="17" xfId="0" applyFont="1" applyFill="1" applyBorder="1" applyAlignment="1">
      <alignment horizontal="center" vertical="center" wrapText="1"/>
    </xf>
    <xf numFmtId="0" fontId="21" fillId="0" borderId="28" xfId="0" applyFont="1" applyFill="1" applyBorder="1" applyAlignment="1">
      <alignment horizontal="center" vertical="center" wrapText="1"/>
    </xf>
    <xf numFmtId="14" fontId="21" fillId="0" borderId="17" xfId="0" applyNumberFormat="1" applyFont="1" applyFill="1" applyBorder="1" applyAlignment="1">
      <alignment horizontal="center" vertical="center" wrapText="1"/>
    </xf>
    <xf numFmtId="0" fontId="21" fillId="0" borderId="17" xfId="0" applyFont="1" applyFill="1" applyBorder="1" applyAlignment="1">
      <alignment vertical="center" wrapText="1"/>
    </xf>
    <xf numFmtId="0" fontId="21" fillId="0" borderId="17" xfId="0" applyFont="1" applyBorder="1" applyAlignment="1">
      <alignment vertical="center" wrapText="1"/>
    </xf>
    <xf numFmtId="0" fontId="0" fillId="19" borderId="33"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28" xfId="0" applyFill="1" applyBorder="1" applyAlignment="1">
      <alignment vertical="center" wrapText="1"/>
    </xf>
    <xf numFmtId="0" fontId="0" fillId="0" borderId="18" xfId="0" applyFill="1" applyBorder="1" applyAlignment="1">
      <alignment vertical="center" wrapText="1"/>
    </xf>
    <xf numFmtId="0" fontId="0" fillId="0" borderId="34" xfId="0" applyFill="1" applyBorder="1" applyAlignment="1">
      <alignment horizontal="center" vertical="center" wrapText="1"/>
    </xf>
    <xf numFmtId="20" fontId="0" fillId="0" borderId="17" xfId="0" applyNumberFormat="1" applyFill="1" applyBorder="1" applyAlignment="1">
      <alignment horizontal="center" vertical="center" wrapText="1"/>
    </xf>
    <xf numFmtId="0" fontId="0" fillId="0" borderId="17" xfId="0" applyFont="1" applyFill="1" applyBorder="1" applyAlignment="1">
      <alignment horizontal="center" vertical="center" wrapText="1"/>
    </xf>
    <xf numFmtId="0" fontId="31" fillId="0" borderId="28"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28" xfId="0" applyFont="1" applyFill="1" applyBorder="1" applyAlignment="1">
      <alignment horizontal="centerContinuous" vertical="center" wrapText="1"/>
    </xf>
    <xf numFmtId="0" fontId="31" fillId="0" borderId="0" xfId="0" applyFont="1" applyFill="1" applyBorder="1" applyAlignment="1">
      <alignment horizontal="centerContinuous" vertical="center" wrapText="1"/>
    </xf>
    <xf numFmtId="0" fontId="31" fillId="0" borderId="18" xfId="0" applyFont="1" applyFill="1" applyBorder="1" applyAlignment="1">
      <alignment horizontal="centerContinuous" vertical="center" wrapText="1"/>
    </xf>
    <xf numFmtId="0" fontId="3" fillId="0" borderId="17" xfId="0" applyFont="1" applyFill="1" applyBorder="1" applyAlignment="1">
      <alignment vertical="center" wrapText="1"/>
    </xf>
    <xf numFmtId="0" fontId="13" fillId="18" borderId="19" xfId="0" applyFont="1" applyFill="1" applyBorder="1" applyAlignment="1">
      <alignment horizontal="center" vertical="center" wrapText="1"/>
    </xf>
    <xf numFmtId="0" fontId="13" fillId="18" borderId="21" xfId="0" applyFont="1" applyFill="1" applyBorder="1" applyAlignment="1">
      <alignment horizontal="center" vertical="center" wrapText="1"/>
    </xf>
    <xf numFmtId="0" fontId="13" fillId="18" borderId="23" xfId="0" applyFont="1" applyFill="1" applyBorder="1" applyAlignment="1">
      <alignment horizontal="center" vertical="center" wrapText="1"/>
    </xf>
    <xf numFmtId="0" fontId="13" fillId="18" borderId="23" xfId="0" applyFont="1" applyFill="1" applyBorder="1" applyAlignment="1">
      <alignment horizontal="center" vertical="center"/>
    </xf>
    <xf numFmtId="0" fontId="13" fillId="18" borderId="22"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17" xfId="0" applyBorder="1" applyAlignment="1">
      <alignment horizontal="center" vertical="center" wrapText="1"/>
    </xf>
    <xf numFmtId="0" fontId="0" fillId="0" borderId="17" xfId="0" applyFill="1" applyBorder="1" applyAlignment="1">
      <alignment horizontal="center" vertical="center"/>
    </xf>
    <xf numFmtId="0" fontId="0" fillId="0" borderId="17" xfId="0" applyFill="1" applyBorder="1" applyAlignment="1">
      <alignment horizontal="left" wrapText="1"/>
    </xf>
    <xf numFmtId="0" fontId="0" fillId="0" borderId="28" xfId="0" applyFill="1" applyBorder="1" applyAlignment="1">
      <alignment horizontal="left" vertical="center" wrapText="1"/>
    </xf>
    <xf numFmtId="0" fontId="0" fillId="0" borderId="0" xfId="0" applyFill="1" applyBorder="1" applyAlignment="1">
      <alignment horizontal="left" vertical="center" wrapText="1"/>
    </xf>
    <xf numFmtId="0" fontId="0" fillId="0" borderId="18" xfId="0" applyFill="1" applyBorder="1" applyAlignment="1">
      <alignment horizontal="left" vertical="center" wrapText="1"/>
    </xf>
    <xf numFmtId="0" fontId="0" fillId="0" borderId="29" xfId="0" applyFill="1" applyBorder="1" applyAlignment="1">
      <alignment horizontal="left" wrapText="1"/>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29" xfId="0" applyFill="1" applyBorder="1" applyAlignment="1">
      <alignment horizontal="center" vertical="center"/>
    </xf>
    <xf numFmtId="0" fontId="0" fillId="0" borderId="31" xfId="0" applyFill="1" applyBorder="1" applyAlignment="1">
      <alignment horizontal="center" vertical="center"/>
    </xf>
    <xf numFmtId="0" fontId="0" fillId="0" borderId="28" xfId="0" applyFill="1" applyBorder="1" applyAlignment="1">
      <alignment horizontal="left" wrapText="1"/>
    </xf>
    <xf numFmtId="0" fontId="0" fillId="0" borderId="0" xfId="0" applyFill="1" applyBorder="1" applyAlignment="1">
      <alignment horizontal="left" wrapText="1"/>
    </xf>
    <xf numFmtId="0" fontId="0" fillId="0" borderId="18" xfId="0" applyFill="1" applyBorder="1" applyAlignment="1">
      <alignment horizontal="left" wrapText="1"/>
    </xf>
    <xf numFmtId="0" fontId="0" fillId="0" borderId="28"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28" xfId="0" applyFill="1" applyBorder="1" applyAlignment="1">
      <alignment horizontal="center" vertical="center"/>
    </xf>
    <xf numFmtId="0" fontId="0" fillId="0" borderId="18" xfId="0" applyFill="1" applyBorder="1" applyAlignment="1">
      <alignment horizontal="center" vertical="center"/>
    </xf>
    <xf numFmtId="0" fontId="0" fillId="0" borderId="28" xfId="0" applyFill="1" applyBorder="1" applyAlignment="1">
      <alignment horizontal="center" wrapText="1"/>
    </xf>
    <xf numFmtId="0" fontId="0" fillId="0" borderId="0" xfId="0" applyFill="1" applyBorder="1" applyAlignment="1">
      <alignment horizontal="center" wrapText="1"/>
    </xf>
    <xf numFmtId="0" fontId="0" fillId="0" borderId="18" xfId="0" applyFill="1" applyBorder="1" applyAlignment="1">
      <alignment horizontal="center" wrapText="1"/>
    </xf>
    <xf numFmtId="0" fontId="0" fillId="0" borderId="0" xfId="0" applyFill="1" applyBorder="1" applyAlignment="1">
      <alignment horizontal="center" vertical="center" wrapText="1"/>
    </xf>
    <xf numFmtId="0" fontId="11" fillId="16" borderId="19" xfId="0" applyFont="1" applyFill="1" applyBorder="1" applyAlignment="1">
      <alignment horizontal="center" vertical="center"/>
    </xf>
    <xf numFmtId="0" fontId="11" fillId="16" borderId="20" xfId="0" applyFont="1" applyFill="1" applyBorder="1" applyAlignment="1">
      <alignment horizontal="center" vertical="center"/>
    </xf>
    <xf numFmtId="0" fontId="11" fillId="16" borderId="21" xfId="0" applyFont="1" applyFill="1" applyBorder="1" applyAlignment="1">
      <alignment horizontal="center" vertical="center"/>
    </xf>
    <xf numFmtId="0" fontId="12" fillId="17" borderId="19" xfId="0" applyFont="1" applyFill="1" applyBorder="1" applyAlignment="1">
      <alignment horizontal="center" vertical="center"/>
    </xf>
    <xf numFmtId="0" fontId="12" fillId="17" borderId="20" xfId="0" applyFont="1" applyFill="1" applyBorder="1" applyAlignment="1">
      <alignment horizontal="center" vertical="center"/>
    </xf>
    <xf numFmtId="0" fontId="12" fillId="17" borderId="21" xfId="0" applyFont="1" applyFill="1" applyBorder="1" applyAlignment="1">
      <alignment horizontal="center" vertical="center"/>
    </xf>
    <xf numFmtId="0" fontId="13" fillId="18" borderId="24" xfId="0" applyFont="1" applyFill="1" applyBorder="1" applyAlignment="1">
      <alignment horizontal="center" vertical="center" wrapText="1"/>
    </xf>
    <xf numFmtId="0" fontId="13" fillId="18" borderId="25" xfId="0" applyFont="1" applyFill="1" applyBorder="1" applyAlignment="1">
      <alignment horizontal="center" vertical="center" wrapText="1"/>
    </xf>
    <xf numFmtId="0" fontId="13" fillId="18" borderId="26" xfId="0" applyFont="1" applyFill="1" applyBorder="1" applyAlignment="1">
      <alignment horizontal="center" vertical="center" wrapText="1"/>
    </xf>
    <xf numFmtId="0" fontId="13" fillId="18" borderId="23" xfId="0" applyFont="1" applyFill="1" applyBorder="1" applyAlignment="1">
      <alignment horizontal="center"/>
    </xf>
    <xf numFmtId="0" fontId="0" fillId="0" borderId="0" xfId="0" applyFill="1" applyBorder="1" applyAlignment="1">
      <alignment horizontal="center" vertical="center"/>
    </xf>
    <xf numFmtId="0" fontId="3" fillId="0" borderId="28" xfId="0" applyFont="1" applyFill="1" applyBorder="1" applyAlignment="1">
      <alignment horizontal="center" wrapText="1"/>
    </xf>
    <xf numFmtId="0" fontId="3" fillId="0" borderId="0" xfId="0" applyFont="1" applyFill="1" applyBorder="1" applyAlignment="1">
      <alignment horizontal="center" wrapText="1"/>
    </xf>
    <xf numFmtId="0" fontId="3" fillId="0" borderId="18" xfId="0" applyFont="1" applyFill="1" applyBorder="1" applyAlignment="1">
      <alignment horizontal="center" wrapText="1"/>
    </xf>
    <xf numFmtId="0" fontId="0" fillId="0" borderId="28" xfId="0" applyFill="1" applyBorder="1" applyAlignment="1">
      <alignment horizontal="left" vertical="top" wrapText="1"/>
    </xf>
    <xf numFmtId="0" fontId="0" fillId="0" borderId="0" xfId="0" applyFill="1" applyBorder="1" applyAlignment="1">
      <alignment horizontal="left" vertical="top" wrapText="1"/>
    </xf>
    <xf numFmtId="0" fontId="0" fillId="0" borderId="18" xfId="0" applyFill="1" applyBorder="1" applyAlignment="1">
      <alignment horizontal="left" vertical="top" wrapText="1"/>
    </xf>
    <xf numFmtId="0" fontId="19" fillId="0" borderId="28" xfId="0" applyFont="1" applyFill="1" applyBorder="1" applyAlignment="1">
      <alignment horizontal="center" wrapText="1"/>
    </xf>
    <xf numFmtId="0" fontId="19" fillId="0" borderId="0" xfId="0" applyFont="1" applyFill="1" applyBorder="1" applyAlignment="1">
      <alignment horizontal="center" wrapText="1"/>
    </xf>
    <xf numFmtId="0" fontId="19" fillId="0" borderId="18" xfId="0" applyFont="1" applyFill="1" applyBorder="1" applyAlignment="1">
      <alignment horizontal="center" wrapText="1"/>
    </xf>
    <xf numFmtId="0" fontId="31" fillId="0" borderId="28"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31" fillId="0" borderId="28" xfId="0" applyFont="1" applyFill="1" applyBorder="1" applyAlignment="1">
      <alignment horizontal="center" vertical="center"/>
    </xf>
    <xf numFmtId="0" fontId="31" fillId="0" borderId="18" xfId="0" applyFont="1" applyFill="1" applyBorder="1" applyAlignment="1">
      <alignment horizontal="center" vertical="center"/>
    </xf>
    <xf numFmtId="0" fontId="0" fillId="19" borderId="78" xfId="0" applyFill="1" applyBorder="1" applyAlignment="1">
      <alignment horizontal="center"/>
    </xf>
    <xf numFmtId="0" fontId="0" fillId="19" borderId="67" xfId="0" applyFill="1" applyBorder="1" applyAlignment="1">
      <alignment horizontal="center"/>
    </xf>
    <xf numFmtId="0" fontId="0" fillId="19" borderId="14" xfId="0" applyFill="1" applyBorder="1" applyAlignment="1">
      <alignment horizontal="center"/>
    </xf>
    <xf numFmtId="0" fontId="0" fillId="19" borderId="14" xfId="0" applyFill="1" applyBorder="1" applyAlignment="1">
      <alignment horizontal="center" vertical="center" wrapText="1"/>
    </xf>
    <xf numFmtId="0" fontId="0" fillId="19" borderId="66" xfId="0" applyFill="1" applyBorder="1" applyAlignment="1">
      <alignment horizontal="center" vertical="center" wrapText="1"/>
    </xf>
    <xf numFmtId="0" fontId="0" fillId="19" borderId="67" xfId="0" applyFill="1" applyBorder="1" applyAlignment="1">
      <alignment horizontal="center" vertical="center" wrapText="1"/>
    </xf>
    <xf numFmtId="14" fontId="0" fillId="19" borderId="14" xfId="0" applyNumberFormat="1" applyFill="1" applyBorder="1" applyAlignment="1">
      <alignment horizontal="center" vertical="center" wrapText="1"/>
    </xf>
    <xf numFmtId="14" fontId="0" fillId="19" borderId="67" xfId="0" applyNumberFormat="1" applyFill="1" applyBorder="1" applyAlignment="1">
      <alignment horizontal="center" vertical="center" wrapText="1"/>
    </xf>
    <xf numFmtId="0" fontId="0" fillId="19" borderId="80" xfId="0" applyFill="1" applyBorder="1" applyAlignment="1">
      <alignment horizontal="center"/>
    </xf>
    <xf numFmtId="0" fontId="0" fillId="19" borderId="81" xfId="0" applyFill="1" applyBorder="1" applyAlignment="1">
      <alignment horizontal="center"/>
    </xf>
    <xf numFmtId="0" fontId="0" fillId="19" borderId="51" xfId="0" applyFill="1" applyBorder="1" applyAlignment="1">
      <alignment horizontal="center"/>
    </xf>
    <xf numFmtId="0" fontId="0" fillId="19" borderId="51" xfId="0" applyFill="1" applyBorder="1" applyAlignment="1">
      <alignment horizontal="center" vertical="center" wrapText="1"/>
    </xf>
    <xf numFmtId="0" fontId="0" fillId="19" borderId="81" xfId="0" applyFill="1" applyBorder="1" applyAlignment="1">
      <alignment horizontal="center" vertical="center" wrapText="1"/>
    </xf>
    <xf numFmtId="14" fontId="0" fillId="19" borderId="51" xfId="0" applyNumberFormat="1" applyFill="1" applyBorder="1" applyAlignment="1">
      <alignment horizontal="center" vertical="center" wrapText="1"/>
    </xf>
    <xf numFmtId="14" fontId="0" fillId="19" borderId="81" xfId="0" applyNumberFormat="1" applyFill="1" applyBorder="1" applyAlignment="1">
      <alignment horizontal="center" vertical="center" wrapText="1"/>
    </xf>
    <xf numFmtId="14" fontId="0" fillId="19" borderId="14" xfId="0" applyNumberFormat="1" applyFill="1" applyBorder="1" applyAlignment="1">
      <alignment horizontal="center" vertical="center"/>
    </xf>
    <xf numFmtId="14" fontId="0" fillId="19" borderId="67" xfId="0" applyNumberFormat="1" applyFill="1" applyBorder="1" applyAlignment="1">
      <alignment horizontal="center" vertical="center"/>
    </xf>
    <xf numFmtId="14" fontId="19" fillId="19" borderId="14" xfId="0" applyNumberFormat="1" applyFont="1" applyFill="1" applyBorder="1" applyAlignment="1">
      <alignment horizontal="center" vertical="center" wrapText="1"/>
    </xf>
    <xf numFmtId="14" fontId="19" fillId="19" borderId="67" xfId="0" applyNumberFormat="1" applyFont="1" applyFill="1" applyBorder="1" applyAlignment="1">
      <alignment horizontal="center" vertical="center" wrapText="1"/>
    </xf>
    <xf numFmtId="0" fontId="0" fillId="19" borderId="83" xfId="0" applyFill="1" applyBorder="1" applyAlignment="1">
      <alignment horizontal="center"/>
    </xf>
    <xf numFmtId="0" fontId="0" fillId="19" borderId="84" xfId="0" applyFill="1" applyBorder="1" applyAlignment="1">
      <alignment horizontal="center"/>
    </xf>
    <xf numFmtId="0" fontId="0" fillId="19" borderId="85" xfId="0" applyFill="1" applyBorder="1" applyAlignment="1">
      <alignment horizontal="center"/>
    </xf>
    <xf numFmtId="0" fontId="0" fillId="19" borderId="85" xfId="0" applyFill="1" applyBorder="1" applyAlignment="1">
      <alignment horizontal="center" vertical="center" wrapText="1"/>
    </xf>
    <xf numFmtId="0" fontId="0" fillId="19" borderId="84" xfId="0" applyFill="1" applyBorder="1" applyAlignment="1">
      <alignment horizontal="center" vertical="center" wrapText="1"/>
    </xf>
    <xf numFmtId="14" fontId="0" fillId="19" borderId="85" xfId="0" applyNumberFormat="1" applyFill="1" applyBorder="1" applyAlignment="1">
      <alignment horizontal="center" vertical="center" wrapText="1"/>
    </xf>
    <xf numFmtId="14" fontId="0" fillId="19" borderId="84" xfId="0" applyNumberFormat="1" applyFill="1" applyBorder="1" applyAlignment="1">
      <alignment horizontal="center" vertical="center" wrapText="1"/>
    </xf>
    <xf numFmtId="14" fontId="19" fillId="19" borderId="14" xfId="0" applyNumberFormat="1" applyFont="1" applyFill="1" applyBorder="1" applyAlignment="1">
      <alignment horizontal="center" vertical="center"/>
    </xf>
    <xf numFmtId="14" fontId="19" fillId="19" borderId="67" xfId="0" applyNumberFormat="1" applyFont="1" applyFill="1" applyBorder="1" applyAlignment="1">
      <alignment horizontal="center" vertical="center"/>
    </xf>
    <xf numFmtId="0" fontId="19" fillId="19" borderId="14" xfId="0" applyFont="1" applyFill="1" applyBorder="1" applyAlignment="1">
      <alignment horizontal="center" vertical="center"/>
    </xf>
    <xf numFmtId="0" fontId="19" fillId="19" borderId="67" xfId="0" applyFont="1" applyFill="1" applyBorder="1" applyAlignment="1">
      <alignment horizontal="center" vertical="center"/>
    </xf>
    <xf numFmtId="0" fontId="11" fillId="16" borderId="10" xfId="0" applyFont="1" applyFill="1" applyBorder="1" applyAlignment="1">
      <alignment horizontal="center" vertical="center"/>
    </xf>
    <xf numFmtId="0" fontId="11" fillId="16" borderId="11" xfId="0" applyFont="1" applyFill="1" applyBorder="1" applyAlignment="1">
      <alignment horizontal="center" vertical="center"/>
    </xf>
    <xf numFmtId="0" fontId="11" fillId="16" borderId="12" xfId="0" applyFont="1" applyFill="1" applyBorder="1" applyAlignment="1">
      <alignment horizontal="center" vertical="center"/>
    </xf>
    <xf numFmtId="0" fontId="12" fillId="17" borderId="10" xfId="0" applyFont="1" applyFill="1" applyBorder="1" applyAlignment="1">
      <alignment horizontal="center" vertical="center"/>
    </xf>
    <xf numFmtId="0" fontId="12" fillId="17" borderId="11" xfId="0" applyFont="1" applyFill="1" applyBorder="1" applyAlignment="1">
      <alignment horizontal="center" vertical="center"/>
    </xf>
    <xf numFmtId="0" fontId="12" fillId="17" borderId="12" xfId="0" applyFont="1" applyFill="1" applyBorder="1" applyAlignment="1">
      <alignment horizontal="center" vertical="center"/>
    </xf>
    <xf numFmtId="0" fontId="13" fillId="18" borderId="29" xfId="0" applyFont="1" applyFill="1" applyBorder="1" applyAlignment="1">
      <alignment horizontal="center" vertical="center" wrapText="1"/>
    </xf>
    <xf numFmtId="0" fontId="13" fillId="18" borderId="31" xfId="0" applyFont="1" applyFill="1" applyBorder="1" applyAlignment="1">
      <alignment horizontal="center" vertical="center" wrapText="1"/>
    </xf>
    <xf numFmtId="0" fontId="13" fillId="18" borderId="27" xfId="0" applyFont="1" applyFill="1" applyBorder="1" applyAlignment="1">
      <alignment horizontal="center" vertical="center" wrapText="1"/>
    </xf>
    <xf numFmtId="0" fontId="13" fillId="18" borderId="27" xfId="0" applyFont="1" applyFill="1" applyBorder="1" applyAlignment="1">
      <alignment horizontal="center" vertical="center"/>
    </xf>
    <xf numFmtId="14" fontId="19" fillId="19" borderId="36" xfId="0" applyNumberFormat="1" applyFont="1" applyFill="1" applyBorder="1" applyAlignment="1">
      <alignment horizontal="center" vertical="center" wrapText="1"/>
    </xf>
    <xf numFmtId="0" fontId="0" fillId="19" borderId="36" xfId="0" applyFill="1" applyBorder="1" applyAlignment="1">
      <alignment horizontal="center"/>
    </xf>
    <xf numFmtId="0" fontId="19" fillId="19" borderId="36" xfId="0" applyFont="1" applyFill="1" applyBorder="1" applyAlignment="1">
      <alignment horizontal="center" vertical="center"/>
    </xf>
    <xf numFmtId="0" fontId="0" fillId="19" borderId="38" xfId="0" applyFill="1" applyBorder="1" applyAlignment="1">
      <alignment horizontal="center" vertical="center" wrapText="1"/>
    </xf>
    <xf numFmtId="0" fontId="0" fillId="19" borderId="13" xfId="0" applyFill="1" applyBorder="1" applyAlignment="1">
      <alignment horizontal="center" vertical="center" wrapText="1"/>
    </xf>
    <xf numFmtId="0" fontId="0" fillId="19" borderId="13" xfId="0" applyFill="1" applyBorder="1" applyAlignment="1">
      <alignment horizontal="center" vertical="center"/>
    </xf>
    <xf numFmtId="0" fontId="0" fillId="19" borderId="13" xfId="0" applyFill="1" applyBorder="1" applyAlignment="1">
      <alignment horizontal="center" wrapText="1"/>
    </xf>
    <xf numFmtId="0" fontId="0" fillId="19" borderId="13" xfId="0" applyFill="1" applyBorder="1" applyAlignment="1">
      <alignment horizontal="left" wrapText="1"/>
    </xf>
    <xf numFmtId="0" fontId="0" fillId="19" borderId="35" xfId="0" applyFill="1" applyBorder="1" applyAlignment="1">
      <alignment horizontal="center" vertical="center" wrapText="1"/>
    </xf>
    <xf numFmtId="0" fontId="0" fillId="19" borderId="36" xfId="0" applyFill="1" applyBorder="1" applyAlignment="1">
      <alignment horizontal="center" vertical="center" wrapText="1"/>
    </xf>
    <xf numFmtId="0" fontId="0" fillId="19" borderId="36" xfId="0" applyFill="1" applyBorder="1" applyAlignment="1">
      <alignment horizontal="center" vertical="center"/>
    </xf>
    <xf numFmtId="0" fontId="0" fillId="19" borderId="36" xfId="0" applyFill="1" applyBorder="1" applyAlignment="1">
      <alignment horizontal="left" wrapText="1"/>
    </xf>
    <xf numFmtId="0" fontId="0" fillId="19" borderId="36" xfId="0" applyFill="1" applyBorder="1" applyAlignment="1">
      <alignment horizontal="center" wrapText="1"/>
    </xf>
    <xf numFmtId="0" fontId="0" fillId="19" borderId="40" xfId="0" applyFill="1" applyBorder="1" applyAlignment="1">
      <alignment horizontal="center" vertical="center" wrapText="1"/>
    </xf>
    <xf numFmtId="0" fontId="0" fillId="19" borderId="41" xfId="0" applyFill="1" applyBorder="1" applyAlignment="1">
      <alignment horizontal="center" vertical="center" wrapText="1"/>
    </xf>
    <xf numFmtId="0" fontId="0" fillId="19" borderId="41" xfId="0" applyFill="1" applyBorder="1" applyAlignment="1">
      <alignment horizontal="center" vertical="center"/>
    </xf>
    <xf numFmtId="0" fontId="0" fillId="19" borderId="41" xfId="0" applyFill="1" applyBorder="1" applyAlignment="1">
      <alignment horizontal="center" wrapText="1"/>
    </xf>
    <xf numFmtId="0" fontId="4" fillId="19" borderId="47" xfId="0" applyFont="1" applyFill="1" applyBorder="1" applyAlignment="1">
      <alignment horizontal="center" vertical="center" wrapText="1"/>
    </xf>
    <xf numFmtId="0" fontId="4" fillId="19" borderId="33" xfId="0" applyFont="1" applyFill="1" applyBorder="1" applyAlignment="1">
      <alignment horizontal="center" vertical="center" wrapText="1"/>
    </xf>
    <xf numFmtId="0" fontId="4" fillId="19" borderId="34" xfId="0" applyFont="1" applyFill="1" applyBorder="1" applyAlignment="1">
      <alignment horizontal="center" vertical="center" wrapText="1"/>
    </xf>
    <xf numFmtId="0" fontId="0" fillId="19" borderId="43" xfId="0" applyFill="1" applyBorder="1" applyAlignment="1">
      <alignment horizontal="center" vertical="center" wrapText="1"/>
    </xf>
    <xf numFmtId="0" fontId="0" fillId="19" borderId="44" xfId="0" applyFill="1" applyBorder="1" applyAlignment="1">
      <alignment horizontal="center" vertical="center" wrapText="1"/>
    </xf>
    <xf numFmtId="0" fontId="0" fillId="19" borderId="44" xfId="0" applyFill="1" applyBorder="1" applyAlignment="1">
      <alignment horizontal="center" vertical="center"/>
    </xf>
    <xf numFmtId="0" fontId="0" fillId="19" borderId="44" xfId="0" applyFill="1" applyBorder="1" applyAlignment="1">
      <alignment horizontal="center" wrapText="1"/>
    </xf>
    <xf numFmtId="0" fontId="0" fillId="19" borderId="49" xfId="0" applyFill="1" applyBorder="1" applyAlignment="1">
      <alignment horizontal="center" vertical="center" wrapText="1"/>
    </xf>
    <xf numFmtId="0" fontId="0" fillId="19" borderId="50" xfId="0" applyFill="1" applyBorder="1" applyAlignment="1">
      <alignment horizontal="center" vertical="center" wrapText="1"/>
    </xf>
    <xf numFmtId="0" fontId="0" fillId="19" borderId="50" xfId="0" applyFill="1" applyBorder="1" applyAlignment="1">
      <alignment horizontal="center" vertical="center"/>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5" xfId="0" applyFont="1" applyBorder="1" applyAlignment="1">
      <alignment horizontal="center" vertical="center" wrapText="1"/>
    </xf>
    <xf numFmtId="0" fontId="0" fillId="0" borderId="36" xfId="0" applyFill="1" applyBorder="1" applyAlignment="1">
      <alignment horizontal="left" wrapText="1"/>
    </xf>
    <xf numFmtId="0" fontId="0" fillId="0" borderId="13" xfId="0" applyFill="1" applyBorder="1" applyAlignment="1">
      <alignment horizontal="left" wrapText="1"/>
    </xf>
    <xf numFmtId="0" fontId="0" fillId="0" borderId="44" xfId="0" applyFill="1" applyBorder="1" applyAlignment="1">
      <alignment horizontal="left" wrapText="1"/>
    </xf>
    <xf numFmtId="0" fontId="0" fillId="0" borderId="13" xfId="0" applyFill="1" applyBorder="1" applyAlignment="1">
      <alignment horizontal="left" vertical="center" wrapText="1"/>
    </xf>
    <xf numFmtId="0" fontId="0" fillId="0" borderId="55" xfId="0" applyBorder="1" applyAlignment="1">
      <alignment horizontal="center"/>
    </xf>
    <xf numFmtId="0" fontId="0" fillId="0" borderId="56" xfId="0" applyBorder="1" applyAlignment="1">
      <alignment horizontal="center"/>
    </xf>
    <xf numFmtId="0" fontId="0" fillId="0" borderId="36" xfId="0" applyFill="1" applyBorder="1" applyAlignment="1">
      <alignment horizontal="center" vertical="center" wrapText="1"/>
    </xf>
    <xf numFmtId="0" fontId="0" fillId="0" borderId="13" xfId="0" applyBorder="1" applyAlignment="1">
      <alignment horizontal="center" vertical="center" wrapText="1"/>
    </xf>
    <xf numFmtId="0" fontId="0" fillId="0" borderId="13"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41" xfId="0" applyFill="1" applyBorder="1" applyAlignment="1">
      <alignment horizontal="left" wrapText="1"/>
    </xf>
    <xf numFmtId="0" fontId="0" fillId="0" borderId="36" xfId="0" applyFill="1" applyBorder="1" applyAlignment="1">
      <alignment horizontal="center" wrapText="1"/>
    </xf>
    <xf numFmtId="0" fontId="0" fillId="0" borderId="13" xfId="0" applyFill="1" applyBorder="1" applyAlignment="1">
      <alignment horizontal="center" wrapText="1"/>
    </xf>
    <xf numFmtId="0" fontId="0" fillId="0" borderId="52" xfId="0" applyFill="1" applyBorder="1" applyAlignment="1">
      <alignment horizontal="center" wrapText="1"/>
    </xf>
    <xf numFmtId="0" fontId="0" fillId="0" borderId="73" xfId="0" applyFill="1" applyBorder="1" applyAlignment="1">
      <alignment horizontal="center" wrapText="1"/>
    </xf>
    <xf numFmtId="0" fontId="0" fillId="0" borderId="53" xfId="0" applyFill="1" applyBorder="1" applyAlignment="1">
      <alignment horizontal="center" wrapText="1"/>
    </xf>
    <xf numFmtId="0" fontId="0" fillId="0" borderId="16" xfId="0" applyFill="1" applyBorder="1" applyAlignment="1">
      <alignment horizontal="center" wrapText="1"/>
    </xf>
    <xf numFmtId="0" fontId="0" fillId="0" borderId="54" xfId="0" applyFill="1" applyBorder="1" applyAlignment="1">
      <alignment horizontal="center" wrapText="1"/>
    </xf>
    <xf numFmtId="0" fontId="0" fillId="0" borderId="74" xfId="0" applyFill="1" applyBorder="1" applyAlignment="1">
      <alignment horizontal="center" wrapText="1"/>
    </xf>
    <xf numFmtId="0" fontId="0" fillId="0" borderId="8" xfId="0" applyFill="1" applyBorder="1" applyAlignment="1">
      <alignment horizontal="center" wrapText="1"/>
    </xf>
    <xf numFmtId="0" fontId="0" fillId="0" borderId="75" xfId="0" applyFill="1" applyBorder="1" applyAlignment="1">
      <alignment horizontal="center" wrapText="1"/>
    </xf>
    <xf numFmtId="0" fontId="0" fillId="0" borderId="52" xfId="0" applyFill="1" applyBorder="1" applyAlignment="1">
      <alignment horizontal="center" vertical="center" wrapText="1"/>
    </xf>
    <xf numFmtId="0" fontId="0" fillId="0" borderId="53" xfId="0" applyFill="1" applyBorder="1" applyAlignment="1">
      <alignment horizontal="center" vertical="center" wrapText="1"/>
    </xf>
    <xf numFmtId="0" fontId="0" fillId="0" borderId="74" xfId="0" applyFill="1" applyBorder="1" applyAlignment="1">
      <alignment horizontal="center" vertical="center" wrapText="1"/>
    </xf>
    <xf numFmtId="0" fontId="0" fillId="0" borderId="75" xfId="0" applyFill="1" applyBorder="1" applyAlignment="1">
      <alignment horizontal="center" vertical="center" wrapText="1"/>
    </xf>
    <xf numFmtId="0" fontId="0" fillId="0" borderId="44" xfId="0" applyBorder="1" applyAlignment="1">
      <alignment horizontal="center" vertical="center" wrapText="1"/>
    </xf>
    <xf numFmtId="0" fontId="0" fillId="0" borderId="68" xfId="0" applyBorder="1" applyAlignment="1">
      <alignment horizontal="center" vertical="center" wrapText="1"/>
    </xf>
    <xf numFmtId="0" fontId="0" fillId="0" borderId="69" xfId="0" applyFill="1" applyBorder="1" applyAlignment="1">
      <alignment horizontal="center" vertical="center" wrapText="1"/>
    </xf>
    <xf numFmtId="0" fontId="0" fillId="0" borderId="70"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54"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68" xfId="0" applyFill="1" applyBorder="1" applyAlignment="1">
      <alignment horizontal="center" vertical="center" wrapText="1"/>
    </xf>
    <xf numFmtId="0" fontId="0" fillId="0" borderId="77" xfId="0" applyFill="1" applyBorder="1" applyAlignment="1">
      <alignment horizontal="center" vertical="center" wrapText="1"/>
    </xf>
    <xf numFmtId="0" fontId="0" fillId="0" borderId="7"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8" xfId="0" applyFill="1" applyBorder="1" applyAlignment="1">
      <alignment horizontal="center" wrapText="1"/>
    </xf>
    <xf numFmtId="0" fontId="0" fillId="0" borderId="71" xfId="0" applyFill="1" applyBorder="1" applyAlignment="1">
      <alignment horizontal="center" wrapText="1"/>
    </xf>
    <xf numFmtId="0" fontId="0" fillId="0" borderId="72" xfId="0" applyFill="1" applyBorder="1" applyAlignment="1">
      <alignment horizontal="center" wrapText="1"/>
    </xf>
    <xf numFmtId="0" fontId="0" fillId="19" borderId="52" xfId="0" applyFill="1" applyBorder="1" applyAlignment="1">
      <alignment horizontal="center" vertical="center"/>
    </xf>
    <xf numFmtId="0" fontId="0" fillId="19" borderId="53" xfId="0" applyFill="1" applyBorder="1" applyAlignment="1">
      <alignment horizontal="center" vertical="center"/>
    </xf>
    <xf numFmtId="0" fontId="0" fillId="19" borderId="16" xfId="0" applyFill="1" applyBorder="1" applyAlignment="1">
      <alignment horizontal="center" vertical="center"/>
    </xf>
    <xf numFmtId="0" fontId="0" fillId="19" borderId="54" xfId="0" applyFill="1" applyBorder="1" applyAlignment="1">
      <alignment horizontal="center" vertical="center"/>
    </xf>
    <xf numFmtId="0" fontId="0" fillId="19" borderId="48" xfId="0" applyFill="1" applyBorder="1" applyAlignment="1">
      <alignment horizontal="center" vertical="center"/>
    </xf>
    <xf numFmtId="0" fontId="0" fillId="19" borderId="72" xfId="0" applyFill="1" applyBorder="1" applyAlignment="1">
      <alignment horizontal="center" vertical="center"/>
    </xf>
    <xf numFmtId="0" fontId="0" fillId="19" borderId="77" xfId="0" applyFill="1" applyBorder="1" applyAlignment="1">
      <alignment horizontal="center" vertical="center" wrapText="1"/>
    </xf>
    <xf numFmtId="0" fontId="0" fillId="19" borderId="53" xfId="0" applyFill="1" applyBorder="1" applyAlignment="1">
      <alignment horizontal="center" vertical="center" wrapText="1"/>
    </xf>
    <xf numFmtId="0" fontId="0" fillId="19" borderId="5" xfId="0" applyFill="1" applyBorder="1" applyAlignment="1">
      <alignment horizontal="center" vertical="center" wrapText="1"/>
    </xf>
    <xf numFmtId="0" fontId="0" fillId="19" borderId="54" xfId="0" applyFill="1" applyBorder="1" applyAlignment="1">
      <alignment horizontal="center" vertical="center" wrapText="1"/>
    </xf>
    <xf numFmtId="0" fontId="0" fillId="19" borderId="76" xfId="0" applyFill="1" applyBorder="1" applyAlignment="1">
      <alignment horizontal="center" vertical="center" wrapText="1"/>
    </xf>
    <xf numFmtId="0" fontId="0" fillId="19" borderId="72" xfId="0" applyFill="1" applyBorder="1" applyAlignment="1">
      <alignment horizontal="center" vertical="center" wrapText="1"/>
    </xf>
    <xf numFmtId="0" fontId="0" fillId="0" borderId="44" xfId="0" applyFill="1" applyBorder="1" applyAlignment="1">
      <alignment horizontal="center" vertical="center"/>
    </xf>
    <xf numFmtId="0" fontId="0" fillId="0" borderId="15" xfId="0" applyFill="1" applyBorder="1" applyAlignment="1">
      <alignment horizontal="center" vertical="center"/>
    </xf>
    <xf numFmtId="0" fontId="0" fillId="0" borderId="46" xfId="0" applyFill="1" applyBorder="1" applyAlignment="1">
      <alignment horizontal="center" vertical="center"/>
    </xf>
    <xf numFmtId="0" fontId="0" fillId="0" borderId="46" xfId="0" applyFill="1" applyBorder="1" applyAlignment="1">
      <alignment horizontal="center" vertical="center" wrapText="1"/>
    </xf>
    <xf numFmtId="0" fontId="0" fillId="0" borderId="50" xfId="0" applyFill="1" applyBorder="1" applyAlignment="1">
      <alignment horizontal="center" vertical="center"/>
    </xf>
    <xf numFmtId="14" fontId="0" fillId="0" borderId="44" xfId="0" applyNumberFormat="1" applyFill="1" applyBorder="1" applyAlignment="1">
      <alignment horizontal="center" vertical="center"/>
    </xf>
    <xf numFmtId="14" fontId="0" fillId="0" borderId="15" xfId="0" applyNumberFormat="1" applyFill="1" applyBorder="1" applyAlignment="1">
      <alignment horizontal="center" vertical="center"/>
    </xf>
    <xf numFmtId="14" fontId="0" fillId="0" borderId="46" xfId="0" applyNumberFormat="1" applyFill="1" applyBorder="1" applyAlignment="1">
      <alignment horizontal="center" vertical="center"/>
    </xf>
    <xf numFmtId="0" fontId="0" fillId="0" borderId="2" xfId="0" applyFill="1" applyBorder="1" applyAlignment="1">
      <alignment horizontal="center" vertical="center"/>
    </xf>
    <xf numFmtId="0" fontId="0" fillId="0" borderId="70" xfId="0" applyFill="1" applyBorder="1" applyAlignment="1">
      <alignment horizontal="center" vertical="center"/>
    </xf>
    <xf numFmtId="0" fontId="0" fillId="0" borderId="5" xfId="0" applyFill="1" applyBorder="1" applyAlignment="1">
      <alignment horizontal="center" vertical="center"/>
    </xf>
    <xf numFmtId="0" fontId="0" fillId="0" borderId="54" xfId="0" applyFill="1" applyBorder="1" applyAlignment="1">
      <alignment horizontal="center" vertical="center"/>
    </xf>
    <xf numFmtId="0" fontId="0" fillId="0" borderId="76" xfId="0" applyFill="1" applyBorder="1" applyAlignment="1">
      <alignment horizontal="center" vertical="center"/>
    </xf>
    <xf numFmtId="0" fontId="0" fillId="0" borderId="72" xfId="0" applyFill="1" applyBorder="1" applyAlignment="1">
      <alignment horizontal="center" vertical="center"/>
    </xf>
    <xf numFmtId="0" fontId="0" fillId="0" borderId="3" xfId="0" applyFill="1" applyBorder="1" applyAlignment="1">
      <alignment horizontal="center" vertical="center"/>
    </xf>
    <xf numFmtId="0" fontId="0" fillId="0" borderId="71" xfId="0" applyFill="1" applyBorder="1" applyAlignment="1">
      <alignment horizontal="center" vertical="center"/>
    </xf>
    <xf numFmtId="14" fontId="0" fillId="0" borderId="50" xfId="0" applyNumberFormat="1" applyFill="1" applyBorder="1" applyAlignment="1">
      <alignment horizontal="center" vertical="center"/>
    </xf>
    <xf numFmtId="0" fontId="0" fillId="0" borderId="69" xfId="0" applyFill="1" applyBorder="1" applyAlignment="1">
      <alignment horizontal="center" wrapText="1"/>
    </xf>
    <xf numFmtId="0" fontId="0" fillId="0" borderId="3" xfId="0" applyFill="1" applyBorder="1" applyAlignment="1">
      <alignment horizontal="center" wrapText="1"/>
    </xf>
    <xf numFmtId="0" fontId="0" fillId="0" borderId="70" xfId="0" applyFill="1" applyBorder="1" applyAlignment="1">
      <alignment horizontal="center" wrapText="1"/>
    </xf>
    <xf numFmtId="0" fontId="0" fillId="19" borderId="69" xfId="0" applyFill="1" applyBorder="1" applyAlignment="1">
      <alignment horizontal="center" vertical="center"/>
    </xf>
    <xf numFmtId="0" fontId="0" fillId="19" borderId="70" xfId="0" applyFill="1" applyBorder="1" applyAlignment="1">
      <alignment horizontal="center" vertical="center"/>
    </xf>
    <xf numFmtId="0" fontId="0" fillId="0" borderId="50" xfId="0" applyFill="1" applyBorder="1" applyAlignment="1">
      <alignment horizontal="center" vertical="center" wrapText="1"/>
    </xf>
    <xf numFmtId="0" fontId="0" fillId="0" borderId="50" xfId="0" applyBorder="1" applyAlignment="1">
      <alignment horizontal="center"/>
    </xf>
    <xf numFmtId="0" fontId="0" fillId="0" borderId="15" xfId="0" applyBorder="1" applyAlignment="1">
      <alignment horizontal="center"/>
    </xf>
    <xf numFmtId="0" fontId="0" fillId="0" borderId="46" xfId="0" applyBorder="1" applyAlignment="1">
      <alignment horizontal="center"/>
    </xf>
    <xf numFmtId="0" fontId="0" fillId="0" borderId="78" xfId="0" applyBorder="1" applyAlignment="1">
      <alignment horizontal="center"/>
    </xf>
    <xf numFmtId="0" fontId="0" fillId="0" borderId="67" xfId="0" applyBorder="1" applyAlignment="1">
      <alignment horizontal="center"/>
    </xf>
    <xf numFmtId="0" fontId="0" fillId="0" borderId="14" xfId="0" applyBorder="1" applyAlignment="1">
      <alignment horizontal="center"/>
    </xf>
    <xf numFmtId="0" fontId="0" fillId="0" borderId="66" xfId="0" applyBorder="1" applyAlignment="1">
      <alignment horizontal="center"/>
    </xf>
    <xf numFmtId="0" fontId="0" fillId="0" borderId="77" xfId="0" applyBorder="1" applyAlignment="1">
      <alignment horizontal="center"/>
    </xf>
    <xf numFmtId="0" fontId="0" fillId="0" borderId="53" xfId="0" applyBorder="1" applyAlignment="1">
      <alignment horizontal="center"/>
    </xf>
    <xf numFmtId="0" fontId="0" fillId="0" borderId="5" xfId="0" applyBorder="1" applyAlignment="1">
      <alignment horizontal="center"/>
    </xf>
    <xf numFmtId="0" fontId="0" fillId="0" borderId="54" xfId="0" applyBorder="1" applyAlignment="1">
      <alignment horizontal="center"/>
    </xf>
    <xf numFmtId="0" fontId="0" fillId="0" borderId="76" xfId="0" applyBorder="1" applyAlignment="1">
      <alignment horizontal="center"/>
    </xf>
    <xf numFmtId="0" fontId="0" fillId="0" borderId="72" xfId="0" applyBorder="1" applyAlignment="1">
      <alignment horizontal="center"/>
    </xf>
    <xf numFmtId="0" fontId="0" fillId="0" borderId="52" xfId="0" applyBorder="1" applyAlignment="1">
      <alignment horizontal="center"/>
    </xf>
    <xf numFmtId="0" fontId="0" fillId="0" borderId="16" xfId="0" applyBorder="1" applyAlignment="1">
      <alignment horizontal="center"/>
    </xf>
    <xf numFmtId="0" fontId="0" fillId="0" borderId="48" xfId="0" applyBorder="1" applyAlignment="1">
      <alignment horizontal="center"/>
    </xf>
    <xf numFmtId="0" fontId="0" fillId="0" borderId="44" xfId="0" applyBorder="1" applyAlignment="1">
      <alignment horizontal="center"/>
    </xf>
    <xf numFmtId="0" fontId="0" fillId="0" borderId="73" xfId="0" applyBorder="1" applyAlignment="1">
      <alignment horizontal="center"/>
    </xf>
    <xf numFmtId="0" fontId="0" fillId="0" borderId="0" xfId="0" applyBorder="1" applyAlignment="1">
      <alignment horizontal="center"/>
    </xf>
    <xf numFmtId="0" fontId="0" fillId="0" borderId="71" xfId="0" applyBorder="1" applyAlignment="1">
      <alignment horizontal="center"/>
    </xf>
    <xf numFmtId="0" fontId="0" fillId="0" borderId="2" xfId="0" applyBorder="1" applyAlignment="1">
      <alignment horizontal="center"/>
    </xf>
    <xf numFmtId="0" fontId="0" fillId="0" borderId="70" xfId="0" applyBorder="1" applyAlignment="1">
      <alignment horizontal="center"/>
    </xf>
    <xf numFmtId="0" fontId="0" fillId="0" borderId="69" xfId="0" applyBorder="1" applyAlignment="1">
      <alignment horizontal="center"/>
    </xf>
    <xf numFmtId="0" fontId="0" fillId="0" borderId="3" xfId="0" applyBorder="1" applyAlignment="1">
      <alignment horizontal="center"/>
    </xf>
    <xf numFmtId="0" fontId="0" fillId="19" borderId="66" xfId="0" applyFill="1" applyBorder="1" applyAlignment="1">
      <alignment horizontal="center"/>
    </xf>
    <xf numFmtId="0" fontId="0" fillId="0" borderId="13" xfId="0" applyBorder="1" applyAlignment="1">
      <alignment horizontal="center" vertical="center"/>
    </xf>
    <xf numFmtId="0" fontId="2" fillId="2" borderId="57" xfId="2" applyBorder="1" applyAlignment="1">
      <alignment horizontal="center"/>
    </xf>
    <xf numFmtId="0" fontId="2" fillId="2" borderId="30" xfId="2" applyBorder="1" applyAlignment="1">
      <alignment horizontal="center"/>
    </xf>
    <xf numFmtId="0" fontId="2" fillId="2" borderId="58" xfId="2" applyBorder="1" applyAlignment="1">
      <alignment horizontal="center"/>
    </xf>
    <xf numFmtId="0" fontId="24" fillId="2" borderId="59" xfId="2" applyFont="1" applyBorder="1" applyAlignment="1">
      <alignment horizontal="center"/>
    </xf>
    <xf numFmtId="0" fontId="2" fillId="2" borderId="60" xfId="2" applyBorder="1" applyAlignment="1">
      <alignment horizontal="center"/>
    </xf>
    <xf numFmtId="0" fontId="2" fillId="2" borderId="61" xfId="2" applyBorder="1" applyAlignment="1">
      <alignment horizontal="center"/>
    </xf>
    <xf numFmtId="0" fontId="25" fillId="2" borderId="57" xfId="2" applyFont="1" applyBorder="1" applyAlignment="1">
      <alignment horizontal="center" vertical="center"/>
    </xf>
    <xf numFmtId="0" fontId="25" fillId="2" borderId="58" xfId="2" applyFont="1" applyBorder="1" applyAlignment="1">
      <alignment horizontal="center" vertical="center"/>
    </xf>
    <xf numFmtId="0" fontId="25" fillId="2" borderId="62" xfId="2" applyFont="1" applyBorder="1" applyAlignment="1">
      <alignment horizontal="center" vertical="center"/>
    </xf>
    <xf numFmtId="0" fontId="24" fillId="2" borderId="62" xfId="2" applyFont="1" applyBorder="1" applyAlignment="1">
      <alignment horizontal="center" vertical="center"/>
    </xf>
    <xf numFmtId="0" fontId="24" fillId="2" borderId="63" xfId="2" applyFont="1" applyBorder="1" applyAlignment="1">
      <alignment horizontal="center" vertical="center"/>
    </xf>
    <xf numFmtId="0" fontId="24" fillId="2" borderId="64" xfId="2" applyFont="1" applyBorder="1" applyAlignment="1">
      <alignment horizontal="center" vertical="center"/>
    </xf>
    <xf numFmtId="0" fontId="24" fillId="2" borderId="65" xfId="2" applyFont="1" applyBorder="1" applyAlignment="1">
      <alignment horizontal="center" vertical="center"/>
    </xf>
    <xf numFmtId="0" fontId="25" fillId="2" borderId="63" xfId="2" applyFont="1" applyBorder="1" applyAlignment="1">
      <alignment horizontal="center" vertical="center" wrapText="1"/>
    </xf>
    <xf numFmtId="0" fontId="25" fillId="2" borderId="64" xfId="2" applyFont="1" applyBorder="1" applyAlignment="1">
      <alignment horizontal="center" vertical="center" wrapText="1"/>
    </xf>
    <xf numFmtId="0" fontId="0" fillId="0" borderId="13" xfId="0" applyBorder="1" applyAlignment="1">
      <alignment horizontal="center" wrapText="1"/>
    </xf>
    <xf numFmtId="0" fontId="0" fillId="0" borderId="13" xfId="0" applyBorder="1" applyAlignment="1">
      <alignment horizontal="center"/>
    </xf>
    <xf numFmtId="0" fontId="27" fillId="0" borderId="13"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67" xfId="0" applyFont="1" applyBorder="1" applyAlignment="1">
      <alignment horizontal="center" vertical="center" wrapText="1"/>
    </xf>
    <xf numFmtId="0" fontId="27" fillId="19" borderId="13" xfId="0" applyFont="1" applyFill="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67" xfId="0" applyFont="1" applyBorder="1" applyAlignment="1">
      <alignment horizontal="center" vertical="center" wrapText="1"/>
    </xf>
    <xf numFmtId="0" fontId="30" fillId="0" borderId="13" xfId="0" applyFont="1" applyBorder="1" applyAlignment="1">
      <alignment horizontal="center" vertical="center"/>
    </xf>
    <xf numFmtId="0" fontId="30" fillId="0" borderId="13" xfId="0" applyFont="1" applyBorder="1" applyAlignment="1">
      <alignment horizontal="center" vertical="center" wrapText="1"/>
    </xf>
  </cellXfs>
  <cellStyles count="3">
    <cellStyle name="Entrada" xfId="2" builtinId="20"/>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95250</xdr:rowOff>
    </xdr:from>
    <xdr:to>
      <xdr:col>14</xdr:col>
      <xdr:colOff>752475</xdr:colOff>
      <xdr:row>6</xdr:row>
      <xdr:rowOff>142875</xdr:rowOff>
    </xdr:to>
    <xdr:pic>
      <xdr:nvPicPr>
        <xdr:cNvPr id="2" name="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28625"/>
          <a:ext cx="159448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37"/>
  <sheetViews>
    <sheetView topLeftCell="A482" workbookViewId="0">
      <selection activeCell="B495" sqref="B495"/>
    </sheetView>
  </sheetViews>
  <sheetFormatPr baseColWidth="10" defaultRowHeight="15" x14ac:dyDescent="0.25"/>
  <cols>
    <col min="2" max="2" width="15.28515625" bestFit="1" customWidth="1"/>
    <col min="3" max="3" width="14.7109375" customWidth="1"/>
    <col min="4" max="4" width="40.7109375" customWidth="1"/>
    <col min="5" max="5" width="40.7109375" style="1" customWidth="1"/>
    <col min="6" max="6" width="20.85546875" customWidth="1"/>
    <col min="7" max="7" width="21.140625" customWidth="1"/>
    <col min="8" max="8" width="5.5703125" customWidth="1"/>
    <col min="10" max="10" width="11.7109375" bestFit="1" customWidth="1"/>
    <col min="258" max="258" width="15.28515625" bestFit="1" customWidth="1"/>
    <col min="259" max="259" width="14.7109375" customWidth="1"/>
    <col min="260" max="261" width="40.7109375" customWidth="1"/>
    <col min="262" max="262" width="20.85546875" customWidth="1"/>
    <col min="263" max="263" width="21.140625" customWidth="1"/>
    <col min="264" max="264" width="5.5703125" customWidth="1"/>
    <col min="266" max="266" width="11.7109375" bestFit="1" customWidth="1"/>
    <col min="514" max="514" width="15.28515625" bestFit="1" customWidth="1"/>
    <col min="515" max="515" width="14.7109375" customWidth="1"/>
    <col min="516" max="517" width="40.7109375" customWidth="1"/>
    <col min="518" max="518" width="20.85546875" customWidth="1"/>
    <col min="519" max="519" width="21.140625" customWidth="1"/>
    <col min="520" max="520" width="5.5703125" customWidth="1"/>
    <col min="522" max="522" width="11.7109375" bestFit="1" customWidth="1"/>
    <col min="770" max="770" width="15.28515625" bestFit="1" customWidth="1"/>
    <col min="771" max="771" width="14.7109375" customWidth="1"/>
    <col min="772" max="773" width="40.7109375" customWidth="1"/>
    <col min="774" max="774" width="20.85546875" customWidth="1"/>
    <col min="775" max="775" width="21.140625" customWidth="1"/>
    <col min="776" max="776" width="5.5703125" customWidth="1"/>
    <col min="778" max="778" width="11.7109375" bestFit="1" customWidth="1"/>
    <col min="1026" max="1026" width="15.28515625" bestFit="1" customWidth="1"/>
    <col min="1027" max="1027" width="14.7109375" customWidth="1"/>
    <col min="1028" max="1029" width="40.7109375" customWidth="1"/>
    <col min="1030" max="1030" width="20.85546875" customWidth="1"/>
    <col min="1031" max="1031" width="21.140625" customWidth="1"/>
    <col min="1032" max="1032" width="5.5703125" customWidth="1"/>
    <col min="1034" max="1034" width="11.7109375" bestFit="1" customWidth="1"/>
    <col min="1282" max="1282" width="15.28515625" bestFit="1" customWidth="1"/>
    <col min="1283" max="1283" width="14.7109375" customWidth="1"/>
    <col min="1284" max="1285" width="40.7109375" customWidth="1"/>
    <col min="1286" max="1286" width="20.85546875" customWidth="1"/>
    <col min="1287" max="1287" width="21.140625" customWidth="1"/>
    <col min="1288" max="1288" width="5.5703125" customWidth="1"/>
    <col min="1290" max="1290" width="11.7109375" bestFit="1" customWidth="1"/>
    <col min="1538" max="1538" width="15.28515625" bestFit="1" customWidth="1"/>
    <col min="1539" max="1539" width="14.7109375" customWidth="1"/>
    <col min="1540" max="1541" width="40.7109375" customWidth="1"/>
    <col min="1542" max="1542" width="20.85546875" customWidth="1"/>
    <col min="1543" max="1543" width="21.140625" customWidth="1"/>
    <col min="1544" max="1544" width="5.5703125" customWidth="1"/>
    <col min="1546" max="1546" width="11.7109375" bestFit="1" customWidth="1"/>
    <col min="1794" max="1794" width="15.28515625" bestFit="1" customWidth="1"/>
    <col min="1795" max="1795" width="14.7109375" customWidth="1"/>
    <col min="1796" max="1797" width="40.7109375" customWidth="1"/>
    <col min="1798" max="1798" width="20.85546875" customWidth="1"/>
    <col min="1799" max="1799" width="21.140625" customWidth="1"/>
    <col min="1800" max="1800" width="5.5703125" customWidth="1"/>
    <col min="1802" max="1802" width="11.7109375" bestFit="1" customWidth="1"/>
    <col min="2050" max="2050" width="15.28515625" bestFit="1" customWidth="1"/>
    <col min="2051" max="2051" width="14.7109375" customWidth="1"/>
    <col min="2052" max="2053" width="40.7109375" customWidth="1"/>
    <col min="2054" max="2054" width="20.85546875" customWidth="1"/>
    <col min="2055" max="2055" width="21.140625" customWidth="1"/>
    <col min="2056" max="2056" width="5.5703125" customWidth="1"/>
    <col min="2058" max="2058" width="11.7109375" bestFit="1" customWidth="1"/>
    <col min="2306" max="2306" width="15.28515625" bestFit="1" customWidth="1"/>
    <col min="2307" max="2307" width="14.7109375" customWidth="1"/>
    <col min="2308" max="2309" width="40.7109375" customWidth="1"/>
    <col min="2310" max="2310" width="20.85546875" customWidth="1"/>
    <col min="2311" max="2311" width="21.140625" customWidth="1"/>
    <col min="2312" max="2312" width="5.5703125" customWidth="1"/>
    <col min="2314" max="2314" width="11.7109375" bestFit="1" customWidth="1"/>
    <col min="2562" max="2562" width="15.28515625" bestFit="1" customWidth="1"/>
    <col min="2563" max="2563" width="14.7109375" customWidth="1"/>
    <col min="2564" max="2565" width="40.7109375" customWidth="1"/>
    <col min="2566" max="2566" width="20.85546875" customWidth="1"/>
    <col min="2567" max="2567" width="21.140625" customWidth="1"/>
    <col min="2568" max="2568" width="5.5703125" customWidth="1"/>
    <col min="2570" max="2570" width="11.7109375" bestFit="1" customWidth="1"/>
    <col min="2818" max="2818" width="15.28515625" bestFit="1" customWidth="1"/>
    <col min="2819" max="2819" width="14.7109375" customWidth="1"/>
    <col min="2820" max="2821" width="40.7109375" customWidth="1"/>
    <col min="2822" max="2822" width="20.85546875" customWidth="1"/>
    <col min="2823" max="2823" width="21.140625" customWidth="1"/>
    <col min="2824" max="2824" width="5.5703125" customWidth="1"/>
    <col min="2826" max="2826" width="11.7109375" bestFit="1" customWidth="1"/>
    <col min="3074" max="3074" width="15.28515625" bestFit="1" customWidth="1"/>
    <col min="3075" max="3075" width="14.7109375" customWidth="1"/>
    <col min="3076" max="3077" width="40.7109375" customWidth="1"/>
    <col min="3078" max="3078" width="20.85546875" customWidth="1"/>
    <col min="3079" max="3079" width="21.140625" customWidth="1"/>
    <col min="3080" max="3080" width="5.5703125" customWidth="1"/>
    <col min="3082" max="3082" width="11.7109375" bestFit="1" customWidth="1"/>
    <col min="3330" max="3330" width="15.28515625" bestFit="1" customWidth="1"/>
    <col min="3331" max="3331" width="14.7109375" customWidth="1"/>
    <col min="3332" max="3333" width="40.7109375" customWidth="1"/>
    <col min="3334" max="3334" width="20.85546875" customWidth="1"/>
    <col min="3335" max="3335" width="21.140625" customWidth="1"/>
    <col min="3336" max="3336" width="5.5703125" customWidth="1"/>
    <col min="3338" max="3338" width="11.7109375" bestFit="1" customWidth="1"/>
    <col min="3586" max="3586" width="15.28515625" bestFit="1" customWidth="1"/>
    <col min="3587" max="3587" width="14.7109375" customWidth="1"/>
    <col min="3588" max="3589" width="40.7109375" customWidth="1"/>
    <col min="3590" max="3590" width="20.85546875" customWidth="1"/>
    <col min="3591" max="3591" width="21.140625" customWidth="1"/>
    <col min="3592" max="3592" width="5.5703125" customWidth="1"/>
    <col min="3594" max="3594" width="11.7109375" bestFit="1" customWidth="1"/>
    <col min="3842" max="3842" width="15.28515625" bestFit="1" customWidth="1"/>
    <col min="3843" max="3843" width="14.7109375" customWidth="1"/>
    <col min="3844" max="3845" width="40.7109375" customWidth="1"/>
    <col min="3846" max="3846" width="20.85546875" customWidth="1"/>
    <col min="3847" max="3847" width="21.140625" customWidth="1"/>
    <col min="3848" max="3848" width="5.5703125" customWidth="1"/>
    <col min="3850" max="3850" width="11.7109375" bestFit="1" customWidth="1"/>
    <col min="4098" max="4098" width="15.28515625" bestFit="1" customWidth="1"/>
    <col min="4099" max="4099" width="14.7109375" customWidth="1"/>
    <col min="4100" max="4101" width="40.7109375" customWidth="1"/>
    <col min="4102" max="4102" width="20.85546875" customWidth="1"/>
    <col min="4103" max="4103" width="21.140625" customWidth="1"/>
    <col min="4104" max="4104" width="5.5703125" customWidth="1"/>
    <col min="4106" max="4106" width="11.7109375" bestFit="1" customWidth="1"/>
    <col min="4354" max="4354" width="15.28515625" bestFit="1" customWidth="1"/>
    <col min="4355" max="4355" width="14.7109375" customWidth="1"/>
    <col min="4356" max="4357" width="40.7109375" customWidth="1"/>
    <col min="4358" max="4358" width="20.85546875" customWidth="1"/>
    <col min="4359" max="4359" width="21.140625" customWidth="1"/>
    <col min="4360" max="4360" width="5.5703125" customWidth="1"/>
    <col min="4362" max="4362" width="11.7109375" bestFit="1" customWidth="1"/>
    <col min="4610" max="4610" width="15.28515625" bestFit="1" customWidth="1"/>
    <col min="4611" max="4611" width="14.7109375" customWidth="1"/>
    <col min="4612" max="4613" width="40.7109375" customWidth="1"/>
    <col min="4614" max="4614" width="20.85546875" customWidth="1"/>
    <col min="4615" max="4615" width="21.140625" customWidth="1"/>
    <col min="4616" max="4616" width="5.5703125" customWidth="1"/>
    <col min="4618" max="4618" width="11.7109375" bestFit="1" customWidth="1"/>
    <col min="4866" max="4866" width="15.28515625" bestFit="1" customWidth="1"/>
    <col min="4867" max="4867" width="14.7109375" customWidth="1"/>
    <col min="4868" max="4869" width="40.7109375" customWidth="1"/>
    <col min="4870" max="4870" width="20.85546875" customWidth="1"/>
    <col min="4871" max="4871" width="21.140625" customWidth="1"/>
    <col min="4872" max="4872" width="5.5703125" customWidth="1"/>
    <col min="4874" max="4874" width="11.7109375" bestFit="1" customWidth="1"/>
    <col min="5122" max="5122" width="15.28515625" bestFit="1" customWidth="1"/>
    <col min="5123" max="5123" width="14.7109375" customWidth="1"/>
    <col min="5124" max="5125" width="40.7109375" customWidth="1"/>
    <col min="5126" max="5126" width="20.85546875" customWidth="1"/>
    <col min="5127" max="5127" width="21.140625" customWidth="1"/>
    <col min="5128" max="5128" width="5.5703125" customWidth="1"/>
    <col min="5130" max="5130" width="11.7109375" bestFit="1" customWidth="1"/>
    <col min="5378" max="5378" width="15.28515625" bestFit="1" customWidth="1"/>
    <col min="5379" max="5379" width="14.7109375" customWidth="1"/>
    <col min="5380" max="5381" width="40.7109375" customWidth="1"/>
    <col min="5382" max="5382" width="20.85546875" customWidth="1"/>
    <col min="5383" max="5383" width="21.140625" customWidth="1"/>
    <col min="5384" max="5384" width="5.5703125" customWidth="1"/>
    <col min="5386" max="5386" width="11.7109375" bestFit="1" customWidth="1"/>
    <col min="5634" max="5634" width="15.28515625" bestFit="1" customWidth="1"/>
    <col min="5635" max="5635" width="14.7109375" customWidth="1"/>
    <col min="5636" max="5637" width="40.7109375" customWidth="1"/>
    <col min="5638" max="5638" width="20.85546875" customWidth="1"/>
    <col min="5639" max="5639" width="21.140625" customWidth="1"/>
    <col min="5640" max="5640" width="5.5703125" customWidth="1"/>
    <col min="5642" max="5642" width="11.7109375" bestFit="1" customWidth="1"/>
    <col min="5890" max="5890" width="15.28515625" bestFit="1" customWidth="1"/>
    <col min="5891" max="5891" width="14.7109375" customWidth="1"/>
    <col min="5892" max="5893" width="40.7109375" customWidth="1"/>
    <col min="5894" max="5894" width="20.85546875" customWidth="1"/>
    <col min="5895" max="5895" width="21.140625" customWidth="1"/>
    <col min="5896" max="5896" width="5.5703125" customWidth="1"/>
    <col min="5898" max="5898" width="11.7109375" bestFit="1" customWidth="1"/>
    <col min="6146" max="6146" width="15.28515625" bestFit="1" customWidth="1"/>
    <col min="6147" max="6147" width="14.7109375" customWidth="1"/>
    <col min="6148" max="6149" width="40.7109375" customWidth="1"/>
    <col min="6150" max="6150" width="20.85546875" customWidth="1"/>
    <col min="6151" max="6151" width="21.140625" customWidth="1"/>
    <col min="6152" max="6152" width="5.5703125" customWidth="1"/>
    <col min="6154" max="6154" width="11.7109375" bestFit="1" customWidth="1"/>
    <col min="6402" max="6402" width="15.28515625" bestFit="1" customWidth="1"/>
    <col min="6403" max="6403" width="14.7109375" customWidth="1"/>
    <col min="6404" max="6405" width="40.7109375" customWidth="1"/>
    <col min="6406" max="6406" width="20.85546875" customWidth="1"/>
    <col min="6407" max="6407" width="21.140625" customWidth="1"/>
    <col min="6408" max="6408" width="5.5703125" customWidth="1"/>
    <col min="6410" max="6410" width="11.7109375" bestFit="1" customWidth="1"/>
    <col min="6658" max="6658" width="15.28515625" bestFit="1" customWidth="1"/>
    <col min="6659" max="6659" width="14.7109375" customWidth="1"/>
    <col min="6660" max="6661" width="40.7109375" customWidth="1"/>
    <col min="6662" max="6662" width="20.85546875" customWidth="1"/>
    <col min="6663" max="6663" width="21.140625" customWidth="1"/>
    <col min="6664" max="6664" width="5.5703125" customWidth="1"/>
    <col min="6666" max="6666" width="11.7109375" bestFit="1" customWidth="1"/>
    <col min="6914" max="6914" width="15.28515625" bestFit="1" customWidth="1"/>
    <col min="6915" max="6915" width="14.7109375" customWidth="1"/>
    <col min="6916" max="6917" width="40.7109375" customWidth="1"/>
    <col min="6918" max="6918" width="20.85546875" customWidth="1"/>
    <col min="6919" max="6919" width="21.140625" customWidth="1"/>
    <col min="6920" max="6920" width="5.5703125" customWidth="1"/>
    <col min="6922" max="6922" width="11.7109375" bestFit="1" customWidth="1"/>
    <col min="7170" max="7170" width="15.28515625" bestFit="1" customWidth="1"/>
    <col min="7171" max="7171" width="14.7109375" customWidth="1"/>
    <col min="7172" max="7173" width="40.7109375" customWidth="1"/>
    <col min="7174" max="7174" width="20.85546875" customWidth="1"/>
    <col min="7175" max="7175" width="21.140625" customWidth="1"/>
    <col min="7176" max="7176" width="5.5703125" customWidth="1"/>
    <col min="7178" max="7178" width="11.7109375" bestFit="1" customWidth="1"/>
    <col min="7426" max="7426" width="15.28515625" bestFit="1" customWidth="1"/>
    <col min="7427" max="7427" width="14.7109375" customWidth="1"/>
    <col min="7428" max="7429" width="40.7109375" customWidth="1"/>
    <col min="7430" max="7430" width="20.85546875" customWidth="1"/>
    <col min="7431" max="7431" width="21.140625" customWidth="1"/>
    <col min="7432" max="7432" width="5.5703125" customWidth="1"/>
    <col min="7434" max="7434" width="11.7109375" bestFit="1" customWidth="1"/>
    <col min="7682" max="7682" width="15.28515625" bestFit="1" customWidth="1"/>
    <col min="7683" max="7683" width="14.7109375" customWidth="1"/>
    <col min="7684" max="7685" width="40.7109375" customWidth="1"/>
    <col min="7686" max="7686" width="20.85546875" customWidth="1"/>
    <col min="7687" max="7687" width="21.140625" customWidth="1"/>
    <col min="7688" max="7688" width="5.5703125" customWidth="1"/>
    <col min="7690" max="7690" width="11.7109375" bestFit="1" customWidth="1"/>
    <col min="7938" max="7938" width="15.28515625" bestFit="1" customWidth="1"/>
    <col min="7939" max="7939" width="14.7109375" customWidth="1"/>
    <col min="7940" max="7941" width="40.7109375" customWidth="1"/>
    <col min="7942" max="7942" width="20.85546875" customWidth="1"/>
    <col min="7943" max="7943" width="21.140625" customWidth="1"/>
    <col min="7944" max="7944" width="5.5703125" customWidth="1"/>
    <col min="7946" max="7946" width="11.7109375" bestFit="1" customWidth="1"/>
    <col min="8194" max="8194" width="15.28515625" bestFit="1" customWidth="1"/>
    <col min="8195" max="8195" width="14.7109375" customWidth="1"/>
    <col min="8196" max="8197" width="40.7109375" customWidth="1"/>
    <col min="8198" max="8198" width="20.85546875" customWidth="1"/>
    <col min="8199" max="8199" width="21.140625" customWidth="1"/>
    <col min="8200" max="8200" width="5.5703125" customWidth="1"/>
    <col min="8202" max="8202" width="11.7109375" bestFit="1" customWidth="1"/>
    <col min="8450" max="8450" width="15.28515625" bestFit="1" customWidth="1"/>
    <col min="8451" max="8451" width="14.7109375" customWidth="1"/>
    <col min="8452" max="8453" width="40.7109375" customWidth="1"/>
    <col min="8454" max="8454" width="20.85546875" customWidth="1"/>
    <col min="8455" max="8455" width="21.140625" customWidth="1"/>
    <col min="8456" max="8456" width="5.5703125" customWidth="1"/>
    <col min="8458" max="8458" width="11.7109375" bestFit="1" customWidth="1"/>
    <col min="8706" max="8706" width="15.28515625" bestFit="1" customWidth="1"/>
    <col min="8707" max="8707" width="14.7109375" customWidth="1"/>
    <col min="8708" max="8709" width="40.7109375" customWidth="1"/>
    <col min="8710" max="8710" width="20.85546875" customWidth="1"/>
    <col min="8711" max="8711" width="21.140625" customWidth="1"/>
    <col min="8712" max="8712" width="5.5703125" customWidth="1"/>
    <col min="8714" max="8714" width="11.7109375" bestFit="1" customWidth="1"/>
    <col min="8962" max="8962" width="15.28515625" bestFit="1" customWidth="1"/>
    <col min="8963" max="8963" width="14.7109375" customWidth="1"/>
    <col min="8964" max="8965" width="40.7109375" customWidth="1"/>
    <col min="8966" max="8966" width="20.85546875" customWidth="1"/>
    <col min="8967" max="8967" width="21.140625" customWidth="1"/>
    <col min="8968" max="8968" width="5.5703125" customWidth="1"/>
    <col min="8970" max="8970" width="11.7109375" bestFit="1" customWidth="1"/>
    <col min="9218" max="9218" width="15.28515625" bestFit="1" customWidth="1"/>
    <col min="9219" max="9219" width="14.7109375" customWidth="1"/>
    <col min="9220" max="9221" width="40.7109375" customWidth="1"/>
    <col min="9222" max="9222" width="20.85546875" customWidth="1"/>
    <col min="9223" max="9223" width="21.140625" customWidth="1"/>
    <col min="9224" max="9224" width="5.5703125" customWidth="1"/>
    <col min="9226" max="9226" width="11.7109375" bestFit="1" customWidth="1"/>
    <col min="9474" max="9474" width="15.28515625" bestFit="1" customWidth="1"/>
    <col min="9475" max="9475" width="14.7109375" customWidth="1"/>
    <col min="9476" max="9477" width="40.7109375" customWidth="1"/>
    <col min="9478" max="9478" width="20.85546875" customWidth="1"/>
    <col min="9479" max="9479" width="21.140625" customWidth="1"/>
    <col min="9480" max="9480" width="5.5703125" customWidth="1"/>
    <col min="9482" max="9482" width="11.7109375" bestFit="1" customWidth="1"/>
    <col min="9730" max="9730" width="15.28515625" bestFit="1" customWidth="1"/>
    <col min="9731" max="9731" width="14.7109375" customWidth="1"/>
    <col min="9732" max="9733" width="40.7109375" customWidth="1"/>
    <col min="9734" max="9734" width="20.85546875" customWidth="1"/>
    <col min="9735" max="9735" width="21.140625" customWidth="1"/>
    <col min="9736" max="9736" width="5.5703125" customWidth="1"/>
    <col min="9738" max="9738" width="11.7109375" bestFit="1" customWidth="1"/>
    <col min="9986" max="9986" width="15.28515625" bestFit="1" customWidth="1"/>
    <col min="9987" max="9987" width="14.7109375" customWidth="1"/>
    <col min="9988" max="9989" width="40.7109375" customWidth="1"/>
    <col min="9990" max="9990" width="20.85546875" customWidth="1"/>
    <col min="9991" max="9991" width="21.140625" customWidth="1"/>
    <col min="9992" max="9992" width="5.5703125" customWidth="1"/>
    <col min="9994" max="9994" width="11.7109375" bestFit="1" customWidth="1"/>
    <col min="10242" max="10242" width="15.28515625" bestFit="1" customWidth="1"/>
    <col min="10243" max="10243" width="14.7109375" customWidth="1"/>
    <col min="10244" max="10245" width="40.7109375" customWidth="1"/>
    <col min="10246" max="10246" width="20.85546875" customWidth="1"/>
    <col min="10247" max="10247" width="21.140625" customWidth="1"/>
    <col min="10248" max="10248" width="5.5703125" customWidth="1"/>
    <col min="10250" max="10250" width="11.7109375" bestFit="1" customWidth="1"/>
    <col min="10498" max="10498" width="15.28515625" bestFit="1" customWidth="1"/>
    <col min="10499" max="10499" width="14.7109375" customWidth="1"/>
    <col min="10500" max="10501" width="40.7109375" customWidth="1"/>
    <col min="10502" max="10502" width="20.85546875" customWidth="1"/>
    <col min="10503" max="10503" width="21.140625" customWidth="1"/>
    <col min="10504" max="10504" width="5.5703125" customWidth="1"/>
    <col min="10506" max="10506" width="11.7109375" bestFit="1" customWidth="1"/>
    <col min="10754" max="10754" width="15.28515625" bestFit="1" customWidth="1"/>
    <col min="10755" max="10755" width="14.7109375" customWidth="1"/>
    <col min="10756" max="10757" width="40.7109375" customWidth="1"/>
    <col min="10758" max="10758" width="20.85546875" customWidth="1"/>
    <col min="10759" max="10759" width="21.140625" customWidth="1"/>
    <col min="10760" max="10760" width="5.5703125" customWidth="1"/>
    <col min="10762" max="10762" width="11.7109375" bestFit="1" customWidth="1"/>
    <col min="11010" max="11010" width="15.28515625" bestFit="1" customWidth="1"/>
    <col min="11011" max="11011" width="14.7109375" customWidth="1"/>
    <col min="11012" max="11013" width="40.7109375" customWidth="1"/>
    <col min="11014" max="11014" width="20.85546875" customWidth="1"/>
    <col min="11015" max="11015" width="21.140625" customWidth="1"/>
    <col min="11016" max="11016" width="5.5703125" customWidth="1"/>
    <col min="11018" max="11018" width="11.7109375" bestFit="1" customWidth="1"/>
    <col min="11266" max="11266" width="15.28515625" bestFit="1" customWidth="1"/>
    <col min="11267" max="11267" width="14.7109375" customWidth="1"/>
    <col min="11268" max="11269" width="40.7109375" customWidth="1"/>
    <col min="11270" max="11270" width="20.85546875" customWidth="1"/>
    <col min="11271" max="11271" width="21.140625" customWidth="1"/>
    <col min="11272" max="11272" width="5.5703125" customWidth="1"/>
    <col min="11274" max="11274" width="11.7109375" bestFit="1" customWidth="1"/>
    <col min="11522" max="11522" width="15.28515625" bestFit="1" customWidth="1"/>
    <col min="11523" max="11523" width="14.7109375" customWidth="1"/>
    <col min="11524" max="11525" width="40.7109375" customWidth="1"/>
    <col min="11526" max="11526" width="20.85546875" customWidth="1"/>
    <col min="11527" max="11527" width="21.140625" customWidth="1"/>
    <col min="11528" max="11528" width="5.5703125" customWidth="1"/>
    <col min="11530" max="11530" width="11.7109375" bestFit="1" customWidth="1"/>
    <col min="11778" max="11778" width="15.28515625" bestFit="1" customWidth="1"/>
    <col min="11779" max="11779" width="14.7109375" customWidth="1"/>
    <col min="11780" max="11781" width="40.7109375" customWidth="1"/>
    <col min="11782" max="11782" width="20.85546875" customWidth="1"/>
    <col min="11783" max="11783" width="21.140625" customWidth="1"/>
    <col min="11784" max="11784" width="5.5703125" customWidth="1"/>
    <col min="11786" max="11786" width="11.7109375" bestFit="1" customWidth="1"/>
    <col min="12034" max="12034" width="15.28515625" bestFit="1" customWidth="1"/>
    <col min="12035" max="12035" width="14.7109375" customWidth="1"/>
    <col min="12036" max="12037" width="40.7109375" customWidth="1"/>
    <col min="12038" max="12038" width="20.85546875" customWidth="1"/>
    <col min="12039" max="12039" width="21.140625" customWidth="1"/>
    <col min="12040" max="12040" width="5.5703125" customWidth="1"/>
    <col min="12042" max="12042" width="11.7109375" bestFit="1" customWidth="1"/>
    <col min="12290" max="12290" width="15.28515625" bestFit="1" customWidth="1"/>
    <col min="12291" max="12291" width="14.7109375" customWidth="1"/>
    <col min="12292" max="12293" width="40.7109375" customWidth="1"/>
    <col min="12294" max="12294" width="20.85546875" customWidth="1"/>
    <col min="12295" max="12295" width="21.140625" customWidth="1"/>
    <col min="12296" max="12296" width="5.5703125" customWidth="1"/>
    <col min="12298" max="12298" width="11.7109375" bestFit="1" customWidth="1"/>
    <col min="12546" max="12546" width="15.28515625" bestFit="1" customWidth="1"/>
    <col min="12547" max="12547" width="14.7109375" customWidth="1"/>
    <col min="12548" max="12549" width="40.7109375" customWidth="1"/>
    <col min="12550" max="12550" width="20.85546875" customWidth="1"/>
    <col min="12551" max="12551" width="21.140625" customWidth="1"/>
    <col min="12552" max="12552" width="5.5703125" customWidth="1"/>
    <col min="12554" max="12554" width="11.7109375" bestFit="1" customWidth="1"/>
    <col min="12802" max="12802" width="15.28515625" bestFit="1" customWidth="1"/>
    <col min="12803" max="12803" width="14.7109375" customWidth="1"/>
    <col min="12804" max="12805" width="40.7109375" customWidth="1"/>
    <col min="12806" max="12806" width="20.85546875" customWidth="1"/>
    <col min="12807" max="12807" width="21.140625" customWidth="1"/>
    <col min="12808" max="12808" width="5.5703125" customWidth="1"/>
    <col min="12810" max="12810" width="11.7109375" bestFit="1" customWidth="1"/>
    <col min="13058" max="13058" width="15.28515625" bestFit="1" customWidth="1"/>
    <col min="13059" max="13059" width="14.7109375" customWidth="1"/>
    <col min="13060" max="13061" width="40.7109375" customWidth="1"/>
    <col min="13062" max="13062" width="20.85546875" customWidth="1"/>
    <col min="13063" max="13063" width="21.140625" customWidth="1"/>
    <col min="13064" max="13064" width="5.5703125" customWidth="1"/>
    <col min="13066" max="13066" width="11.7109375" bestFit="1" customWidth="1"/>
    <col min="13314" max="13314" width="15.28515625" bestFit="1" customWidth="1"/>
    <col min="13315" max="13315" width="14.7109375" customWidth="1"/>
    <col min="13316" max="13317" width="40.7109375" customWidth="1"/>
    <col min="13318" max="13318" width="20.85546875" customWidth="1"/>
    <col min="13319" max="13319" width="21.140625" customWidth="1"/>
    <col min="13320" max="13320" width="5.5703125" customWidth="1"/>
    <col min="13322" max="13322" width="11.7109375" bestFit="1" customWidth="1"/>
    <col min="13570" max="13570" width="15.28515625" bestFit="1" customWidth="1"/>
    <col min="13571" max="13571" width="14.7109375" customWidth="1"/>
    <col min="13572" max="13573" width="40.7109375" customWidth="1"/>
    <col min="13574" max="13574" width="20.85546875" customWidth="1"/>
    <col min="13575" max="13575" width="21.140625" customWidth="1"/>
    <col min="13576" max="13576" width="5.5703125" customWidth="1"/>
    <col min="13578" max="13578" width="11.7109375" bestFit="1" customWidth="1"/>
    <col min="13826" max="13826" width="15.28515625" bestFit="1" customWidth="1"/>
    <col min="13827" max="13827" width="14.7109375" customWidth="1"/>
    <col min="13828" max="13829" width="40.7109375" customWidth="1"/>
    <col min="13830" max="13830" width="20.85546875" customWidth="1"/>
    <col min="13831" max="13831" width="21.140625" customWidth="1"/>
    <col min="13832" max="13832" width="5.5703125" customWidth="1"/>
    <col min="13834" max="13834" width="11.7109375" bestFit="1" customWidth="1"/>
    <col min="14082" max="14082" width="15.28515625" bestFit="1" customWidth="1"/>
    <col min="14083" max="14083" width="14.7109375" customWidth="1"/>
    <col min="14084" max="14085" width="40.7109375" customWidth="1"/>
    <col min="14086" max="14086" width="20.85546875" customWidth="1"/>
    <col min="14087" max="14087" width="21.140625" customWidth="1"/>
    <col min="14088" max="14088" width="5.5703125" customWidth="1"/>
    <col min="14090" max="14090" width="11.7109375" bestFit="1" customWidth="1"/>
    <col min="14338" max="14338" width="15.28515625" bestFit="1" customWidth="1"/>
    <col min="14339" max="14339" width="14.7109375" customWidth="1"/>
    <col min="14340" max="14341" width="40.7109375" customWidth="1"/>
    <col min="14342" max="14342" width="20.85546875" customWidth="1"/>
    <col min="14343" max="14343" width="21.140625" customWidth="1"/>
    <col min="14344" max="14344" width="5.5703125" customWidth="1"/>
    <col min="14346" max="14346" width="11.7109375" bestFit="1" customWidth="1"/>
    <col min="14594" max="14594" width="15.28515625" bestFit="1" customWidth="1"/>
    <col min="14595" max="14595" width="14.7109375" customWidth="1"/>
    <col min="14596" max="14597" width="40.7109375" customWidth="1"/>
    <col min="14598" max="14598" width="20.85546875" customWidth="1"/>
    <col min="14599" max="14599" width="21.140625" customWidth="1"/>
    <col min="14600" max="14600" width="5.5703125" customWidth="1"/>
    <col min="14602" max="14602" width="11.7109375" bestFit="1" customWidth="1"/>
    <col min="14850" max="14850" width="15.28515625" bestFit="1" customWidth="1"/>
    <col min="14851" max="14851" width="14.7109375" customWidth="1"/>
    <col min="14852" max="14853" width="40.7109375" customWidth="1"/>
    <col min="14854" max="14854" width="20.85546875" customWidth="1"/>
    <col min="14855" max="14855" width="21.140625" customWidth="1"/>
    <col min="14856" max="14856" width="5.5703125" customWidth="1"/>
    <col min="14858" max="14858" width="11.7109375" bestFit="1" customWidth="1"/>
    <col min="15106" max="15106" width="15.28515625" bestFit="1" customWidth="1"/>
    <col min="15107" max="15107" width="14.7109375" customWidth="1"/>
    <col min="15108" max="15109" width="40.7109375" customWidth="1"/>
    <col min="15110" max="15110" width="20.85546875" customWidth="1"/>
    <col min="15111" max="15111" width="21.140625" customWidth="1"/>
    <col min="15112" max="15112" width="5.5703125" customWidth="1"/>
    <col min="15114" max="15114" width="11.7109375" bestFit="1" customWidth="1"/>
    <col min="15362" max="15362" width="15.28515625" bestFit="1" customWidth="1"/>
    <col min="15363" max="15363" width="14.7109375" customWidth="1"/>
    <col min="15364" max="15365" width="40.7109375" customWidth="1"/>
    <col min="15366" max="15366" width="20.85546875" customWidth="1"/>
    <col min="15367" max="15367" width="21.140625" customWidth="1"/>
    <col min="15368" max="15368" width="5.5703125" customWidth="1"/>
    <col min="15370" max="15370" width="11.7109375" bestFit="1" customWidth="1"/>
    <col min="15618" max="15618" width="15.28515625" bestFit="1" customWidth="1"/>
    <col min="15619" max="15619" width="14.7109375" customWidth="1"/>
    <col min="15620" max="15621" width="40.7109375" customWidth="1"/>
    <col min="15622" max="15622" width="20.85546875" customWidth="1"/>
    <col min="15623" max="15623" width="21.140625" customWidth="1"/>
    <col min="15624" max="15624" width="5.5703125" customWidth="1"/>
    <col min="15626" max="15626" width="11.7109375" bestFit="1" customWidth="1"/>
    <col min="15874" max="15874" width="15.28515625" bestFit="1" customWidth="1"/>
    <col min="15875" max="15875" width="14.7109375" customWidth="1"/>
    <col min="15876" max="15877" width="40.7109375" customWidth="1"/>
    <col min="15878" max="15878" width="20.85546875" customWidth="1"/>
    <col min="15879" max="15879" width="21.140625" customWidth="1"/>
    <col min="15880" max="15880" width="5.5703125" customWidth="1"/>
    <col min="15882" max="15882" width="11.7109375" bestFit="1" customWidth="1"/>
    <col min="16130" max="16130" width="15.28515625" bestFit="1" customWidth="1"/>
    <col min="16131" max="16131" width="14.7109375" customWidth="1"/>
    <col min="16132" max="16133" width="40.7109375" customWidth="1"/>
    <col min="16134" max="16134" width="20.85546875" customWidth="1"/>
    <col min="16135" max="16135" width="21.140625" customWidth="1"/>
    <col min="16136" max="16136" width="5.5703125" customWidth="1"/>
    <col min="16138" max="16138" width="11.7109375" bestFit="1" customWidth="1"/>
  </cols>
  <sheetData>
    <row r="2" spans="2:15" ht="15.75" thickBot="1" x14ac:dyDescent="0.3"/>
    <row r="3" spans="2:15" x14ac:dyDescent="0.25">
      <c r="B3" s="2"/>
      <c r="C3" s="3"/>
      <c r="D3" s="3"/>
      <c r="E3" s="4"/>
      <c r="F3" s="3"/>
      <c r="G3" s="3"/>
      <c r="H3" s="3"/>
      <c r="I3" s="3"/>
      <c r="J3" s="3"/>
      <c r="K3" s="3"/>
      <c r="L3" s="3"/>
      <c r="M3" s="3"/>
      <c r="N3" s="3"/>
      <c r="O3" s="5"/>
    </row>
    <row r="4" spans="2:15" x14ac:dyDescent="0.25">
      <c r="B4" s="6"/>
      <c r="C4" s="7"/>
      <c r="D4" s="7"/>
      <c r="E4" s="8"/>
      <c r="F4" s="7"/>
      <c r="G4" s="7"/>
      <c r="H4" s="7"/>
      <c r="I4" s="7"/>
      <c r="J4" s="7"/>
      <c r="K4" s="7"/>
      <c r="L4" s="7"/>
      <c r="M4" s="7"/>
      <c r="N4" s="7"/>
      <c r="O4" s="9"/>
    </row>
    <row r="5" spans="2:15" x14ac:dyDescent="0.25">
      <c r="B5" s="6"/>
      <c r="C5" s="7"/>
      <c r="D5" s="7"/>
      <c r="E5" s="8"/>
      <c r="F5" s="7"/>
      <c r="G5" s="7"/>
      <c r="H5" s="7"/>
      <c r="I5" s="7"/>
      <c r="J5" s="7"/>
      <c r="K5" s="7"/>
      <c r="L5" s="7"/>
      <c r="M5" s="7"/>
      <c r="N5" s="7"/>
      <c r="O5" s="9"/>
    </row>
    <row r="6" spans="2:15" x14ac:dyDescent="0.25">
      <c r="B6" s="6"/>
      <c r="C6" s="7"/>
      <c r="D6" s="7"/>
      <c r="E6" s="8"/>
      <c r="F6" s="7"/>
      <c r="G6" s="7"/>
      <c r="H6" s="7"/>
      <c r="I6" s="7"/>
      <c r="J6" s="7"/>
      <c r="K6" s="7"/>
      <c r="L6" s="7"/>
      <c r="M6" s="7"/>
      <c r="N6" s="7"/>
      <c r="O6" s="9"/>
    </row>
    <row r="7" spans="2:15" ht="15.75" thickBot="1" x14ac:dyDescent="0.3">
      <c r="B7" s="10"/>
      <c r="C7" s="11"/>
      <c r="D7" s="11"/>
      <c r="E7" s="12"/>
      <c r="F7" s="11"/>
      <c r="G7" s="11"/>
      <c r="H7" s="11"/>
      <c r="I7" s="11"/>
      <c r="J7" s="11"/>
      <c r="K7" s="11"/>
      <c r="L7" s="11"/>
      <c r="M7" s="11"/>
      <c r="N7" s="11"/>
      <c r="O7" s="13"/>
    </row>
    <row r="8" spans="2:15" ht="15.75" thickBot="1" x14ac:dyDescent="0.3">
      <c r="B8" s="14" t="s">
        <v>0</v>
      </c>
      <c r="C8" s="15"/>
      <c r="D8" s="15"/>
      <c r="E8" s="16"/>
      <c r="F8" s="15"/>
      <c r="G8" s="15"/>
      <c r="H8" s="15"/>
      <c r="I8" s="15"/>
      <c r="J8" s="15"/>
      <c r="K8" s="15"/>
      <c r="L8" s="15"/>
      <c r="M8" s="15"/>
      <c r="N8" s="15"/>
      <c r="O8" s="17"/>
    </row>
    <row r="9" spans="2:15" ht="15.75" thickBot="1" x14ac:dyDescent="0.3">
      <c r="B9" s="18"/>
      <c r="C9" s="19"/>
      <c r="D9" s="15" t="s">
        <v>1</v>
      </c>
      <c r="E9" s="16"/>
      <c r="F9" s="15"/>
      <c r="G9" s="15"/>
      <c r="H9" s="15"/>
      <c r="I9" s="15"/>
      <c r="J9" s="15"/>
      <c r="K9" s="15"/>
      <c r="L9" s="15"/>
      <c r="M9" s="15"/>
      <c r="N9" s="15"/>
      <c r="O9" s="17"/>
    </row>
    <row r="10" spans="2:15" ht="15.75" thickBot="1" x14ac:dyDescent="0.3">
      <c r="B10" s="14" t="s">
        <v>2</v>
      </c>
      <c r="C10" s="15"/>
      <c r="D10" s="15"/>
      <c r="E10" s="16"/>
      <c r="F10" s="15"/>
      <c r="G10" s="15"/>
      <c r="H10" s="15"/>
      <c r="I10" s="15"/>
      <c r="J10" s="15"/>
      <c r="K10" s="15"/>
      <c r="L10" s="15"/>
      <c r="M10" s="15"/>
      <c r="N10" s="15"/>
      <c r="O10" s="17"/>
    </row>
    <row r="11" spans="2:15" ht="15.75" thickBot="1" x14ac:dyDescent="0.3">
      <c r="B11" s="14" t="s">
        <v>3</v>
      </c>
      <c r="C11" s="15"/>
      <c r="D11" s="15"/>
      <c r="E11" s="16"/>
      <c r="F11" s="15"/>
      <c r="G11" s="15"/>
      <c r="H11" s="15"/>
      <c r="I11" s="15"/>
      <c r="J11" s="15"/>
      <c r="K11" s="15"/>
      <c r="L11" s="15"/>
      <c r="M11" s="15"/>
      <c r="N11" s="15"/>
      <c r="O11" s="17"/>
    </row>
    <row r="12" spans="2:15" ht="15.75" thickBot="1" x14ac:dyDescent="0.3">
      <c r="B12" s="20"/>
      <c r="C12" s="20"/>
      <c r="D12" s="20"/>
      <c r="E12" s="21"/>
      <c r="F12" s="20"/>
      <c r="G12" s="20"/>
      <c r="H12" s="19"/>
      <c r="I12" s="19"/>
      <c r="J12" s="19"/>
      <c r="K12" s="19"/>
      <c r="L12" s="19"/>
      <c r="M12" s="19"/>
      <c r="N12" s="19"/>
      <c r="O12" s="22"/>
    </row>
    <row r="13" spans="2:15" x14ac:dyDescent="0.25">
      <c r="B13" s="23" t="s">
        <v>4</v>
      </c>
      <c r="C13" s="23" t="s">
        <v>5</v>
      </c>
      <c r="D13" s="23" t="s">
        <v>6</v>
      </c>
      <c r="E13" s="24" t="s">
        <v>7</v>
      </c>
      <c r="F13" s="23" t="s">
        <v>8</v>
      </c>
      <c r="G13" s="23" t="s">
        <v>9</v>
      </c>
      <c r="H13" s="25" t="s">
        <v>10</v>
      </c>
      <c r="I13" s="26"/>
      <c r="J13" s="26"/>
      <c r="K13" s="26"/>
      <c r="L13" s="26"/>
      <c r="M13" s="26"/>
      <c r="N13" s="26"/>
      <c r="O13" s="27"/>
    </row>
    <row r="14" spans="2:15" x14ac:dyDescent="0.25">
      <c r="B14" s="28"/>
      <c r="C14" s="28">
        <v>779</v>
      </c>
      <c r="D14" s="28" t="s">
        <v>11</v>
      </c>
      <c r="E14" s="29"/>
      <c r="F14" s="28"/>
      <c r="G14" s="28"/>
      <c r="H14" s="25">
        <v>1</v>
      </c>
      <c r="I14" s="30"/>
      <c r="J14" s="30">
        <v>1</v>
      </c>
      <c r="K14" s="30" t="s">
        <v>12</v>
      </c>
      <c r="L14" s="30"/>
      <c r="M14" s="30"/>
      <c r="N14" s="30"/>
      <c r="O14" s="31"/>
    </row>
    <row r="15" spans="2:15" x14ac:dyDescent="0.25">
      <c r="B15" s="32">
        <v>40884</v>
      </c>
      <c r="C15" s="33">
        <v>807</v>
      </c>
      <c r="D15" s="25" t="s">
        <v>13</v>
      </c>
      <c r="E15" s="34" t="s">
        <v>14</v>
      </c>
      <c r="F15" s="35">
        <v>2300000</v>
      </c>
      <c r="G15" s="35"/>
      <c r="H15" s="25"/>
      <c r="J15">
        <v>2</v>
      </c>
      <c r="K15" t="s">
        <v>15</v>
      </c>
    </row>
    <row r="16" spans="2:15" x14ac:dyDescent="0.25">
      <c r="B16" s="32">
        <v>40884</v>
      </c>
      <c r="C16" s="33">
        <v>808</v>
      </c>
      <c r="D16" s="25" t="s">
        <v>16</v>
      </c>
      <c r="E16" s="34" t="s">
        <v>14</v>
      </c>
      <c r="F16" s="35">
        <v>2300000</v>
      </c>
      <c r="G16" s="35"/>
      <c r="H16" s="25"/>
      <c r="J16" s="36">
        <v>3</v>
      </c>
      <c r="K16" t="s">
        <v>17</v>
      </c>
    </row>
    <row r="17" spans="2:11" x14ac:dyDescent="0.25">
      <c r="B17" s="32">
        <v>40884</v>
      </c>
      <c r="C17" s="33">
        <v>809</v>
      </c>
      <c r="D17" s="25" t="s">
        <v>18</v>
      </c>
      <c r="E17" s="34" t="s">
        <v>14</v>
      </c>
      <c r="F17" s="35">
        <v>2300000</v>
      </c>
      <c r="G17" s="35"/>
      <c r="H17" s="25"/>
      <c r="J17">
        <v>4</v>
      </c>
      <c r="K17" t="s">
        <v>19</v>
      </c>
    </row>
    <row r="18" spans="2:11" x14ac:dyDescent="0.25">
      <c r="B18" s="32">
        <v>40884</v>
      </c>
      <c r="C18" s="33">
        <v>810</v>
      </c>
      <c r="D18" s="25" t="s">
        <v>20</v>
      </c>
      <c r="E18" s="34" t="s">
        <v>14</v>
      </c>
      <c r="F18" s="35">
        <v>1300000</v>
      </c>
      <c r="G18" s="35" t="s">
        <v>21</v>
      </c>
      <c r="H18" s="25"/>
      <c r="J18">
        <v>5</v>
      </c>
      <c r="K18" t="s">
        <v>22</v>
      </c>
    </row>
    <row r="19" spans="2:11" ht="30" customHeight="1" x14ac:dyDescent="0.25">
      <c r="B19" s="37">
        <v>40886</v>
      </c>
      <c r="C19" s="38">
        <v>811</v>
      </c>
      <c r="D19" s="39" t="s">
        <v>23</v>
      </c>
      <c r="E19" s="40" t="s">
        <v>24</v>
      </c>
      <c r="F19" s="41">
        <f>3000000+750000+0</f>
        <v>3750000</v>
      </c>
      <c r="G19" s="41"/>
      <c r="H19" s="25"/>
    </row>
    <row r="20" spans="2:11" x14ac:dyDescent="0.25">
      <c r="B20" s="32">
        <v>40884</v>
      </c>
      <c r="C20" s="33">
        <v>812</v>
      </c>
      <c r="D20" s="25" t="s">
        <v>25</v>
      </c>
      <c r="E20" s="34" t="s">
        <v>26</v>
      </c>
      <c r="F20" s="35">
        <v>2650000</v>
      </c>
      <c r="G20" s="35"/>
      <c r="H20" s="25"/>
    </row>
    <row r="21" spans="2:11" ht="30" x14ac:dyDescent="0.25">
      <c r="B21" s="32">
        <v>40884</v>
      </c>
      <c r="C21" s="33">
        <v>813</v>
      </c>
      <c r="D21" s="25" t="s">
        <v>27</v>
      </c>
      <c r="E21" s="34" t="s">
        <v>28</v>
      </c>
      <c r="F21" s="35">
        <v>1375000</v>
      </c>
      <c r="G21" s="35"/>
      <c r="H21" s="25"/>
    </row>
    <row r="22" spans="2:11" x14ac:dyDescent="0.25">
      <c r="B22" s="32">
        <v>40884</v>
      </c>
      <c r="C22" s="33">
        <v>814</v>
      </c>
      <c r="D22" s="25" t="s">
        <v>29</v>
      </c>
      <c r="E22" s="34" t="s">
        <v>30</v>
      </c>
      <c r="F22" s="35">
        <v>2285000</v>
      </c>
      <c r="G22" s="35"/>
      <c r="H22" s="25"/>
    </row>
    <row r="23" spans="2:11" x14ac:dyDescent="0.25">
      <c r="B23" s="32">
        <v>40884</v>
      </c>
      <c r="C23" s="33">
        <v>815</v>
      </c>
      <c r="D23" s="25" t="s">
        <v>31</v>
      </c>
      <c r="E23" s="34" t="s">
        <v>32</v>
      </c>
      <c r="F23" s="35">
        <v>2650000</v>
      </c>
      <c r="G23" s="35"/>
      <c r="H23" s="25"/>
    </row>
    <row r="24" spans="2:11" x14ac:dyDescent="0.25">
      <c r="B24" s="32">
        <v>40884</v>
      </c>
      <c r="C24" s="33">
        <v>816</v>
      </c>
      <c r="D24" s="25" t="s">
        <v>33</v>
      </c>
      <c r="E24" s="34" t="s">
        <v>34</v>
      </c>
      <c r="F24" s="35">
        <v>3750000</v>
      </c>
      <c r="G24" s="35"/>
      <c r="H24" s="25"/>
    </row>
    <row r="25" spans="2:11" x14ac:dyDescent="0.25">
      <c r="B25" s="32">
        <v>40884</v>
      </c>
      <c r="C25" s="33">
        <v>817</v>
      </c>
      <c r="D25" s="25" t="s">
        <v>35</v>
      </c>
      <c r="E25" s="34" t="s">
        <v>14</v>
      </c>
      <c r="F25" s="35">
        <v>2300000</v>
      </c>
      <c r="G25" s="35"/>
      <c r="H25" s="25"/>
    </row>
    <row r="26" spans="2:11" x14ac:dyDescent="0.25">
      <c r="B26" s="32">
        <v>40884</v>
      </c>
      <c r="C26" s="33">
        <v>818</v>
      </c>
      <c r="D26" s="25" t="s">
        <v>36</v>
      </c>
      <c r="E26" s="34" t="s">
        <v>37</v>
      </c>
      <c r="F26" s="35">
        <v>2900000</v>
      </c>
      <c r="G26" s="35"/>
      <c r="H26" s="25"/>
    </row>
    <row r="27" spans="2:11" x14ac:dyDescent="0.25">
      <c r="B27" s="32">
        <v>40884</v>
      </c>
      <c r="C27" s="33">
        <v>819</v>
      </c>
      <c r="D27" s="25" t="s">
        <v>38</v>
      </c>
      <c r="E27" s="34" t="s">
        <v>39</v>
      </c>
      <c r="F27" s="35">
        <v>2300000</v>
      </c>
      <c r="G27" s="35"/>
      <c r="H27" s="25"/>
    </row>
    <row r="28" spans="2:11" x14ac:dyDescent="0.25">
      <c r="B28" s="32">
        <v>40884</v>
      </c>
      <c r="C28" s="33">
        <v>820</v>
      </c>
      <c r="D28" s="25" t="s">
        <v>40</v>
      </c>
      <c r="E28" s="34" t="s">
        <v>39</v>
      </c>
      <c r="F28" s="35">
        <v>1050000</v>
      </c>
      <c r="G28" s="35"/>
      <c r="H28" s="25"/>
    </row>
    <row r="29" spans="2:11" x14ac:dyDescent="0.25">
      <c r="B29" s="32">
        <v>40884</v>
      </c>
      <c r="C29" s="33">
        <v>821</v>
      </c>
      <c r="D29" s="25" t="s">
        <v>41</v>
      </c>
      <c r="E29" s="34" t="s">
        <v>34</v>
      </c>
      <c r="F29" s="35">
        <v>2475000</v>
      </c>
      <c r="G29" s="35"/>
      <c r="H29" s="25"/>
    </row>
    <row r="30" spans="2:11" x14ac:dyDescent="0.25">
      <c r="B30" s="32">
        <v>40884</v>
      </c>
      <c r="C30" s="33">
        <v>822</v>
      </c>
      <c r="D30" s="25" t="s">
        <v>42</v>
      </c>
      <c r="E30" s="34" t="s">
        <v>43</v>
      </c>
      <c r="F30" s="35">
        <v>3400000</v>
      </c>
      <c r="G30" s="35"/>
      <c r="H30" s="25"/>
    </row>
    <row r="31" spans="2:11" x14ac:dyDescent="0.25">
      <c r="B31" s="32">
        <v>40884</v>
      </c>
      <c r="C31" s="33">
        <v>823</v>
      </c>
      <c r="D31" s="25" t="s">
        <v>44</v>
      </c>
      <c r="E31" s="34" t="s">
        <v>30</v>
      </c>
      <c r="F31" s="35">
        <v>2650000</v>
      </c>
      <c r="G31" s="35"/>
      <c r="H31" s="25"/>
    </row>
    <row r="32" spans="2:11" x14ac:dyDescent="0.25">
      <c r="B32" s="32">
        <v>40884</v>
      </c>
      <c r="C32" s="33">
        <v>824</v>
      </c>
      <c r="D32" s="25" t="s">
        <v>45</v>
      </c>
      <c r="E32" s="34" t="s">
        <v>46</v>
      </c>
      <c r="F32" s="35">
        <v>2000000</v>
      </c>
      <c r="G32" s="35"/>
      <c r="H32" s="25"/>
    </row>
    <row r="33" spans="2:8" x14ac:dyDescent="0.25">
      <c r="B33" s="32">
        <v>40884</v>
      </c>
      <c r="C33" s="33">
        <v>825</v>
      </c>
      <c r="D33" s="25" t="s">
        <v>47</v>
      </c>
      <c r="E33" s="34" t="s">
        <v>48</v>
      </c>
      <c r="F33" s="35">
        <v>2285000</v>
      </c>
      <c r="G33" s="35"/>
      <c r="H33" s="25"/>
    </row>
    <row r="34" spans="2:8" x14ac:dyDescent="0.25">
      <c r="B34" s="32">
        <v>40884</v>
      </c>
      <c r="C34" s="33">
        <v>826</v>
      </c>
      <c r="D34" s="25" t="s">
        <v>49</v>
      </c>
      <c r="E34" s="34" t="s">
        <v>50</v>
      </c>
      <c r="F34" s="35">
        <v>1399747</v>
      </c>
      <c r="G34" s="35"/>
      <c r="H34" s="25"/>
    </row>
    <row r="35" spans="2:8" x14ac:dyDescent="0.25">
      <c r="B35" s="32">
        <v>40884</v>
      </c>
      <c r="C35" s="33">
        <v>827</v>
      </c>
      <c r="D35" s="25" t="s">
        <v>51</v>
      </c>
      <c r="E35" s="34" t="s">
        <v>52</v>
      </c>
      <c r="F35" s="35">
        <v>377998</v>
      </c>
      <c r="G35" s="35"/>
      <c r="H35" s="25"/>
    </row>
    <row r="36" spans="2:8" x14ac:dyDescent="0.25">
      <c r="B36" s="32">
        <v>40884</v>
      </c>
      <c r="C36" s="33">
        <v>828</v>
      </c>
      <c r="D36" s="25" t="s">
        <v>53</v>
      </c>
      <c r="E36" s="34" t="s">
        <v>54</v>
      </c>
      <c r="F36" s="35">
        <v>2708950</v>
      </c>
      <c r="G36" s="35"/>
      <c r="H36" s="25"/>
    </row>
    <row r="37" spans="2:8" x14ac:dyDescent="0.25">
      <c r="B37" s="32">
        <v>40884</v>
      </c>
      <c r="C37" s="33">
        <v>829</v>
      </c>
      <c r="D37" s="25" t="s">
        <v>55</v>
      </c>
      <c r="E37" s="34" t="s">
        <v>56</v>
      </c>
      <c r="F37" s="35">
        <v>2842000</v>
      </c>
      <c r="G37" s="35"/>
      <c r="H37" s="25"/>
    </row>
    <row r="38" spans="2:8" x14ac:dyDescent="0.25">
      <c r="B38" s="32">
        <v>40884</v>
      </c>
      <c r="C38" s="33">
        <v>830</v>
      </c>
      <c r="D38" s="25" t="s">
        <v>57</v>
      </c>
      <c r="E38" s="34" t="s">
        <v>34</v>
      </c>
      <c r="F38" s="35">
        <v>2900000</v>
      </c>
      <c r="G38" s="35"/>
      <c r="H38" s="25"/>
    </row>
    <row r="39" spans="2:8" x14ac:dyDescent="0.25">
      <c r="B39" s="32">
        <v>40884</v>
      </c>
      <c r="C39" s="33">
        <v>831</v>
      </c>
      <c r="D39" s="25" t="s">
        <v>58</v>
      </c>
      <c r="E39" s="34" t="s">
        <v>34</v>
      </c>
      <c r="F39" s="35">
        <v>2900000</v>
      </c>
      <c r="G39" s="35"/>
      <c r="H39" s="25"/>
    </row>
    <row r="40" spans="2:8" x14ac:dyDescent="0.25">
      <c r="B40" s="32">
        <v>40884</v>
      </c>
      <c r="C40" s="33">
        <v>832</v>
      </c>
      <c r="D40" s="25" t="s">
        <v>59</v>
      </c>
      <c r="E40" s="34" t="s">
        <v>34</v>
      </c>
      <c r="F40" s="35">
        <v>1890000</v>
      </c>
      <c r="G40" s="35"/>
      <c r="H40" s="25"/>
    </row>
    <row r="41" spans="2:8" x14ac:dyDescent="0.25">
      <c r="B41" s="32">
        <v>40884</v>
      </c>
      <c r="C41" s="33">
        <v>833</v>
      </c>
      <c r="D41" s="25" t="s">
        <v>60</v>
      </c>
      <c r="E41" s="34" t="s">
        <v>34</v>
      </c>
      <c r="F41" s="35">
        <v>1890000</v>
      </c>
      <c r="G41" s="35"/>
      <c r="H41" s="25"/>
    </row>
    <row r="42" spans="2:8" x14ac:dyDescent="0.25">
      <c r="B42" s="32">
        <v>40884</v>
      </c>
      <c r="C42" s="33">
        <v>834</v>
      </c>
      <c r="D42" s="25" t="s">
        <v>61</v>
      </c>
      <c r="E42" s="34" t="s">
        <v>56</v>
      </c>
      <c r="F42" s="35">
        <v>2900000</v>
      </c>
      <c r="G42" s="35"/>
      <c r="H42" s="25"/>
    </row>
    <row r="43" spans="2:8" x14ac:dyDescent="0.25">
      <c r="B43" s="32">
        <v>40884</v>
      </c>
      <c r="C43" s="33">
        <v>835</v>
      </c>
      <c r="D43" s="25" t="s">
        <v>62</v>
      </c>
      <c r="E43" s="34" t="s">
        <v>56</v>
      </c>
      <c r="F43" s="35">
        <v>1800000</v>
      </c>
      <c r="G43" s="35"/>
      <c r="H43" s="25"/>
    </row>
    <row r="44" spans="2:8" x14ac:dyDescent="0.25">
      <c r="B44" s="32">
        <v>40884</v>
      </c>
      <c r="C44" s="33">
        <v>836</v>
      </c>
      <c r="D44" s="25" t="s">
        <v>63</v>
      </c>
      <c r="E44" s="34" t="s">
        <v>56</v>
      </c>
      <c r="F44" s="35">
        <v>1800000</v>
      </c>
      <c r="G44" s="35"/>
      <c r="H44" s="25"/>
    </row>
    <row r="45" spans="2:8" x14ac:dyDescent="0.25">
      <c r="B45" s="32">
        <v>40884</v>
      </c>
      <c r="C45" s="33">
        <v>837</v>
      </c>
      <c r="D45" s="25" t="s">
        <v>64</v>
      </c>
      <c r="E45" s="34" t="s">
        <v>65</v>
      </c>
      <c r="F45" s="35">
        <v>2900000</v>
      </c>
      <c r="G45" s="35"/>
      <c r="H45" s="25"/>
    </row>
    <row r="46" spans="2:8" x14ac:dyDescent="0.25">
      <c r="B46" s="32">
        <v>40884</v>
      </c>
      <c r="C46" s="33">
        <v>838</v>
      </c>
      <c r="D46" s="25" t="s">
        <v>66</v>
      </c>
      <c r="E46" s="34" t="s">
        <v>65</v>
      </c>
      <c r="F46" s="35">
        <v>1800000</v>
      </c>
      <c r="G46" s="35"/>
      <c r="H46" s="25"/>
    </row>
    <row r="47" spans="2:8" x14ac:dyDescent="0.25">
      <c r="B47" s="32">
        <v>40884</v>
      </c>
      <c r="C47" s="33">
        <v>839</v>
      </c>
      <c r="D47" s="25" t="s">
        <v>67</v>
      </c>
      <c r="E47" s="34" t="s">
        <v>68</v>
      </c>
      <c r="F47" s="35">
        <v>1800000</v>
      </c>
      <c r="G47" s="35"/>
      <c r="H47" s="25"/>
    </row>
    <row r="48" spans="2:8" x14ac:dyDescent="0.25">
      <c r="B48" s="32">
        <v>40884</v>
      </c>
      <c r="C48" s="33">
        <v>840</v>
      </c>
      <c r="D48" s="25" t="s">
        <v>69</v>
      </c>
      <c r="E48" s="34" t="s">
        <v>56</v>
      </c>
      <c r="F48" s="35">
        <v>2900000</v>
      </c>
      <c r="G48" s="35"/>
      <c r="H48" s="25"/>
    </row>
    <row r="49" spans="2:8" x14ac:dyDescent="0.25">
      <c r="B49" s="32">
        <v>40884</v>
      </c>
      <c r="C49" s="33">
        <v>841</v>
      </c>
      <c r="D49" s="25" t="s">
        <v>70</v>
      </c>
      <c r="E49" s="34" t="s">
        <v>56</v>
      </c>
      <c r="F49" s="35">
        <v>2900000</v>
      </c>
      <c r="G49" s="35"/>
      <c r="H49" s="25"/>
    </row>
    <row r="50" spans="2:8" x14ac:dyDescent="0.25">
      <c r="B50" s="32">
        <v>40884</v>
      </c>
      <c r="C50" s="33">
        <v>842</v>
      </c>
      <c r="D50" s="25" t="s">
        <v>71</v>
      </c>
      <c r="E50" s="34" t="s">
        <v>30</v>
      </c>
      <c r="F50" s="35">
        <v>1600000</v>
      </c>
      <c r="G50" s="35"/>
      <c r="H50" s="25"/>
    </row>
    <row r="51" spans="2:8" x14ac:dyDescent="0.25">
      <c r="B51" s="32">
        <v>40884</v>
      </c>
      <c r="C51" s="33">
        <v>843</v>
      </c>
      <c r="D51" s="25" t="s">
        <v>72</v>
      </c>
      <c r="E51" s="34" t="s">
        <v>73</v>
      </c>
      <c r="F51" s="35">
        <v>4070625</v>
      </c>
      <c r="G51" s="35"/>
      <c r="H51" s="25"/>
    </row>
    <row r="52" spans="2:8" x14ac:dyDescent="0.25">
      <c r="B52" s="32">
        <v>40884</v>
      </c>
      <c r="C52" s="33">
        <v>844</v>
      </c>
      <c r="D52" s="25" t="s">
        <v>74</v>
      </c>
      <c r="E52" s="34" t="s">
        <v>75</v>
      </c>
      <c r="F52" s="35">
        <v>4070625</v>
      </c>
      <c r="G52" s="35"/>
      <c r="H52" s="25"/>
    </row>
    <row r="53" spans="2:8" x14ac:dyDescent="0.25">
      <c r="B53" s="32">
        <v>40884</v>
      </c>
      <c r="C53" s="33">
        <v>845</v>
      </c>
      <c r="D53" s="25" t="s">
        <v>76</v>
      </c>
      <c r="E53" s="34" t="s">
        <v>39</v>
      </c>
      <c r="F53" s="35">
        <v>2300000</v>
      </c>
      <c r="G53" s="35"/>
      <c r="H53" s="25"/>
    </row>
    <row r="54" spans="2:8" x14ac:dyDescent="0.25">
      <c r="B54" s="32">
        <v>40884</v>
      </c>
      <c r="C54" s="33">
        <v>846</v>
      </c>
      <c r="D54" s="25" t="s">
        <v>77</v>
      </c>
      <c r="E54" s="34" t="s">
        <v>34</v>
      </c>
      <c r="F54" s="35">
        <v>4070625</v>
      </c>
      <c r="G54" s="35"/>
      <c r="H54" s="25"/>
    </row>
    <row r="55" spans="2:8" x14ac:dyDescent="0.25">
      <c r="B55" s="32">
        <v>40884</v>
      </c>
      <c r="C55" s="33">
        <v>847</v>
      </c>
      <c r="D55" s="25" t="s">
        <v>78</v>
      </c>
      <c r="E55" s="34" t="s">
        <v>14</v>
      </c>
      <c r="F55" s="35">
        <v>4667000</v>
      </c>
      <c r="G55" s="35"/>
      <c r="H55" s="25"/>
    </row>
    <row r="56" spans="2:8" x14ac:dyDescent="0.25">
      <c r="B56" s="32">
        <v>40884</v>
      </c>
      <c r="C56" s="33">
        <v>848</v>
      </c>
      <c r="D56" s="25" t="s">
        <v>79</v>
      </c>
      <c r="E56" s="34" t="s">
        <v>56</v>
      </c>
      <c r="F56" s="35">
        <v>1800000</v>
      </c>
      <c r="G56" s="35"/>
      <c r="H56" s="25"/>
    </row>
    <row r="57" spans="2:8" x14ac:dyDescent="0.25">
      <c r="B57" s="32">
        <v>40884</v>
      </c>
      <c r="C57" s="33">
        <v>849</v>
      </c>
      <c r="D57" s="25" t="s">
        <v>80</v>
      </c>
      <c r="E57" s="34" t="s">
        <v>56</v>
      </c>
      <c r="F57" s="35">
        <v>1800000</v>
      </c>
      <c r="G57" s="35"/>
      <c r="H57" s="25"/>
    </row>
    <row r="58" spans="2:8" x14ac:dyDescent="0.25">
      <c r="B58" s="32">
        <v>40884</v>
      </c>
      <c r="C58" s="33">
        <v>850</v>
      </c>
      <c r="D58" s="25" t="s">
        <v>81</v>
      </c>
      <c r="E58" s="34" t="s">
        <v>56</v>
      </c>
      <c r="F58" s="35">
        <v>1800000</v>
      </c>
      <c r="G58" s="35"/>
      <c r="H58" s="25"/>
    </row>
    <row r="59" spans="2:8" x14ac:dyDescent="0.25">
      <c r="B59" s="32">
        <v>40884</v>
      </c>
      <c r="C59" s="33">
        <v>851</v>
      </c>
      <c r="D59" s="25" t="s">
        <v>82</v>
      </c>
      <c r="E59" s="34" t="s">
        <v>30</v>
      </c>
      <c r="F59" s="35">
        <v>2500000</v>
      </c>
      <c r="G59" s="35"/>
      <c r="H59" s="25"/>
    </row>
    <row r="60" spans="2:8" x14ac:dyDescent="0.25">
      <c r="B60" s="32">
        <v>40886</v>
      </c>
      <c r="C60" s="33">
        <v>864</v>
      </c>
      <c r="D60" s="25" t="s">
        <v>83</v>
      </c>
      <c r="E60" s="34" t="s">
        <v>84</v>
      </c>
      <c r="F60" s="35">
        <v>1497021015</v>
      </c>
      <c r="G60" s="35"/>
      <c r="H60" s="25"/>
    </row>
    <row r="61" spans="2:8" x14ac:dyDescent="0.25">
      <c r="B61" s="32">
        <v>40889</v>
      </c>
      <c r="C61" s="33">
        <v>852</v>
      </c>
      <c r="D61" s="25" t="s">
        <v>85</v>
      </c>
      <c r="E61" s="34" t="s">
        <v>86</v>
      </c>
      <c r="F61" s="35">
        <v>5000000</v>
      </c>
      <c r="G61" s="35"/>
      <c r="H61" s="25"/>
    </row>
    <row r="62" spans="2:8" x14ac:dyDescent="0.25">
      <c r="B62" s="32">
        <v>40889</v>
      </c>
      <c r="C62" s="33">
        <v>853</v>
      </c>
      <c r="D62" s="25" t="s">
        <v>87</v>
      </c>
      <c r="E62" s="34" t="s">
        <v>88</v>
      </c>
      <c r="F62" s="35">
        <v>1050000</v>
      </c>
      <c r="G62" s="35"/>
      <c r="H62" s="25"/>
    </row>
    <row r="63" spans="2:8" ht="30" x14ac:dyDescent="0.25">
      <c r="B63" s="32">
        <v>40889</v>
      </c>
      <c r="C63" s="33">
        <v>854</v>
      </c>
      <c r="D63" s="25" t="s">
        <v>89</v>
      </c>
      <c r="E63" s="34" t="s">
        <v>90</v>
      </c>
      <c r="F63" s="35">
        <v>1800000</v>
      </c>
      <c r="G63" s="35"/>
      <c r="H63" s="25"/>
    </row>
    <row r="64" spans="2:8" ht="30" x14ac:dyDescent="0.25">
      <c r="B64" s="32">
        <v>40889</v>
      </c>
      <c r="C64" s="33">
        <v>855</v>
      </c>
      <c r="D64" s="25" t="s">
        <v>91</v>
      </c>
      <c r="E64" s="34" t="s">
        <v>92</v>
      </c>
      <c r="F64" s="35">
        <v>1800000</v>
      </c>
      <c r="G64" s="35"/>
      <c r="H64" s="25"/>
    </row>
    <row r="65" spans="2:8" ht="30" x14ac:dyDescent="0.25">
      <c r="B65" s="32">
        <v>40889</v>
      </c>
      <c r="C65" s="33">
        <v>856</v>
      </c>
      <c r="D65" s="25" t="s">
        <v>93</v>
      </c>
      <c r="E65" s="34" t="s">
        <v>92</v>
      </c>
      <c r="F65" s="35">
        <v>1800000</v>
      </c>
      <c r="G65" s="35"/>
      <c r="H65" s="25"/>
    </row>
    <row r="66" spans="2:8" ht="30" x14ac:dyDescent="0.25">
      <c r="B66" s="32">
        <v>40889</v>
      </c>
      <c r="C66" s="33">
        <v>857</v>
      </c>
      <c r="D66" s="25" t="s">
        <v>94</v>
      </c>
      <c r="E66" s="34" t="s">
        <v>95</v>
      </c>
      <c r="F66" s="35">
        <v>3639999</v>
      </c>
      <c r="G66" s="35"/>
      <c r="H66" s="25"/>
    </row>
    <row r="67" spans="2:8" x14ac:dyDescent="0.25">
      <c r="B67" s="32">
        <v>40889</v>
      </c>
      <c r="C67" s="33">
        <v>858</v>
      </c>
      <c r="D67" s="25" t="s">
        <v>96</v>
      </c>
      <c r="E67" s="34" t="s">
        <v>97</v>
      </c>
      <c r="F67" s="35">
        <v>1050000</v>
      </c>
      <c r="G67" s="35"/>
      <c r="H67" s="25"/>
    </row>
    <row r="68" spans="2:8" x14ac:dyDescent="0.25">
      <c r="B68" s="32">
        <v>40889</v>
      </c>
      <c r="C68" s="33">
        <v>859</v>
      </c>
      <c r="D68" s="25" t="s">
        <v>98</v>
      </c>
      <c r="E68" s="34" t="s">
        <v>99</v>
      </c>
      <c r="F68" s="35">
        <v>3400000</v>
      </c>
      <c r="G68" s="35"/>
      <c r="H68" s="25"/>
    </row>
    <row r="69" spans="2:8" x14ac:dyDescent="0.25">
      <c r="B69" s="32">
        <v>40889</v>
      </c>
      <c r="C69" s="33">
        <v>860</v>
      </c>
      <c r="D69" s="25" t="s">
        <v>100</v>
      </c>
      <c r="E69" s="34" t="s">
        <v>101</v>
      </c>
      <c r="F69" s="35">
        <v>4500000</v>
      </c>
      <c r="G69" s="35"/>
      <c r="H69" s="25"/>
    </row>
    <row r="70" spans="2:8" x14ac:dyDescent="0.25">
      <c r="B70" s="32">
        <v>40889</v>
      </c>
      <c r="C70" s="33">
        <v>861</v>
      </c>
      <c r="D70" s="25" t="s">
        <v>102</v>
      </c>
      <c r="E70" s="34" t="s">
        <v>101</v>
      </c>
      <c r="F70" s="35">
        <v>3400000</v>
      </c>
      <c r="G70" s="35"/>
      <c r="H70" s="25"/>
    </row>
    <row r="71" spans="2:8" ht="45" x14ac:dyDescent="0.25">
      <c r="B71" s="32">
        <v>40889</v>
      </c>
      <c r="C71" s="33">
        <v>862</v>
      </c>
      <c r="D71" s="25" t="s">
        <v>103</v>
      </c>
      <c r="E71" s="34" t="s">
        <v>104</v>
      </c>
      <c r="F71" s="35">
        <f>2399250+1400000+0</f>
        <v>3799250</v>
      </c>
      <c r="G71" s="35"/>
      <c r="H71" s="25"/>
    </row>
    <row r="72" spans="2:8" x14ac:dyDescent="0.25">
      <c r="B72" s="32">
        <v>40889</v>
      </c>
      <c r="C72" s="33">
        <v>863</v>
      </c>
      <c r="D72" s="25" t="s">
        <v>105</v>
      </c>
      <c r="E72" s="34" t="s">
        <v>106</v>
      </c>
      <c r="F72" s="35">
        <v>22135000</v>
      </c>
      <c r="G72" s="35"/>
      <c r="H72" s="25"/>
    </row>
    <row r="73" spans="2:8" x14ac:dyDescent="0.25">
      <c r="B73" s="32">
        <v>40889</v>
      </c>
      <c r="C73" s="33">
        <v>865</v>
      </c>
      <c r="D73" s="25" t="s">
        <v>107</v>
      </c>
      <c r="E73" s="34" t="s">
        <v>99</v>
      </c>
      <c r="F73" s="35">
        <v>1150000</v>
      </c>
      <c r="G73" s="35"/>
      <c r="H73" s="25"/>
    </row>
    <row r="74" spans="2:8" x14ac:dyDescent="0.25">
      <c r="B74" s="32">
        <v>40889</v>
      </c>
      <c r="C74" s="33">
        <v>866</v>
      </c>
      <c r="D74" s="25" t="s">
        <v>108</v>
      </c>
      <c r="E74" s="34" t="s">
        <v>99</v>
      </c>
      <c r="F74" s="35">
        <v>1150000</v>
      </c>
      <c r="G74" s="35"/>
      <c r="H74" s="25"/>
    </row>
    <row r="75" spans="2:8" ht="30" x14ac:dyDescent="0.25">
      <c r="B75" s="32">
        <v>40889</v>
      </c>
      <c r="C75" s="33">
        <v>867</v>
      </c>
      <c r="D75" s="25" t="s">
        <v>109</v>
      </c>
      <c r="E75" s="34" t="s">
        <v>110</v>
      </c>
      <c r="F75" s="35">
        <f>2300000+600000+0</f>
        <v>2900000</v>
      </c>
      <c r="G75" s="35"/>
      <c r="H75" s="25"/>
    </row>
    <row r="76" spans="2:8" ht="30" x14ac:dyDescent="0.25">
      <c r="B76" s="32">
        <v>40889</v>
      </c>
      <c r="C76" s="33">
        <v>868</v>
      </c>
      <c r="D76" s="25" t="s">
        <v>111</v>
      </c>
      <c r="E76" s="34" t="s">
        <v>112</v>
      </c>
      <c r="F76" s="35">
        <f>1400000+400000+0</f>
        <v>1800000</v>
      </c>
      <c r="G76" s="35"/>
      <c r="H76" s="25"/>
    </row>
    <row r="77" spans="2:8" ht="45" x14ac:dyDescent="0.25">
      <c r="B77" s="32">
        <v>40889</v>
      </c>
      <c r="C77" s="33">
        <v>869</v>
      </c>
      <c r="D77" s="25" t="s">
        <v>113</v>
      </c>
      <c r="E77" s="34" t="s">
        <v>114</v>
      </c>
      <c r="F77" s="35">
        <f>1275000+1200000+0</f>
        <v>2475000</v>
      </c>
      <c r="G77" s="35" t="s">
        <v>115</v>
      </c>
      <c r="H77" s="25"/>
    </row>
    <row r="78" spans="2:8" ht="30" x14ac:dyDescent="0.25">
      <c r="B78" s="32">
        <v>40889</v>
      </c>
      <c r="C78" s="33">
        <v>870</v>
      </c>
      <c r="D78" s="25" t="s">
        <v>116</v>
      </c>
      <c r="E78" s="34" t="s">
        <v>117</v>
      </c>
      <c r="F78" s="35">
        <f>1400000+400000</f>
        <v>1800000</v>
      </c>
      <c r="G78" s="35"/>
      <c r="H78" s="25"/>
    </row>
    <row r="79" spans="2:8" x14ac:dyDescent="0.25">
      <c r="B79" s="32">
        <v>40889</v>
      </c>
      <c r="C79" s="33">
        <v>871</v>
      </c>
      <c r="D79" s="25" t="s">
        <v>118</v>
      </c>
      <c r="E79" s="34" t="s">
        <v>119</v>
      </c>
      <c r="F79" s="35">
        <f>1120000+0</f>
        <v>1120000</v>
      </c>
      <c r="G79" s="35"/>
      <c r="H79" s="25"/>
    </row>
    <row r="80" spans="2:8" ht="30" x14ac:dyDescent="0.25">
      <c r="B80" s="32">
        <v>40889</v>
      </c>
      <c r="C80" s="33">
        <v>872</v>
      </c>
      <c r="D80" s="25" t="s">
        <v>120</v>
      </c>
      <c r="E80" s="34" t="s">
        <v>121</v>
      </c>
      <c r="F80" s="35">
        <f>1200000+600000+0</f>
        <v>1800000</v>
      </c>
      <c r="G80" s="35"/>
      <c r="H80" s="25"/>
    </row>
    <row r="81" spans="2:8" x14ac:dyDescent="0.25">
      <c r="B81" s="32">
        <v>40889</v>
      </c>
      <c r="C81" s="33">
        <v>873</v>
      </c>
      <c r="D81" s="25" t="s">
        <v>122</v>
      </c>
      <c r="E81" s="34" t="s">
        <v>123</v>
      </c>
      <c r="F81" s="35">
        <v>1712500</v>
      </c>
      <c r="G81" s="35"/>
      <c r="H81" s="25"/>
    </row>
    <row r="82" spans="2:8" ht="30" x14ac:dyDescent="0.25">
      <c r="B82" s="32">
        <v>40889</v>
      </c>
      <c r="C82" s="33">
        <v>874</v>
      </c>
      <c r="D82" s="25" t="s">
        <v>124</v>
      </c>
      <c r="E82" s="34" t="s">
        <v>125</v>
      </c>
      <c r="F82" s="35">
        <f>1200000+600000+0</f>
        <v>1800000</v>
      </c>
      <c r="G82" s="35"/>
      <c r="H82" s="25"/>
    </row>
    <row r="83" spans="2:8" ht="30" x14ac:dyDescent="0.25">
      <c r="B83" s="32">
        <v>40889</v>
      </c>
      <c r="C83" s="33">
        <v>875</v>
      </c>
      <c r="D83" s="42" t="s">
        <v>126</v>
      </c>
      <c r="E83" s="34" t="s">
        <v>127</v>
      </c>
      <c r="F83" s="35">
        <f>1120000+560000+0</f>
        <v>1680000</v>
      </c>
      <c r="G83" s="35"/>
      <c r="H83" s="25"/>
    </row>
    <row r="84" spans="2:8" ht="30" x14ac:dyDescent="0.25">
      <c r="B84" s="32">
        <v>40889</v>
      </c>
      <c r="C84" s="33">
        <v>876</v>
      </c>
      <c r="D84" s="25" t="s">
        <v>128</v>
      </c>
      <c r="E84" s="34" t="s">
        <v>129</v>
      </c>
      <c r="F84" s="35">
        <f>1200000+500000+0</f>
        <v>1700000</v>
      </c>
      <c r="G84" s="35"/>
      <c r="H84" s="25"/>
    </row>
    <row r="85" spans="2:8" ht="30" x14ac:dyDescent="0.25">
      <c r="B85" s="32">
        <v>40889</v>
      </c>
      <c r="C85" s="33">
        <v>877</v>
      </c>
      <c r="D85" s="25" t="s">
        <v>130</v>
      </c>
      <c r="E85" s="34" t="s">
        <v>131</v>
      </c>
      <c r="F85" s="35">
        <f>2300000+600000+0</f>
        <v>2900000</v>
      </c>
      <c r="G85" s="35"/>
      <c r="H85" s="25"/>
    </row>
    <row r="86" spans="2:8" ht="30" x14ac:dyDescent="0.25">
      <c r="B86" s="32">
        <v>40889</v>
      </c>
      <c r="C86" s="33">
        <v>878</v>
      </c>
      <c r="D86" s="25" t="s">
        <v>51</v>
      </c>
      <c r="E86" s="34" t="s">
        <v>132</v>
      </c>
      <c r="F86" s="35">
        <f>1490000+400000+0</f>
        <v>1890000</v>
      </c>
      <c r="G86" s="35"/>
      <c r="H86" s="25"/>
    </row>
    <row r="87" spans="2:8" ht="30" x14ac:dyDescent="0.25">
      <c r="B87" s="32">
        <v>40889</v>
      </c>
      <c r="C87" s="33">
        <v>879</v>
      </c>
      <c r="D87" s="25" t="s">
        <v>133</v>
      </c>
      <c r="E87" s="34" t="s">
        <v>134</v>
      </c>
      <c r="F87" s="35">
        <v>716130</v>
      </c>
      <c r="G87" s="35"/>
      <c r="H87" s="25"/>
    </row>
    <row r="88" spans="2:8" ht="30" x14ac:dyDescent="0.25">
      <c r="B88" s="32">
        <v>40889</v>
      </c>
      <c r="C88" s="33">
        <v>880</v>
      </c>
      <c r="D88" s="25" t="s">
        <v>135</v>
      </c>
      <c r="E88" s="34" t="s">
        <v>136</v>
      </c>
      <c r="F88" s="35">
        <f>2200000+600000+0</f>
        <v>2800000</v>
      </c>
      <c r="G88" s="35"/>
      <c r="H88" s="25"/>
    </row>
    <row r="89" spans="2:8" ht="30" x14ac:dyDescent="0.25">
      <c r="B89" s="32">
        <v>40889</v>
      </c>
      <c r="C89" s="33">
        <v>881</v>
      </c>
      <c r="D89" s="25" t="s">
        <v>137</v>
      </c>
      <c r="E89" s="34" t="s">
        <v>138</v>
      </c>
      <c r="F89" s="35">
        <f>2300000+600000+0</f>
        <v>2900000</v>
      </c>
      <c r="G89" s="35"/>
      <c r="H89" s="25"/>
    </row>
    <row r="90" spans="2:8" x14ac:dyDescent="0.25">
      <c r="B90" s="32">
        <v>40889</v>
      </c>
      <c r="C90" s="33">
        <v>882</v>
      </c>
      <c r="D90" s="25" t="s">
        <v>139</v>
      </c>
      <c r="E90" s="34" t="s">
        <v>140</v>
      </c>
      <c r="F90" s="35">
        <v>2300000</v>
      </c>
      <c r="G90" s="35"/>
      <c r="H90" s="25"/>
    </row>
    <row r="91" spans="2:8" x14ac:dyDescent="0.25">
      <c r="B91" s="32">
        <v>40889</v>
      </c>
      <c r="C91" s="33">
        <v>883</v>
      </c>
      <c r="D91" s="25" t="s">
        <v>141</v>
      </c>
      <c r="E91" s="34" t="s">
        <v>142</v>
      </c>
      <c r="F91" s="35">
        <v>5000000</v>
      </c>
      <c r="G91" s="35"/>
      <c r="H91" s="25"/>
    </row>
    <row r="92" spans="2:8" ht="30" x14ac:dyDescent="0.25">
      <c r="B92" s="32">
        <v>40889</v>
      </c>
      <c r="C92" s="33">
        <v>884</v>
      </c>
      <c r="D92" s="25" t="s">
        <v>143</v>
      </c>
      <c r="E92" s="34" t="s">
        <v>144</v>
      </c>
      <c r="F92" s="35">
        <f>2300000+600000+0</f>
        <v>2900000</v>
      </c>
      <c r="G92" s="35"/>
      <c r="H92" s="25"/>
    </row>
    <row r="93" spans="2:8" x14ac:dyDescent="0.25">
      <c r="B93" s="32">
        <v>40889</v>
      </c>
      <c r="C93" s="33">
        <v>885</v>
      </c>
      <c r="D93" s="25" t="s">
        <v>145</v>
      </c>
      <c r="E93" s="34" t="s">
        <v>146</v>
      </c>
      <c r="F93" s="35">
        <v>2285000</v>
      </c>
      <c r="G93" s="35"/>
      <c r="H93" s="25"/>
    </row>
    <row r="94" spans="2:8" x14ac:dyDescent="0.25">
      <c r="B94" s="32">
        <v>40889</v>
      </c>
      <c r="C94" s="33">
        <v>886</v>
      </c>
      <c r="D94" s="25" t="s">
        <v>147</v>
      </c>
      <c r="E94" s="34" t="s">
        <v>148</v>
      </c>
      <c r="F94" s="35">
        <f>1200000+0</f>
        <v>1200000</v>
      </c>
      <c r="G94" s="35"/>
      <c r="H94" s="25"/>
    </row>
    <row r="95" spans="2:8" x14ac:dyDescent="0.25">
      <c r="B95" s="32">
        <v>40890</v>
      </c>
      <c r="C95" s="33">
        <f>+C94+1</f>
        <v>887</v>
      </c>
      <c r="D95" s="25" t="s">
        <v>149</v>
      </c>
      <c r="E95" s="34" t="s">
        <v>150</v>
      </c>
      <c r="F95" s="35">
        <v>156000000</v>
      </c>
      <c r="G95" s="35"/>
      <c r="H95" s="25"/>
    </row>
    <row r="96" spans="2:8" x14ac:dyDescent="0.25">
      <c r="B96" s="32">
        <v>40890</v>
      </c>
      <c r="C96" s="33">
        <f t="shared" ref="C96:C159" si="0">+C95+1</f>
        <v>888</v>
      </c>
      <c r="D96" s="25" t="s">
        <v>151</v>
      </c>
      <c r="E96" s="34" t="s">
        <v>152</v>
      </c>
      <c r="F96" s="35">
        <v>698917</v>
      </c>
      <c r="G96" s="35"/>
      <c r="H96" s="25"/>
    </row>
    <row r="97" spans="2:8" x14ac:dyDescent="0.25">
      <c r="B97" s="32">
        <v>40890</v>
      </c>
      <c r="C97" s="33">
        <f t="shared" si="0"/>
        <v>889</v>
      </c>
      <c r="D97" s="43" t="s">
        <v>153</v>
      </c>
      <c r="E97" s="44" t="s">
        <v>154</v>
      </c>
      <c r="F97" s="35">
        <v>143226</v>
      </c>
      <c r="G97" s="35"/>
      <c r="H97" s="25"/>
    </row>
    <row r="98" spans="2:8" ht="30" x14ac:dyDescent="0.25">
      <c r="B98" s="32">
        <v>40890</v>
      </c>
      <c r="C98" s="33">
        <f t="shared" si="0"/>
        <v>890</v>
      </c>
      <c r="D98" s="25" t="s">
        <v>155</v>
      </c>
      <c r="E98" s="34" t="s">
        <v>156</v>
      </c>
      <c r="F98" s="35">
        <v>914056</v>
      </c>
      <c r="G98" s="35"/>
      <c r="H98" s="25"/>
    </row>
    <row r="99" spans="2:8" ht="30" x14ac:dyDescent="0.25">
      <c r="B99" s="32">
        <v>40890</v>
      </c>
      <c r="C99" s="33">
        <f t="shared" si="0"/>
        <v>891</v>
      </c>
      <c r="D99" s="43" t="s">
        <v>157</v>
      </c>
      <c r="E99" s="44" t="s">
        <v>158</v>
      </c>
      <c r="F99" s="35">
        <v>262208</v>
      </c>
      <c r="G99" s="35"/>
      <c r="H99" s="25"/>
    </row>
    <row r="100" spans="2:8" ht="30" x14ac:dyDescent="0.25">
      <c r="B100" s="32">
        <v>40890</v>
      </c>
      <c r="C100" s="33">
        <f t="shared" si="0"/>
        <v>892</v>
      </c>
      <c r="D100" s="43" t="s">
        <v>159</v>
      </c>
      <c r="E100" s="44" t="s">
        <v>160</v>
      </c>
      <c r="F100" s="35">
        <v>1194936</v>
      </c>
      <c r="G100" s="35"/>
      <c r="H100" s="25"/>
    </row>
    <row r="101" spans="2:8" ht="30" x14ac:dyDescent="0.25">
      <c r="B101" s="32">
        <v>40890</v>
      </c>
      <c r="C101" s="33">
        <f t="shared" si="0"/>
        <v>893</v>
      </c>
      <c r="D101" s="43" t="s">
        <v>161</v>
      </c>
      <c r="E101" s="44" t="s">
        <v>162</v>
      </c>
      <c r="F101" s="35">
        <v>1000650</v>
      </c>
      <c r="G101" s="35"/>
      <c r="H101" s="25"/>
    </row>
    <row r="102" spans="2:8" ht="30" x14ac:dyDescent="0.25">
      <c r="B102" s="32">
        <v>40890</v>
      </c>
      <c r="C102" s="33">
        <f t="shared" si="0"/>
        <v>894</v>
      </c>
      <c r="D102" s="43" t="s">
        <v>163</v>
      </c>
      <c r="E102" s="44" t="s">
        <v>164</v>
      </c>
      <c r="F102" s="35">
        <v>232208</v>
      </c>
      <c r="G102" s="35"/>
      <c r="H102" s="25"/>
    </row>
    <row r="103" spans="2:8" ht="30" x14ac:dyDescent="0.25">
      <c r="B103" s="32">
        <v>40890</v>
      </c>
      <c r="C103" s="33">
        <f t="shared" si="0"/>
        <v>895</v>
      </c>
      <c r="D103" s="43" t="s">
        <v>165</v>
      </c>
      <c r="E103" s="44" t="s">
        <v>166</v>
      </c>
      <c r="F103" s="35">
        <v>238710</v>
      </c>
      <c r="G103" s="35"/>
      <c r="H103" s="25"/>
    </row>
    <row r="104" spans="2:8" ht="45" x14ac:dyDescent="0.25">
      <c r="B104" s="32">
        <v>40890</v>
      </c>
      <c r="C104" s="33">
        <f t="shared" si="0"/>
        <v>896</v>
      </c>
      <c r="D104" s="43" t="s">
        <v>167</v>
      </c>
      <c r="E104" s="44" t="s">
        <v>168</v>
      </c>
      <c r="F104" s="35">
        <v>1893550</v>
      </c>
      <c r="G104" s="35"/>
      <c r="H104" s="25"/>
    </row>
    <row r="105" spans="2:8" x14ac:dyDescent="0.25">
      <c r="B105" s="32">
        <v>40890</v>
      </c>
      <c r="C105" s="33">
        <f t="shared" si="0"/>
        <v>897</v>
      </c>
      <c r="D105" s="43" t="s">
        <v>169</v>
      </c>
      <c r="E105" s="44" t="s">
        <v>170</v>
      </c>
      <c r="F105" s="35">
        <v>1935000</v>
      </c>
      <c r="G105" s="35"/>
      <c r="H105" s="25"/>
    </row>
    <row r="106" spans="2:8" x14ac:dyDescent="0.25">
      <c r="B106" s="32">
        <v>40890</v>
      </c>
      <c r="C106" s="33">
        <f t="shared" si="0"/>
        <v>898</v>
      </c>
      <c r="D106" s="43" t="s">
        <v>171</v>
      </c>
      <c r="E106" s="44" t="s">
        <v>172</v>
      </c>
      <c r="F106" s="35">
        <v>1935000</v>
      </c>
      <c r="G106" s="35"/>
      <c r="H106" s="25"/>
    </row>
    <row r="107" spans="2:8" ht="30" x14ac:dyDescent="0.25">
      <c r="B107" s="32">
        <v>40890</v>
      </c>
      <c r="C107" s="33">
        <f t="shared" si="0"/>
        <v>899</v>
      </c>
      <c r="D107" s="43" t="s">
        <v>173</v>
      </c>
      <c r="E107" s="44" t="s">
        <v>174</v>
      </c>
      <c r="F107" s="35">
        <v>2475000</v>
      </c>
      <c r="G107" s="35"/>
      <c r="H107" s="25"/>
    </row>
    <row r="108" spans="2:8" ht="30" x14ac:dyDescent="0.25">
      <c r="B108" s="32">
        <v>40890</v>
      </c>
      <c r="C108" s="33">
        <f t="shared" si="0"/>
        <v>900</v>
      </c>
      <c r="D108" s="43" t="s">
        <v>175</v>
      </c>
      <c r="E108" s="44" t="s">
        <v>176</v>
      </c>
      <c r="F108" s="35">
        <v>271043</v>
      </c>
      <c r="G108" s="35"/>
      <c r="H108" s="25"/>
    </row>
    <row r="109" spans="2:8" ht="45" x14ac:dyDescent="0.25">
      <c r="B109" s="32">
        <v>40890</v>
      </c>
      <c r="C109" s="33">
        <f t="shared" si="0"/>
        <v>901</v>
      </c>
      <c r="D109" s="43" t="s">
        <v>177</v>
      </c>
      <c r="E109" s="44" t="s">
        <v>178</v>
      </c>
      <c r="F109" s="35">
        <v>1470649</v>
      </c>
      <c r="G109" s="35"/>
      <c r="H109" s="25"/>
    </row>
    <row r="110" spans="2:8" ht="60" x14ac:dyDescent="0.25">
      <c r="B110" s="32">
        <v>40890</v>
      </c>
      <c r="C110" s="33">
        <f t="shared" si="0"/>
        <v>902</v>
      </c>
      <c r="D110" s="43" t="s">
        <v>179</v>
      </c>
      <c r="E110" s="44" t="s">
        <v>180</v>
      </c>
      <c r="F110" s="35">
        <v>6263405</v>
      </c>
      <c r="G110" s="35"/>
      <c r="H110" s="25"/>
    </row>
    <row r="111" spans="2:8" ht="30" x14ac:dyDescent="0.25">
      <c r="B111" s="32">
        <v>40890</v>
      </c>
      <c r="C111" s="33">
        <f t="shared" si="0"/>
        <v>903</v>
      </c>
      <c r="D111" s="43" t="s">
        <v>181</v>
      </c>
      <c r="E111" s="44" t="s">
        <v>182</v>
      </c>
      <c r="F111" s="35">
        <v>527839</v>
      </c>
      <c r="G111" s="35"/>
      <c r="H111" s="25"/>
    </row>
    <row r="112" spans="2:8" ht="30" x14ac:dyDescent="0.25">
      <c r="B112" s="32">
        <v>40890</v>
      </c>
      <c r="C112" s="33">
        <f t="shared" si="0"/>
        <v>904</v>
      </c>
      <c r="D112" s="43" t="s">
        <v>183</v>
      </c>
      <c r="E112" s="44" t="s">
        <v>184</v>
      </c>
      <c r="F112" s="35">
        <v>642238</v>
      </c>
      <c r="G112" s="35"/>
      <c r="H112" s="25"/>
    </row>
    <row r="113" spans="2:8" ht="30" x14ac:dyDescent="0.25">
      <c r="B113" s="32">
        <v>40890</v>
      </c>
      <c r="C113" s="33">
        <f t="shared" si="0"/>
        <v>905</v>
      </c>
      <c r="D113" s="43" t="s">
        <v>185</v>
      </c>
      <c r="E113" s="44" t="s">
        <v>186</v>
      </c>
      <c r="F113" s="35">
        <v>873646</v>
      </c>
      <c r="G113" s="35"/>
      <c r="H113" s="25"/>
    </row>
    <row r="114" spans="2:8" ht="75" x14ac:dyDescent="0.25">
      <c r="B114" s="32">
        <v>40890</v>
      </c>
      <c r="C114" s="33">
        <f t="shared" si="0"/>
        <v>906</v>
      </c>
      <c r="D114" s="43" t="s">
        <v>187</v>
      </c>
      <c r="E114" s="44" t="s">
        <v>188</v>
      </c>
      <c r="F114" s="35">
        <v>929927</v>
      </c>
      <c r="G114" s="35"/>
      <c r="H114" s="25"/>
    </row>
    <row r="115" spans="2:8" ht="30" x14ac:dyDescent="0.25">
      <c r="B115" s="32">
        <v>40890</v>
      </c>
      <c r="C115" s="33">
        <f t="shared" si="0"/>
        <v>907</v>
      </c>
      <c r="D115" s="43" t="s">
        <v>189</v>
      </c>
      <c r="E115" s="44" t="s">
        <v>190</v>
      </c>
      <c r="F115" s="35">
        <v>2900000</v>
      </c>
      <c r="G115" s="35"/>
      <c r="H115" s="25"/>
    </row>
    <row r="116" spans="2:8" ht="30" x14ac:dyDescent="0.25">
      <c r="B116" s="32">
        <v>40890</v>
      </c>
      <c r="C116" s="33">
        <f t="shared" si="0"/>
        <v>908</v>
      </c>
      <c r="D116" s="43" t="s">
        <v>191</v>
      </c>
      <c r="E116" s="44" t="s">
        <v>192</v>
      </c>
      <c r="F116" s="35">
        <v>1680000</v>
      </c>
      <c r="G116" s="35"/>
      <c r="H116" s="25"/>
    </row>
    <row r="117" spans="2:8" ht="30" x14ac:dyDescent="0.25">
      <c r="B117" s="32">
        <v>40890</v>
      </c>
      <c r="C117" s="33">
        <f t="shared" si="0"/>
        <v>909</v>
      </c>
      <c r="D117" s="43" t="s">
        <v>193</v>
      </c>
      <c r="E117" s="44" t="s">
        <v>194</v>
      </c>
      <c r="F117" s="35">
        <v>2100000</v>
      </c>
      <c r="G117" s="35"/>
      <c r="H117" s="25"/>
    </row>
    <row r="118" spans="2:8" ht="30" x14ac:dyDescent="0.25">
      <c r="B118" s="32">
        <v>40890</v>
      </c>
      <c r="C118" s="33">
        <f t="shared" si="0"/>
        <v>910</v>
      </c>
      <c r="D118" s="43" t="s">
        <v>195</v>
      </c>
      <c r="E118" s="44" t="s">
        <v>196</v>
      </c>
      <c r="F118" s="35">
        <v>709221</v>
      </c>
      <c r="G118" s="35"/>
      <c r="H118" s="25"/>
    </row>
    <row r="119" spans="2:8" ht="30" x14ac:dyDescent="0.25">
      <c r="B119" s="32">
        <v>40890</v>
      </c>
      <c r="C119" s="33">
        <f t="shared" si="0"/>
        <v>911</v>
      </c>
      <c r="D119" s="43" t="s">
        <v>197</v>
      </c>
      <c r="E119" s="44" t="s">
        <v>198</v>
      </c>
      <c r="F119" s="35">
        <v>174660</v>
      </c>
      <c r="G119" s="35"/>
      <c r="H119" s="25"/>
    </row>
    <row r="120" spans="2:8" ht="45" x14ac:dyDescent="0.25">
      <c r="B120" s="32">
        <v>40890</v>
      </c>
      <c r="C120" s="33">
        <f t="shared" si="0"/>
        <v>912</v>
      </c>
      <c r="D120" s="43" t="s">
        <v>199</v>
      </c>
      <c r="E120" s="44" t="s">
        <v>200</v>
      </c>
      <c r="F120" s="35">
        <v>879224</v>
      </c>
      <c r="G120" s="35"/>
      <c r="H120" s="25"/>
    </row>
    <row r="121" spans="2:8" ht="45" x14ac:dyDescent="0.25">
      <c r="B121" s="32">
        <v>40890</v>
      </c>
      <c r="C121" s="33">
        <f t="shared" si="0"/>
        <v>913</v>
      </c>
      <c r="D121" s="43" t="s">
        <v>201</v>
      </c>
      <c r="E121" s="44" t="s">
        <v>202</v>
      </c>
      <c r="F121" s="35">
        <v>620646</v>
      </c>
      <c r="G121" s="35"/>
      <c r="H121" s="25"/>
    </row>
    <row r="122" spans="2:8" ht="30" x14ac:dyDescent="0.25">
      <c r="B122" s="32">
        <v>40890</v>
      </c>
      <c r="C122" s="33">
        <f t="shared" si="0"/>
        <v>914</v>
      </c>
      <c r="D122" s="43" t="s">
        <v>203</v>
      </c>
      <c r="E122" s="44" t="s">
        <v>204</v>
      </c>
      <c r="F122" s="35">
        <v>143226</v>
      </c>
      <c r="G122" s="35"/>
      <c r="H122" s="25"/>
    </row>
    <row r="123" spans="2:8" ht="30" x14ac:dyDescent="0.25">
      <c r="B123" s="32">
        <v>40890</v>
      </c>
      <c r="C123" s="33">
        <f t="shared" si="0"/>
        <v>915</v>
      </c>
      <c r="D123" s="43" t="s">
        <v>205</v>
      </c>
      <c r="E123" s="44" t="s">
        <v>206</v>
      </c>
      <c r="F123" s="35">
        <v>916026</v>
      </c>
      <c r="G123" s="35"/>
      <c r="H123" s="25"/>
    </row>
    <row r="124" spans="2:8" ht="60" x14ac:dyDescent="0.25">
      <c r="B124" s="32">
        <v>40890</v>
      </c>
      <c r="C124" s="33">
        <f t="shared" si="0"/>
        <v>916</v>
      </c>
      <c r="D124" s="43" t="s">
        <v>207</v>
      </c>
      <c r="E124" s="44" t="s">
        <v>208</v>
      </c>
      <c r="F124" s="35">
        <v>2164655</v>
      </c>
      <c r="G124" s="35"/>
      <c r="H124" s="25"/>
    </row>
    <row r="125" spans="2:8" ht="45" x14ac:dyDescent="0.25">
      <c r="B125" s="32">
        <v>40890</v>
      </c>
      <c r="C125" s="33">
        <f t="shared" si="0"/>
        <v>917</v>
      </c>
      <c r="D125" s="43" t="s">
        <v>209</v>
      </c>
      <c r="E125" s="44" t="s">
        <v>210</v>
      </c>
      <c r="F125" s="35">
        <v>1084027</v>
      </c>
      <c r="G125" s="35"/>
      <c r="H125" s="25"/>
    </row>
    <row r="126" spans="2:8" ht="30" x14ac:dyDescent="0.25">
      <c r="B126" s="32">
        <v>40890</v>
      </c>
      <c r="C126" s="33">
        <f t="shared" si="0"/>
        <v>918</v>
      </c>
      <c r="D126" s="43" t="s">
        <v>211</v>
      </c>
      <c r="E126" s="44" t="s">
        <v>212</v>
      </c>
      <c r="F126" s="35">
        <v>1241904</v>
      </c>
      <c r="G126" s="35"/>
      <c r="H126" s="25"/>
    </row>
    <row r="127" spans="2:8" ht="30" x14ac:dyDescent="0.25">
      <c r="B127" s="32">
        <v>40890</v>
      </c>
      <c r="C127" s="33">
        <f t="shared" si="0"/>
        <v>919</v>
      </c>
      <c r="D127" s="43" t="s">
        <v>213</v>
      </c>
      <c r="E127" s="44" t="s">
        <v>214</v>
      </c>
      <c r="F127" s="35">
        <v>393028</v>
      </c>
      <c r="G127" s="35"/>
      <c r="H127" s="25"/>
    </row>
    <row r="128" spans="2:8" ht="30" x14ac:dyDescent="0.25">
      <c r="B128" s="32">
        <v>40890</v>
      </c>
      <c r="C128" s="33">
        <f t="shared" si="0"/>
        <v>920</v>
      </c>
      <c r="D128" s="43" t="s">
        <v>215</v>
      </c>
      <c r="E128" s="44" t="s">
        <v>216</v>
      </c>
      <c r="F128" s="35">
        <v>2100000</v>
      </c>
      <c r="G128" s="35"/>
      <c r="H128" s="25"/>
    </row>
    <row r="129" spans="2:8" ht="30" x14ac:dyDescent="0.25">
      <c r="B129" s="32">
        <v>40890</v>
      </c>
      <c r="C129" s="33">
        <f t="shared" si="0"/>
        <v>921</v>
      </c>
      <c r="D129" s="43" t="s">
        <v>217</v>
      </c>
      <c r="E129" s="44" t="s">
        <v>218</v>
      </c>
      <c r="F129" s="35">
        <v>2475000</v>
      </c>
      <c r="G129" s="35"/>
      <c r="H129" s="25"/>
    </row>
    <row r="130" spans="2:8" ht="30" x14ac:dyDescent="0.25">
      <c r="B130" s="32">
        <v>40890</v>
      </c>
      <c r="C130" s="33">
        <f t="shared" si="0"/>
        <v>922</v>
      </c>
      <c r="D130" s="43" t="s">
        <v>219</v>
      </c>
      <c r="E130" s="44" t="s">
        <v>220</v>
      </c>
      <c r="F130" s="35">
        <v>2100000</v>
      </c>
      <c r="G130" s="35"/>
      <c r="H130" s="25"/>
    </row>
    <row r="131" spans="2:8" ht="30" x14ac:dyDescent="0.25">
      <c r="B131" s="32">
        <v>40890</v>
      </c>
      <c r="C131" s="33">
        <f t="shared" si="0"/>
        <v>923</v>
      </c>
      <c r="D131" s="43" t="s">
        <v>221</v>
      </c>
      <c r="E131" s="44" t="s">
        <v>190</v>
      </c>
      <c r="F131" s="35">
        <v>2900000</v>
      </c>
      <c r="G131" s="35"/>
      <c r="H131" s="25"/>
    </row>
    <row r="132" spans="2:8" ht="45" x14ac:dyDescent="0.25">
      <c r="B132" s="32">
        <v>40890</v>
      </c>
      <c r="C132" s="33">
        <f t="shared" si="0"/>
        <v>924</v>
      </c>
      <c r="D132" s="43" t="s">
        <v>222</v>
      </c>
      <c r="E132" s="44" t="s">
        <v>223</v>
      </c>
      <c r="F132" s="35">
        <v>1393039</v>
      </c>
      <c r="G132" s="35"/>
      <c r="H132" s="25"/>
    </row>
    <row r="133" spans="2:8" ht="30" x14ac:dyDescent="0.25">
      <c r="B133" s="32">
        <v>40890</v>
      </c>
      <c r="C133" s="33">
        <f t="shared" si="0"/>
        <v>925</v>
      </c>
      <c r="D133" s="43" t="s">
        <v>224</v>
      </c>
      <c r="E133" s="44" t="s">
        <v>225</v>
      </c>
      <c r="F133" s="35">
        <v>202217</v>
      </c>
      <c r="G133" s="35"/>
      <c r="H133" s="25"/>
    </row>
    <row r="134" spans="2:8" ht="30" x14ac:dyDescent="0.25">
      <c r="B134" s="32">
        <v>40890</v>
      </c>
      <c r="C134" s="33">
        <f t="shared" si="0"/>
        <v>926</v>
      </c>
      <c r="D134" s="43" t="s">
        <v>226</v>
      </c>
      <c r="E134" s="44" t="s">
        <v>227</v>
      </c>
      <c r="F134" s="35">
        <v>539245</v>
      </c>
      <c r="G134" s="35"/>
      <c r="H134" s="25"/>
    </row>
    <row r="135" spans="2:8" ht="30" x14ac:dyDescent="0.25">
      <c r="B135" s="32">
        <v>40890</v>
      </c>
      <c r="C135" s="33">
        <f t="shared" si="0"/>
        <v>927</v>
      </c>
      <c r="D135" s="43" t="s">
        <v>228</v>
      </c>
      <c r="E135" s="44" t="s">
        <v>229</v>
      </c>
      <c r="F135" s="35">
        <v>202217</v>
      </c>
      <c r="G135" s="35"/>
      <c r="H135" s="25"/>
    </row>
    <row r="136" spans="2:8" ht="30" x14ac:dyDescent="0.25">
      <c r="B136" s="37">
        <v>40890</v>
      </c>
      <c r="C136" s="38">
        <f t="shared" si="0"/>
        <v>928</v>
      </c>
      <c r="D136" s="45" t="s">
        <v>230</v>
      </c>
      <c r="E136" s="46" t="s">
        <v>231</v>
      </c>
      <c r="F136" s="41">
        <v>173784</v>
      </c>
      <c r="G136" s="41"/>
      <c r="H136" s="25"/>
    </row>
    <row r="137" spans="2:8" ht="30" x14ac:dyDescent="0.25">
      <c r="B137" s="32">
        <v>40890</v>
      </c>
      <c r="C137" s="33">
        <f t="shared" si="0"/>
        <v>929</v>
      </c>
      <c r="D137" s="43" t="s">
        <v>232</v>
      </c>
      <c r="E137" s="44" t="s">
        <v>233</v>
      </c>
      <c r="F137" s="35">
        <v>2560000</v>
      </c>
      <c r="G137" s="35"/>
      <c r="H137" s="25"/>
    </row>
    <row r="138" spans="2:8" ht="30" x14ac:dyDescent="0.25">
      <c r="B138" s="32">
        <v>40890</v>
      </c>
      <c r="C138" s="33">
        <f t="shared" si="0"/>
        <v>930</v>
      </c>
      <c r="D138" s="43" t="s">
        <v>234</v>
      </c>
      <c r="E138" s="44" t="s">
        <v>235</v>
      </c>
      <c r="F138" s="35">
        <v>2900000</v>
      </c>
      <c r="G138" s="35"/>
      <c r="H138" s="25"/>
    </row>
    <row r="139" spans="2:8" ht="30" x14ac:dyDescent="0.25">
      <c r="B139" s="32">
        <v>40890</v>
      </c>
      <c r="C139" s="33">
        <f t="shared" si="0"/>
        <v>931</v>
      </c>
      <c r="D139" s="43" t="s">
        <v>236</v>
      </c>
      <c r="E139" s="44" t="s">
        <v>237</v>
      </c>
      <c r="F139" s="35">
        <v>2475000</v>
      </c>
      <c r="G139" s="35"/>
      <c r="H139" s="25"/>
    </row>
    <row r="140" spans="2:8" ht="30" x14ac:dyDescent="0.25">
      <c r="B140" s="32">
        <v>40890</v>
      </c>
      <c r="C140" s="33">
        <f t="shared" si="0"/>
        <v>932</v>
      </c>
      <c r="D140" s="43" t="s">
        <v>238</v>
      </c>
      <c r="E140" s="44" t="s">
        <v>239</v>
      </c>
      <c r="F140" s="35">
        <v>2100000</v>
      </c>
      <c r="G140" s="35"/>
      <c r="H140" s="25"/>
    </row>
    <row r="141" spans="2:8" ht="30" x14ac:dyDescent="0.25">
      <c r="B141" s="32">
        <v>40890</v>
      </c>
      <c r="C141" s="33">
        <f t="shared" si="0"/>
        <v>933</v>
      </c>
      <c r="D141" s="43" t="s">
        <v>240</v>
      </c>
      <c r="E141" s="44" t="s">
        <v>241</v>
      </c>
      <c r="F141" s="35">
        <v>3200000</v>
      </c>
      <c r="G141" s="35"/>
      <c r="H141" s="25"/>
    </row>
    <row r="142" spans="2:8" ht="30" x14ac:dyDescent="0.25">
      <c r="B142" s="32">
        <v>40890</v>
      </c>
      <c r="C142" s="33">
        <f t="shared" si="0"/>
        <v>934</v>
      </c>
      <c r="D142" s="43" t="s">
        <v>242</v>
      </c>
      <c r="E142" s="44" t="s">
        <v>243</v>
      </c>
      <c r="F142" s="35">
        <v>2100000</v>
      </c>
      <c r="G142" s="35"/>
      <c r="H142" s="25"/>
    </row>
    <row r="143" spans="2:8" ht="30" x14ac:dyDescent="0.25">
      <c r="B143" s="32">
        <v>40890</v>
      </c>
      <c r="C143" s="33">
        <f t="shared" si="0"/>
        <v>935</v>
      </c>
      <c r="D143" s="43" t="s">
        <v>244</v>
      </c>
      <c r="E143" s="44" t="s">
        <v>245</v>
      </c>
      <c r="F143" s="35">
        <v>2100000</v>
      </c>
      <c r="G143" s="35"/>
      <c r="H143" s="25"/>
    </row>
    <row r="144" spans="2:8" ht="30" x14ac:dyDescent="0.25">
      <c r="B144" s="32">
        <v>40890</v>
      </c>
      <c r="C144" s="33">
        <f t="shared" si="0"/>
        <v>936</v>
      </c>
      <c r="D144" s="43" t="s">
        <v>246</v>
      </c>
      <c r="E144" s="44" t="s">
        <v>247</v>
      </c>
      <c r="F144" s="35">
        <v>1700000</v>
      </c>
      <c r="G144" s="35"/>
      <c r="H144" s="25"/>
    </row>
    <row r="145" spans="2:8" ht="30" x14ac:dyDescent="0.25">
      <c r="B145" s="32">
        <v>40890</v>
      </c>
      <c r="C145" s="33">
        <f t="shared" si="0"/>
        <v>937</v>
      </c>
      <c r="D145" s="43" t="s">
        <v>248</v>
      </c>
      <c r="E145" s="44" t="s">
        <v>235</v>
      </c>
      <c r="F145" s="35">
        <v>2900000</v>
      </c>
      <c r="G145" s="35"/>
      <c r="H145" s="25"/>
    </row>
    <row r="146" spans="2:8" ht="30" x14ac:dyDescent="0.25">
      <c r="B146" s="32">
        <v>40890</v>
      </c>
      <c r="C146" s="33">
        <f t="shared" si="0"/>
        <v>938</v>
      </c>
      <c r="D146" s="43" t="s">
        <v>249</v>
      </c>
      <c r="E146" s="44" t="s">
        <v>250</v>
      </c>
      <c r="F146" s="35">
        <v>2420000</v>
      </c>
      <c r="G146" s="35"/>
      <c r="H146" s="25">
        <v>1</v>
      </c>
    </row>
    <row r="147" spans="2:8" ht="30" x14ac:dyDescent="0.25">
      <c r="B147" s="32">
        <v>40890</v>
      </c>
      <c r="C147" s="33">
        <f t="shared" si="0"/>
        <v>939</v>
      </c>
      <c r="D147" s="43" t="s">
        <v>251</v>
      </c>
      <c r="E147" s="44" t="s">
        <v>252</v>
      </c>
      <c r="F147" s="35">
        <v>3799250</v>
      </c>
      <c r="G147" s="35"/>
      <c r="H147" s="25"/>
    </row>
    <row r="148" spans="2:8" ht="30" x14ac:dyDescent="0.25">
      <c r="B148" s="32">
        <v>40890</v>
      </c>
      <c r="C148" s="33">
        <f t="shared" si="0"/>
        <v>940</v>
      </c>
      <c r="D148" s="43" t="s">
        <v>253</v>
      </c>
      <c r="E148" s="44" t="s">
        <v>254</v>
      </c>
      <c r="F148" s="35">
        <v>2900000</v>
      </c>
      <c r="G148" s="35"/>
      <c r="H148" s="25"/>
    </row>
    <row r="149" spans="2:8" ht="30" x14ac:dyDescent="0.25">
      <c r="B149" s="32">
        <v>40890</v>
      </c>
      <c r="C149" s="47">
        <f t="shared" si="0"/>
        <v>941</v>
      </c>
      <c r="D149" s="43" t="s">
        <v>255</v>
      </c>
      <c r="E149" s="44" t="s">
        <v>256</v>
      </c>
      <c r="F149" s="35">
        <v>2100000</v>
      </c>
      <c r="G149" s="35"/>
      <c r="H149" s="25"/>
    </row>
    <row r="150" spans="2:8" ht="30" x14ac:dyDescent="0.25">
      <c r="B150" s="32">
        <v>40890</v>
      </c>
      <c r="C150" s="47">
        <f t="shared" si="0"/>
        <v>942</v>
      </c>
      <c r="D150" s="43" t="s">
        <v>257</v>
      </c>
      <c r="E150" s="44" t="s">
        <v>258</v>
      </c>
      <c r="F150" s="35">
        <v>2100000</v>
      </c>
      <c r="G150" s="35"/>
      <c r="H150" s="25"/>
    </row>
    <row r="151" spans="2:8" ht="30" x14ac:dyDescent="0.25">
      <c r="B151" s="32">
        <v>40893</v>
      </c>
      <c r="C151" s="47">
        <f t="shared" si="0"/>
        <v>943</v>
      </c>
      <c r="D151" s="48" t="s">
        <v>259</v>
      </c>
      <c r="E151" s="49" t="s">
        <v>260</v>
      </c>
      <c r="F151" s="35">
        <f>1920000+500000+0</f>
        <v>2420000</v>
      </c>
      <c r="G151" s="35" t="s">
        <v>261</v>
      </c>
      <c r="H151" s="25"/>
    </row>
    <row r="152" spans="2:8" ht="30" x14ac:dyDescent="0.25">
      <c r="B152" s="32">
        <v>40893</v>
      </c>
      <c r="C152" s="33">
        <f t="shared" si="0"/>
        <v>944</v>
      </c>
      <c r="D152" s="48" t="s">
        <v>262</v>
      </c>
      <c r="E152" s="49" t="s">
        <v>263</v>
      </c>
      <c r="F152" s="35">
        <f>2000000+0</f>
        <v>2000000</v>
      </c>
      <c r="G152" s="35" t="s">
        <v>261</v>
      </c>
      <c r="H152" s="25"/>
    </row>
    <row r="153" spans="2:8" ht="30" x14ac:dyDescent="0.25">
      <c r="B153" s="32">
        <v>40893</v>
      </c>
      <c r="C153" s="33">
        <f t="shared" si="0"/>
        <v>945</v>
      </c>
      <c r="D153" s="48" t="s">
        <v>264</v>
      </c>
      <c r="E153" s="49" t="s">
        <v>265</v>
      </c>
      <c r="F153" s="35">
        <v>2026666</v>
      </c>
      <c r="G153" s="35"/>
      <c r="H153" s="25"/>
    </row>
    <row r="154" spans="2:8" ht="30" x14ac:dyDescent="0.25">
      <c r="B154" s="32">
        <v>40893</v>
      </c>
      <c r="C154" s="33">
        <f t="shared" si="0"/>
        <v>946</v>
      </c>
      <c r="D154" s="48" t="s">
        <v>266</v>
      </c>
      <c r="E154" s="49" t="s">
        <v>267</v>
      </c>
      <c r="F154" s="35">
        <v>1800000</v>
      </c>
      <c r="G154" s="35"/>
      <c r="H154" s="25">
        <v>1</v>
      </c>
    </row>
    <row r="155" spans="2:8" ht="30" x14ac:dyDescent="0.25">
      <c r="B155" s="32">
        <v>40893</v>
      </c>
      <c r="C155" s="33">
        <f t="shared" si="0"/>
        <v>947</v>
      </c>
      <c r="D155" s="48" t="s">
        <v>268</v>
      </c>
      <c r="E155" s="49" t="s">
        <v>269</v>
      </c>
      <c r="F155" s="35">
        <v>1140000</v>
      </c>
      <c r="G155" s="35"/>
      <c r="H155" s="25"/>
    </row>
    <row r="156" spans="2:8" ht="30" x14ac:dyDescent="0.25">
      <c r="B156" s="32">
        <v>40893</v>
      </c>
      <c r="C156" s="33">
        <f t="shared" si="0"/>
        <v>948</v>
      </c>
      <c r="D156" s="48" t="s">
        <v>270</v>
      </c>
      <c r="E156" s="49" t="s">
        <v>271</v>
      </c>
      <c r="F156" s="35">
        <v>1600000</v>
      </c>
      <c r="G156" s="35" t="s">
        <v>272</v>
      </c>
      <c r="H156" s="25"/>
    </row>
    <row r="157" spans="2:8" ht="30" x14ac:dyDescent="0.25">
      <c r="B157" s="32">
        <v>40893</v>
      </c>
      <c r="C157" s="33">
        <f t="shared" si="0"/>
        <v>949</v>
      </c>
      <c r="D157" s="48" t="s">
        <v>273</v>
      </c>
      <c r="E157" s="49" t="s">
        <v>190</v>
      </c>
      <c r="F157" s="35">
        <v>2900000</v>
      </c>
      <c r="G157" s="35" t="s">
        <v>272</v>
      </c>
      <c r="H157" s="25"/>
    </row>
    <row r="158" spans="2:8" x14ac:dyDescent="0.25">
      <c r="B158" s="32">
        <v>40893</v>
      </c>
      <c r="C158" s="33">
        <f t="shared" si="0"/>
        <v>950</v>
      </c>
      <c r="D158" s="48" t="s">
        <v>274</v>
      </c>
      <c r="E158" s="49" t="s">
        <v>275</v>
      </c>
      <c r="F158" s="35">
        <v>1150000</v>
      </c>
      <c r="G158" s="35"/>
      <c r="H158" s="25"/>
    </row>
    <row r="159" spans="2:8" ht="30" x14ac:dyDescent="0.25">
      <c r="B159" s="32">
        <v>40893</v>
      </c>
      <c r="C159" s="33">
        <f t="shared" si="0"/>
        <v>951</v>
      </c>
      <c r="D159" s="48" t="s">
        <v>276</v>
      </c>
      <c r="E159" s="49" t="s">
        <v>277</v>
      </c>
      <c r="F159" s="35">
        <v>1500000</v>
      </c>
      <c r="G159" s="35"/>
      <c r="H159" s="25"/>
    </row>
    <row r="160" spans="2:8" ht="30" x14ac:dyDescent="0.25">
      <c r="B160" s="32">
        <v>40893</v>
      </c>
      <c r="C160" s="33">
        <f t="shared" ref="C160:C221" si="1">+C159+1</f>
        <v>952</v>
      </c>
      <c r="D160" s="48" t="s">
        <v>278</v>
      </c>
      <c r="E160" s="49" t="s">
        <v>279</v>
      </c>
      <c r="F160" s="35">
        <v>1680000</v>
      </c>
      <c r="G160" s="35"/>
      <c r="H160" s="25"/>
    </row>
    <row r="161" spans="2:8" ht="30" x14ac:dyDescent="0.25">
      <c r="B161" s="32">
        <v>40893</v>
      </c>
      <c r="C161" s="33">
        <f t="shared" si="1"/>
        <v>953</v>
      </c>
      <c r="D161" s="48" t="s">
        <v>280</v>
      </c>
      <c r="E161" s="49" t="s">
        <v>281</v>
      </c>
      <c r="F161" s="35">
        <v>780000</v>
      </c>
      <c r="G161" s="35"/>
      <c r="H161" s="25"/>
    </row>
    <row r="162" spans="2:8" ht="30" x14ac:dyDescent="0.25">
      <c r="B162" s="32">
        <v>40893</v>
      </c>
      <c r="C162" s="33">
        <f t="shared" si="1"/>
        <v>954</v>
      </c>
      <c r="D162" s="48" t="s">
        <v>282</v>
      </c>
      <c r="E162" s="49" t="s">
        <v>283</v>
      </c>
      <c r="F162" s="35">
        <v>1680000</v>
      </c>
      <c r="G162" s="35"/>
      <c r="H162" s="25"/>
    </row>
    <row r="163" spans="2:8" ht="30" x14ac:dyDescent="0.25">
      <c r="B163" s="32">
        <v>40893</v>
      </c>
      <c r="C163" s="33">
        <f t="shared" si="1"/>
        <v>955</v>
      </c>
      <c r="D163" s="48" t="s">
        <v>284</v>
      </c>
      <c r="E163" s="49" t="s">
        <v>285</v>
      </c>
      <c r="F163" s="35">
        <v>1700000</v>
      </c>
      <c r="G163" s="35"/>
      <c r="H163" s="25"/>
    </row>
    <row r="164" spans="2:8" ht="45" x14ac:dyDescent="0.25">
      <c r="B164" s="32">
        <v>40893</v>
      </c>
      <c r="C164" s="33">
        <f t="shared" si="1"/>
        <v>956</v>
      </c>
      <c r="D164" s="48" t="s">
        <v>286</v>
      </c>
      <c r="E164" s="49" t="s">
        <v>287</v>
      </c>
      <c r="F164" s="35">
        <f>3700000+0</f>
        <v>3700000</v>
      </c>
      <c r="G164" s="35"/>
      <c r="H164" s="25"/>
    </row>
    <row r="165" spans="2:8" ht="30" x14ac:dyDescent="0.25">
      <c r="B165" s="32">
        <v>40893</v>
      </c>
      <c r="C165" s="33">
        <f t="shared" si="1"/>
        <v>957</v>
      </c>
      <c r="D165" s="48" t="s">
        <v>288</v>
      </c>
      <c r="E165" s="49" t="s">
        <v>289</v>
      </c>
      <c r="F165" s="35">
        <v>1140000</v>
      </c>
      <c r="G165" s="35"/>
      <c r="H165" s="25"/>
    </row>
    <row r="166" spans="2:8" ht="30" x14ac:dyDescent="0.25">
      <c r="B166" s="32">
        <v>40893</v>
      </c>
      <c r="C166" s="33">
        <f t="shared" si="1"/>
        <v>958</v>
      </c>
      <c r="D166" s="48" t="s">
        <v>290</v>
      </c>
      <c r="E166" s="49" t="s">
        <v>291</v>
      </c>
      <c r="F166" s="35">
        <v>1900000</v>
      </c>
      <c r="G166" s="35"/>
      <c r="H166" s="25"/>
    </row>
    <row r="167" spans="2:8" ht="30" x14ac:dyDescent="0.25">
      <c r="B167" s="32">
        <v>40893</v>
      </c>
      <c r="C167" s="33">
        <f t="shared" si="1"/>
        <v>959</v>
      </c>
      <c r="D167" s="48" t="s">
        <v>133</v>
      </c>
      <c r="E167" s="49" t="s">
        <v>291</v>
      </c>
      <c r="F167" s="35">
        <v>1900000</v>
      </c>
      <c r="G167" s="35"/>
      <c r="H167" s="25"/>
    </row>
    <row r="168" spans="2:8" x14ac:dyDescent="0.25">
      <c r="B168" s="32">
        <v>40893</v>
      </c>
      <c r="C168" s="33">
        <f t="shared" si="1"/>
        <v>960</v>
      </c>
      <c r="D168" s="48" t="s">
        <v>292</v>
      </c>
      <c r="E168" s="49" t="s">
        <v>293</v>
      </c>
      <c r="F168" s="50">
        <v>1800000</v>
      </c>
      <c r="G168" s="50"/>
      <c r="H168" s="25"/>
    </row>
    <row r="169" spans="2:8" ht="30" x14ac:dyDescent="0.25">
      <c r="B169" s="32">
        <v>40893</v>
      </c>
      <c r="C169" s="33">
        <f t="shared" si="1"/>
        <v>961</v>
      </c>
      <c r="D169" s="48" t="s">
        <v>294</v>
      </c>
      <c r="E169" s="49" t="s">
        <v>295</v>
      </c>
      <c r="F169" s="35">
        <v>2560000</v>
      </c>
      <c r="G169" s="35"/>
      <c r="H169" s="25"/>
    </row>
    <row r="170" spans="2:8" x14ac:dyDescent="0.25">
      <c r="B170" s="32">
        <v>40893</v>
      </c>
      <c r="C170" s="33">
        <f t="shared" si="1"/>
        <v>962</v>
      </c>
      <c r="D170" s="48" t="s">
        <v>165</v>
      </c>
      <c r="E170" s="49" t="s">
        <v>296</v>
      </c>
      <c r="F170" s="35">
        <v>1200000</v>
      </c>
      <c r="G170" s="35"/>
      <c r="H170" s="25"/>
    </row>
    <row r="171" spans="2:8" x14ac:dyDescent="0.25">
      <c r="B171" s="32">
        <v>40893</v>
      </c>
      <c r="C171" s="33">
        <f t="shared" si="1"/>
        <v>963</v>
      </c>
      <c r="D171" s="48" t="s">
        <v>297</v>
      </c>
      <c r="E171" s="49" t="s">
        <v>298</v>
      </c>
      <c r="F171" s="35">
        <v>2300000</v>
      </c>
      <c r="G171" s="35"/>
      <c r="H171" s="25"/>
    </row>
    <row r="172" spans="2:8" x14ac:dyDescent="0.25">
      <c r="B172" s="32">
        <v>40893</v>
      </c>
      <c r="C172" s="33">
        <f t="shared" si="1"/>
        <v>964</v>
      </c>
      <c r="D172" s="48" t="s">
        <v>299</v>
      </c>
      <c r="E172" s="49" t="s">
        <v>300</v>
      </c>
      <c r="F172" s="35">
        <v>1200000</v>
      </c>
      <c r="G172" s="35"/>
      <c r="H172" s="25"/>
    </row>
    <row r="173" spans="2:8" ht="30" x14ac:dyDescent="0.25">
      <c r="B173" s="32">
        <v>40893</v>
      </c>
      <c r="C173" s="33">
        <f t="shared" si="1"/>
        <v>965</v>
      </c>
      <c r="D173" s="48" t="s">
        <v>301</v>
      </c>
      <c r="E173" s="49" t="s">
        <v>302</v>
      </c>
      <c r="F173" s="35">
        <v>775623</v>
      </c>
      <c r="G173" s="35"/>
      <c r="H173" s="25"/>
    </row>
    <row r="174" spans="2:8" ht="30" x14ac:dyDescent="0.25">
      <c r="B174" s="32">
        <v>40893</v>
      </c>
      <c r="C174" s="33">
        <f t="shared" si="1"/>
        <v>966</v>
      </c>
      <c r="D174" s="48" t="s">
        <v>303</v>
      </c>
      <c r="E174" s="49" t="s">
        <v>304</v>
      </c>
      <c r="F174" s="35">
        <f>1490000+400000+0</f>
        <v>1890000</v>
      </c>
      <c r="G174" s="35"/>
      <c r="H174" s="25"/>
    </row>
    <row r="175" spans="2:8" ht="30" x14ac:dyDescent="0.25">
      <c r="B175" s="32">
        <v>40893</v>
      </c>
      <c r="C175" s="33">
        <f t="shared" si="1"/>
        <v>967</v>
      </c>
      <c r="D175" s="48" t="s">
        <v>155</v>
      </c>
      <c r="E175" s="49" t="s">
        <v>305</v>
      </c>
      <c r="F175" s="35">
        <v>262217</v>
      </c>
      <c r="G175" s="35"/>
      <c r="H175" s="25"/>
    </row>
    <row r="176" spans="2:8" ht="30" x14ac:dyDescent="0.25">
      <c r="B176" s="32">
        <v>40893</v>
      </c>
      <c r="C176" s="33">
        <f t="shared" si="1"/>
        <v>968</v>
      </c>
      <c r="D176" s="48" t="s">
        <v>306</v>
      </c>
      <c r="E176" s="49" t="s">
        <v>307</v>
      </c>
      <c r="F176" s="35">
        <v>483132</v>
      </c>
      <c r="G176" s="35"/>
      <c r="H176" s="25"/>
    </row>
    <row r="177" spans="2:8" ht="30" x14ac:dyDescent="0.25">
      <c r="B177" s="32">
        <v>40893</v>
      </c>
      <c r="C177" s="33">
        <f t="shared" si="1"/>
        <v>969</v>
      </c>
      <c r="D177" s="48" t="s">
        <v>308</v>
      </c>
      <c r="E177" s="49" t="s">
        <v>309</v>
      </c>
      <c r="F177" s="35">
        <v>721552</v>
      </c>
      <c r="G177" s="35"/>
      <c r="H177" s="25"/>
    </row>
    <row r="178" spans="2:8" ht="30" x14ac:dyDescent="0.25">
      <c r="B178" s="32">
        <v>40893</v>
      </c>
      <c r="C178" s="33">
        <f t="shared" si="1"/>
        <v>970</v>
      </c>
      <c r="D178" s="48" t="s">
        <v>310</v>
      </c>
      <c r="E178" s="49" t="s">
        <v>311</v>
      </c>
      <c r="F178" s="35">
        <v>818999</v>
      </c>
      <c r="G178" s="35"/>
      <c r="H178" s="25"/>
    </row>
    <row r="179" spans="2:8" ht="30" x14ac:dyDescent="0.25">
      <c r="B179" s="32">
        <v>40893</v>
      </c>
      <c r="C179" s="47">
        <f t="shared" si="1"/>
        <v>971</v>
      </c>
      <c r="D179" s="48" t="s">
        <v>312</v>
      </c>
      <c r="E179" s="49" t="s">
        <v>190</v>
      </c>
      <c r="F179" s="35">
        <f>2300000+600000+0</f>
        <v>2900000</v>
      </c>
      <c r="G179" s="35"/>
      <c r="H179" s="25"/>
    </row>
    <row r="180" spans="2:8" ht="30" x14ac:dyDescent="0.25">
      <c r="B180" s="32">
        <v>40893</v>
      </c>
      <c r="C180" s="33">
        <f t="shared" si="1"/>
        <v>972</v>
      </c>
      <c r="D180" s="48" t="s">
        <v>276</v>
      </c>
      <c r="E180" s="49" t="s">
        <v>313</v>
      </c>
      <c r="F180" s="35">
        <f>1200000+600000+0</f>
        <v>1800000</v>
      </c>
      <c r="G180" s="35"/>
      <c r="H180" s="25"/>
    </row>
    <row r="181" spans="2:8" ht="30" x14ac:dyDescent="0.25">
      <c r="B181" s="32">
        <v>40893</v>
      </c>
      <c r="C181" s="33">
        <f t="shared" si="1"/>
        <v>973</v>
      </c>
      <c r="D181" s="48" t="s">
        <v>314</v>
      </c>
      <c r="E181" s="49" t="s">
        <v>315</v>
      </c>
      <c r="F181" s="35">
        <f>2300000+900000+0</f>
        <v>3200000</v>
      </c>
      <c r="G181" s="35"/>
      <c r="H181" s="25"/>
    </row>
    <row r="182" spans="2:8" ht="30" x14ac:dyDescent="0.25">
      <c r="B182" s="32">
        <v>40893</v>
      </c>
      <c r="C182" s="33">
        <f t="shared" si="1"/>
        <v>974</v>
      </c>
      <c r="D182" s="48" t="s">
        <v>316</v>
      </c>
      <c r="E182" s="49" t="s">
        <v>317</v>
      </c>
      <c r="F182" s="35">
        <f>520000+260000+0</f>
        <v>780000</v>
      </c>
      <c r="G182" s="35"/>
      <c r="H182" s="25">
        <v>1</v>
      </c>
    </row>
    <row r="183" spans="2:8" ht="90" x14ac:dyDescent="0.25">
      <c r="B183" s="32">
        <v>40893</v>
      </c>
      <c r="C183" s="33">
        <f t="shared" si="1"/>
        <v>975</v>
      </c>
      <c r="D183" s="48" t="s">
        <v>318</v>
      </c>
      <c r="E183" s="49" t="s">
        <v>319</v>
      </c>
      <c r="F183" s="35">
        <f>6605922+0</f>
        <v>6605922</v>
      </c>
      <c r="G183" s="35"/>
      <c r="H183" s="25"/>
    </row>
    <row r="184" spans="2:8" ht="30" x14ac:dyDescent="0.25">
      <c r="B184" s="32">
        <v>40893</v>
      </c>
      <c r="C184" s="33">
        <f t="shared" si="1"/>
        <v>976</v>
      </c>
      <c r="D184" s="48" t="s">
        <v>27</v>
      </c>
      <c r="E184" s="49" t="s">
        <v>320</v>
      </c>
      <c r="F184" s="35">
        <f>3000000+750000+0</f>
        <v>3750000</v>
      </c>
      <c r="G184" s="35"/>
      <c r="H184" s="25"/>
    </row>
    <row r="185" spans="2:8" x14ac:dyDescent="0.25">
      <c r="B185" s="32">
        <v>40893</v>
      </c>
      <c r="C185" s="33">
        <f t="shared" si="1"/>
        <v>977</v>
      </c>
      <c r="D185" s="48" t="s">
        <v>321</v>
      </c>
      <c r="E185" s="49" t="s">
        <v>322</v>
      </c>
      <c r="F185" s="35">
        <v>1935000</v>
      </c>
      <c r="G185" s="35"/>
      <c r="H185" s="25"/>
    </row>
    <row r="186" spans="2:8" ht="30" x14ac:dyDescent="0.25">
      <c r="B186" s="32">
        <v>40893</v>
      </c>
      <c r="C186" s="33">
        <f t="shared" si="1"/>
        <v>978</v>
      </c>
      <c r="D186" s="48" t="s">
        <v>323</v>
      </c>
      <c r="E186" s="49" t="s">
        <v>324</v>
      </c>
      <c r="F186" s="35">
        <f>2146666+560000+0</f>
        <v>2706666</v>
      </c>
      <c r="G186" s="35"/>
      <c r="H186" s="25"/>
    </row>
    <row r="187" spans="2:8" x14ac:dyDescent="0.25">
      <c r="B187" s="32">
        <v>40893</v>
      </c>
      <c r="C187" s="33">
        <f t="shared" si="1"/>
        <v>979</v>
      </c>
      <c r="D187" s="48" t="s">
        <v>325</v>
      </c>
      <c r="E187" s="49" t="s">
        <v>326</v>
      </c>
      <c r="F187" s="35">
        <f>1200000+0</f>
        <v>1200000</v>
      </c>
      <c r="G187" s="35"/>
      <c r="H187" s="25"/>
    </row>
    <row r="188" spans="2:8" x14ac:dyDescent="0.25">
      <c r="B188" s="32">
        <v>40893</v>
      </c>
      <c r="C188" s="33">
        <f t="shared" si="1"/>
        <v>980</v>
      </c>
      <c r="D188" s="48" t="s">
        <v>327</v>
      </c>
      <c r="E188" s="49" t="s">
        <v>328</v>
      </c>
      <c r="F188" s="35">
        <v>37035725</v>
      </c>
      <c r="G188" s="35" t="s">
        <v>329</v>
      </c>
      <c r="H188" s="25"/>
    </row>
    <row r="189" spans="2:8" ht="30" x14ac:dyDescent="0.25">
      <c r="B189" s="32">
        <v>40893</v>
      </c>
      <c r="C189" s="47">
        <f t="shared" si="1"/>
        <v>981</v>
      </c>
      <c r="D189" s="48" t="s">
        <v>330</v>
      </c>
      <c r="E189" s="49" t="s">
        <v>331</v>
      </c>
      <c r="F189" s="35">
        <v>812826</v>
      </c>
      <c r="G189" s="35" t="s">
        <v>332</v>
      </c>
      <c r="H189" s="25"/>
    </row>
    <row r="190" spans="2:8" ht="30" x14ac:dyDescent="0.25">
      <c r="B190" s="32">
        <v>40893</v>
      </c>
      <c r="C190" s="33">
        <f t="shared" si="1"/>
        <v>982</v>
      </c>
      <c r="D190" s="48" t="s">
        <v>333</v>
      </c>
      <c r="E190" s="49" t="s">
        <v>334</v>
      </c>
      <c r="F190" s="35">
        <v>339006</v>
      </c>
      <c r="G190" s="35" t="s">
        <v>329</v>
      </c>
      <c r="H190" s="25">
        <v>1</v>
      </c>
    </row>
    <row r="191" spans="2:8" x14ac:dyDescent="0.25">
      <c r="B191" s="32">
        <v>40893</v>
      </c>
      <c r="C191" s="33">
        <f t="shared" si="1"/>
        <v>983</v>
      </c>
      <c r="D191" s="48" t="s">
        <v>335</v>
      </c>
      <c r="E191" s="49" t="s">
        <v>336</v>
      </c>
      <c r="F191" s="35">
        <v>47742</v>
      </c>
      <c r="G191" s="35" t="s">
        <v>337</v>
      </c>
      <c r="H191" s="25"/>
    </row>
    <row r="192" spans="2:8" ht="30" x14ac:dyDescent="0.25">
      <c r="B192" s="32">
        <v>40893</v>
      </c>
      <c r="C192" s="33">
        <f t="shared" si="1"/>
        <v>984</v>
      </c>
      <c r="D192" s="48" t="s">
        <v>338</v>
      </c>
      <c r="E192" s="49" t="s">
        <v>339</v>
      </c>
      <c r="F192" s="35">
        <v>1395761</v>
      </c>
      <c r="G192" s="35" t="s">
        <v>329</v>
      </c>
      <c r="H192" s="25"/>
    </row>
    <row r="193" spans="2:8" ht="30" x14ac:dyDescent="0.25">
      <c r="B193" s="32">
        <v>40893</v>
      </c>
      <c r="C193" s="47">
        <f t="shared" si="1"/>
        <v>985</v>
      </c>
      <c r="D193" s="51" t="s">
        <v>340</v>
      </c>
      <c r="E193" s="52" t="s">
        <v>341</v>
      </c>
      <c r="F193" s="35">
        <v>2223333</v>
      </c>
      <c r="G193" s="35" t="s">
        <v>342</v>
      </c>
      <c r="H193" s="25"/>
    </row>
    <row r="194" spans="2:8" ht="30" x14ac:dyDescent="0.25">
      <c r="B194" s="32">
        <v>40893</v>
      </c>
      <c r="C194" s="33">
        <f t="shared" si="1"/>
        <v>986</v>
      </c>
      <c r="D194" s="51" t="s">
        <v>343</v>
      </c>
      <c r="E194" s="52" t="s">
        <v>344</v>
      </c>
      <c r="F194" s="35">
        <v>3045000</v>
      </c>
      <c r="G194" s="35" t="s">
        <v>345</v>
      </c>
      <c r="H194" s="25"/>
    </row>
    <row r="195" spans="2:8" ht="60" x14ac:dyDescent="0.25">
      <c r="B195" s="32">
        <v>40893</v>
      </c>
      <c r="C195" s="33">
        <f t="shared" si="1"/>
        <v>987</v>
      </c>
      <c r="D195" s="51" t="s">
        <v>346</v>
      </c>
      <c r="E195" s="52" t="s">
        <v>347</v>
      </c>
      <c r="F195" s="35">
        <v>3300000</v>
      </c>
      <c r="G195" s="35" t="s">
        <v>348</v>
      </c>
      <c r="H195" s="25"/>
    </row>
    <row r="196" spans="2:8" ht="30" x14ac:dyDescent="0.25">
      <c r="B196" s="32">
        <v>40893</v>
      </c>
      <c r="C196" s="33">
        <f t="shared" si="1"/>
        <v>988</v>
      </c>
      <c r="D196" s="51" t="s">
        <v>349</v>
      </c>
      <c r="E196" s="52" t="s">
        <v>350</v>
      </c>
      <c r="F196" s="35">
        <v>1600000</v>
      </c>
      <c r="G196" s="35" t="s">
        <v>272</v>
      </c>
      <c r="H196" s="25"/>
    </row>
    <row r="197" spans="2:8" ht="30" x14ac:dyDescent="0.25">
      <c r="B197" s="32">
        <v>40893</v>
      </c>
      <c r="C197" s="33">
        <f t="shared" si="1"/>
        <v>989</v>
      </c>
      <c r="D197" s="51" t="s">
        <v>351</v>
      </c>
      <c r="E197" s="52" t="s">
        <v>350</v>
      </c>
      <c r="F197" s="35">
        <v>1600000</v>
      </c>
      <c r="G197" s="35" t="s">
        <v>272</v>
      </c>
      <c r="H197" s="25"/>
    </row>
    <row r="198" spans="2:8" ht="30" x14ac:dyDescent="0.25">
      <c r="B198" s="32">
        <v>40893</v>
      </c>
      <c r="C198" s="33">
        <f t="shared" si="1"/>
        <v>990</v>
      </c>
      <c r="D198" s="51" t="s">
        <v>352</v>
      </c>
      <c r="E198" s="52" t="s">
        <v>353</v>
      </c>
      <c r="F198" s="35">
        <v>2900000</v>
      </c>
      <c r="G198" s="35" t="s">
        <v>272</v>
      </c>
      <c r="H198" s="25"/>
    </row>
    <row r="199" spans="2:8" ht="30" x14ac:dyDescent="0.25">
      <c r="B199" s="32">
        <v>40893</v>
      </c>
      <c r="C199" s="33">
        <f t="shared" si="1"/>
        <v>991</v>
      </c>
      <c r="D199" s="51" t="s">
        <v>354</v>
      </c>
      <c r="E199" s="52" t="s">
        <v>355</v>
      </c>
      <c r="F199" s="35">
        <v>1700000</v>
      </c>
      <c r="G199" s="35" t="s">
        <v>342</v>
      </c>
      <c r="H199" s="25"/>
    </row>
    <row r="200" spans="2:8" ht="30" x14ac:dyDescent="0.25">
      <c r="B200" s="32">
        <v>40893</v>
      </c>
      <c r="C200" s="33">
        <f t="shared" si="1"/>
        <v>992</v>
      </c>
      <c r="D200" s="51" t="s">
        <v>356</v>
      </c>
      <c r="E200" s="52" t="s">
        <v>357</v>
      </c>
      <c r="F200" s="35">
        <v>2420000</v>
      </c>
      <c r="G200" s="35" t="s">
        <v>261</v>
      </c>
      <c r="H200" s="25"/>
    </row>
    <row r="201" spans="2:8" ht="30" x14ac:dyDescent="0.25">
      <c r="B201" s="32">
        <v>40893</v>
      </c>
      <c r="C201" s="33">
        <f t="shared" si="1"/>
        <v>993</v>
      </c>
      <c r="D201" s="51" t="s">
        <v>358</v>
      </c>
      <c r="E201" s="52" t="s">
        <v>359</v>
      </c>
      <c r="F201" s="35">
        <v>1800000</v>
      </c>
      <c r="G201" s="35" t="s">
        <v>360</v>
      </c>
      <c r="H201" s="25"/>
    </row>
    <row r="202" spans="2:8" ht="30" x14ac:dyDescent="0.25">
      <c r="B202" s="32">
        <v>40893</v>
      </c>
      <c r="C202" s="47">
        <f t="shared" si="1"/>
        <v>994</v>
      </c>
      <c r="D202" s="51" t="s">
        <v>361</v>
      </c>
      <c r="E202" s="52" t="s">
        <v>362</v>
      </c>
      <c r="F202" s="35">
        <f>2300000+600000</f>
        <v>2900000</v>
      </c>
      <c r="G202" s="35" t="s">
        <v>363</v>
      </c>
      <c r="H202" s="25"/>
    </row>
    <row r="203" spans="2:8" ht="30" x14ac:dyDescent="0.25">
      <c r="B203" s="32">
        <v>40893</v>
      </c>
      <c r="C203" s="33">
        <f t="shared" si="1"/>
        <v>995</v>
      </c>
      <c r="D203" s="51" t="s">
        <v>364</v>
      </c>
      <c r="E203" s="52" t="s">
        <v>353</v>
      </c>
      <c r="F203" s="35">
        <f>2300000+600000</f>
        <v>2900000</v>
      </c>
      <c r="G203" s="35" t="s">
        <v>363</v>
      </c>
      <c r="H203" s="25"/>
    </row>
    <row r="204" spans="2:8" ht="30" x14ac:dyDescent="0.25">
      <c r="B204" s="32">
        <v>40893</v>
      </c>
      <c r="C204" s="33">
        <f t="shared" si="1"/>
        <v>996</v>
      </c>
      <c r="D204" s="51" t="s">
        <v>365</v>
      </c>
      <c r="E204" s="52" t="s">
        <v>366</v>
      </c>
      <c r="F204" s="35">
        <f>1066666+400000+0</f>
        <v>1466666</v>
      </c>
      <c r="G204" s="35" t="s">
        <v>272</v>
      </c>
      <c r="H204" s="25"/>
    </row>
    <row r="205" spans="2:8" ht="45" x14ac:dyDescent="0.25">
      <c r="B205" s="32">
        <v>40893</v>
      </c>
      <c r="C205" s="33">
        <f t="shared" si="1"/>
        <v>997</v>
      </c>
      <c r="D205" s="51" t="s">
        <v>367</v>
      </c>
      <c r="E205" s="52" t="s">
        <v>368</v>
      </c>
      <c r="F205" s="35">
        <f>2570625+1500000+0</f>
        <v>4070625</v>
      </c>
      <c r="G205" s="35" t="s">
        <v>115</v>
      </c>
      <c r="H205" s="25"/>
    </row>
    <row r="206" spans="2:8" ht="30" x14ac:dyDescent="0.25">
      <c r="B206" s="32">
        <v>40893</v>
      </c>
      <c r="C206" s="33">
        <f t="shared" si="1"/>
        <v>998</v>
      </c>
      <c r="D206" s="51" t="s">
        <v>369</v>
      </c>
      <c r="E206" s="52" t="s">
        <v>370</v>
      </c>
      <c r="F206" s="35">
        <f>2300000+900000+0</f>
        <v>3200000</v>
      </c>
      <c r="G206" s="35" t="s">
        <v>371</v>
      </c>
      <c r="H206" s="25"/>
    </row>
    <row r="207" spans="2:8" ht="30" x14ac:dyDescent="0.25">
      <c r="B207" s="32">
        <v>40893</v>
      </c>
      <c r="C207" s="33">
        <f t="shared" si="1"/>
        <v>999</v>
      </c>
      <c r="D207" s="51" t="s">
        <v>372</v>
      </c>
      <c r="E207" s="52" t="s">
        <v>373</v>
      </c>
      <c r="F207" s="35">
        <f>1200000+600000</f>
        <v>1800000</v>
      </c>
      <c r="G207" s="53" t="s">
        <v>348</v>
      </c>
      <c r="H207" s="25"/>
    </row>
    <row r="208" spans="2:8" ht="30" x14ac:dyDescent="0.25">
      <c r="B208" s="32">
        <v>40893</v>
      </c>
      <c r="C208" s="33">
        <f t="shared" si="1"/>
        <v>1000</v>
      </c>
      <c r="D208" s="51" t="s">
        <v>374</v>
      </c>
      <c r="E208" s="52" t="s">
        <v>375</v>
      </c>
      <c r="F208" s="35">
        <f>2900000+0</f>
        <v>2900000</v>
      </c>
      <c r="G208" s="35" t="s">
        <v>115</v>
      </c>
      <c r="H208" s="25"/>
    </row>
    <row r="209" spans="2:8" ht="30" x14ac:dyDescent="0.25">
      <c r="B209" s="32">
        <v>40893</v>
      </c>
      <c r="C209" s="33">
        <f t="shared" si="1"/>
        <v>1001</v>
      </c>
      <c r="D209" s="51" t="s">
        <v>376</v>
      </c>
      <c r="E209" s="52" t="s">
        <v>377</v>
      </c>
      <c r="F209" s="35">
        <f>1456666+0</f>
        <v>1456666</v>
      </c>
      <c r="G209" s="35" t="s">
        <v>329</v>
      </c>
      <c r="H209" s="25"/>
    </row>
    <row r="210" spans="2:8" ht="30" x14ac:dyDescent="0.25">
      <c r="B210" s="32">
        <v>40893</v>
      </c>
      <c r="C210" s="47">
        <f t="shared" si="1"/>
        <v>1002</v>
      </c>
      <c r="D210" s="25" t="s">
        <v>378</v>
      </c>
      <c r="E210" s="34" t="s">
        <v>379</v>
      </c>
      <c r="F210" s="35">
        <v>629999</v>
      </c>
      <c r="G210" s="35" t="s">
        <v>345</v>
      </c>
      <c r="H210" s="25"/>
    </row>
    <row r="211" spans="2:8" ht="30" x14ac:dyDescent="0.25">
      <c r="B211" s="32">
        <v>40893</v>
      </c>
      <c r="C211" s="33">
        <f>+C210+1</f>
        <v>1003</v>
      </c>
      <c r="D211" s="25" t="s">
        <v>380</v>
      </c>
      <c r="E211" s="34" t="s">
        <v>283</v>
      </c>
      <c r="F211" s="35">
        <v>1680000</v>
      </c>
      <c r="G211" s="35" t="s">
        <v>371</v>
      </c>
      <c r="H211" s="25"/>
    </row>
    <row r="212" spans="2:8" ht="30" x14ac:dyDescent="0.25">
      <c r="B212" s="32">
        <v>40893</v>
      </c>
      <c r="C212" s="33">
        <f t="shared" si="1"/>
        <v>1004</v>
      </c>
      <c r="D212" s="25" t="s">
        <v>381</v>
      </c>
      <c r="E212" s="34" t="s">
        <v>283</v>
      </c>
      <c r="F212" s="35">
        <v>1680000</v>
      </c>
      <c r="G212" s="35" t="s">
        <v>371</v>
      </c>
      <c r="H212" s="25"/>
    </row>
    <row r="213" spans="2:8" ht="30" x14ac:dyDescent="0.25">
      <c r="B213" s="32">
        <v>40893</v>
      </c>
      <c r="C213" s="33">
        <f t="shared" si="1"/>
        <v>1005</v>
      </c>
      <c r="D213" s="25" t="s">
        <v>382</v>
      </c>
      <c r="E213" s="34" t="s">
        <v>353</v>
      </c>
      <c r="F213" s="35">
        <v>2900000</v>
      </c>
      <c r="G213" s="35" t="s">
        <v>342</v>
      </c>
      <c r="H213" s="25"/>
    </row>
    <row r="214" spans="2:8" ht="30" x14ac:dyDescent="0.25">
      <c r="B214" s="32">
        <v>40893</v>
      </c>
      <c r="C214" s="33">
        <f t="shared" si="1"/>
        <v>1006</v>
      </c>
      <c r="D214" s="25" t="s">
        <v>383</v>
      </c>
      <c r="E214" s="34" t="s">
        <v>384</v>
      </c>
      <c r="F214" s="35">
        <v>1700000</v>
      </c>
      <c r="G214" s="35" t="s">
        <v>342</v>
      </c>
      <c r="H214" s="25"/>
    </row>
    <row r="215" spans="2:8" ht="30" x14ac:dyDescent="0.25">
      <c r="B215" s="32">
        <v>40893</v>
      </c>
      <c r="C215" s="33">
        <f t="shared" si="1"/>
        <v>1007</v>
      </c>
      <c r="D215" s="25" t="s">
        <v>385</v>
      </c>
      <c r="E215" s="34" t="s">
        <v>384</v>
      </c>
      <c r="F215" s="35">
        <v>1700000</v>
      </c>
      <c r="G215" s="35" t="s">
        <v>342</v>
      </c>
      <c r="H215" s="25"/>
    </row>
    <row r="216" spans="2:8" ht="30" x14ac:dyDescent="0.25">
      <c r="B216" s="32">
        <v>40893</v>
      </c>
      <c r="C216" s="33">
        <f t="shared" si="1"/>
        <v>1008</v>
      </c>
      <c r="D216" s="25" t="s">
        <v>386</v>
      </c>
      <c r="E216" s="34" t="s">
        <v>387</v>
      </c>
      <c r="F216" s="35">
        <v>5200000</v>
      </c>
      <c r="G216" s="35" t="s">
        <v>388</v>
      </c>
      <c r="H216" s="25"/>
    </row>
    <row r="217" spans="2:8" ht="30" x14ac:dyDescent="0.25">
      <c r="B217" s="32">
        <v>40893</v>
      </c>
      <c r="C217" s="33">
        <f t="shared" si="1"/>
        <v>1009</v>
      </c>
      <c r="D217" s="25" t="s">
        <v>389</v>
      </c>
      <c r="E217" s="34" t="s">
        <v>390</v>
      </c>
      <c r="F217" s="35">
        <v>1900000</v>
      </c>
      <c r="G217" s="35" t="s">
        <v>337</v>
      </c>
      <c r="H217" s="25"/>
    </row>
    <row r="218" spans="2:8" x14ac:dyDescent="0.25">
      <c r="B218" s="32">
        <v>40893</v>
      </c>
      <c r="C218" s="33">
        <f t="shared" si="1"/>
        <v>1010</v>
      </c>
      <c r="D218" s="51" t="s">
        <v>391</v>
      </c>
      <c r="E218" s="52" t="s">
        <v>392</v>
      </c>
      <c r="F218" s="50">
        <v>4000000</v>
      </c>
      <c r="G218" s="50"/>
      <c r="H218" s="25"/>
    </row>
    <row r="219" spans="2:8" ht="30" x14ac:dyDescent="0.25">
      <c r="B219" s="32">
        <v>40893</v>
      </c>
      <c r="C219" s="33">
        <f t="shared" si="1"/>
        <v>1011</v>
      </c>
      <c r="D219" s="51" t="s">
        <v>393</v>
      </c>
      <c r="E219" s="52" t="s">
        <v>394</v>
      </c>
      <c r="F219" s="50">
        <f>1200000+400000+0</f>
        <v>1600000</v>
      </c>
      <c r="G219" s="50"/>
      <c r="H219" s="25"/>
    </row>
    <row r="220" spans="2:8" ht="30" x14ac:dyDescent="0.25">
      <c r="B220" s="32">
        <v>40893</v>
      </c>
      <c r="C220" s="33">
        <f t="shared" si="1"/>
        <v>1012</v>
      </c>
      <c r="D220" s="51" t="s">
        <v>395</v>
      </c>
      <c r="E220" s="52" t="s">
        <v>396</v>
      </c>
      <c r="F220" s="50">
        <v>188249000</v>
      </c>
      <c r="G220" s="50" t="s">
        <v>272</v>
      </c>
      <c r="H220" s="25"/>
    </row>
    <row r="221" spans="2:8" ht="30" x14ac:dyDescent="0.25">
      <c r="B221" s="32">
        <v>40893</v>
      </c>
      <c r="C221" s="33">
        <f t="shared" si="1"/>
        <v>1013</v>
      </c>
      <c r="D221" s="51" t="s">
        <v>397</v>
      </c>
      <c r="E221" s="52" t="s">
        <v>398</v>
      </c>
      <c r="F221" s="50">
        <v>281449272</v>
      </c>
      <c r="G221" s="50"/>
      <c r="H221" s="25"/>
    </row>
    <row r="222" spans="2:8" ht="30" x14ac:dyDescent="0.25">
      <c r="B222" s="32">
        <v>40897</v>
      </c>
      <c r="C222" s="54">
        <f>+C221+1</f>
        <v>1014</v>
      </c>
      <c r="D222" s="51" t="s">
        <v>399</v>
      </c>
      <c r="E222" s="52" t="s">
        <v>400</v>
      </c>
      <c r="F222" s="50">
        <f>1200000+450000+0</f>
        <v>1650000</v>
      </c>
      <c r="G222" s="50"/>
      <c r="H222" s="25">
        <v>2</v>
      </c>
    </row>
    <row r="223" spans="2:8" ht="45" x14ac:dyDescent="0.25">
      <c r="B223" s="32">
        <v>40897</v>
      </c>
      <c r="C223" s="33">
        <f>+C222+1</f>
        <v>1015</v>
      </c>
      <c r="D223" s="51" t="s">
        <v>103</v>
      </c>
      <c r="E223" s="52" t="s">
        <v>401</v>
      </c>
      <c r="F223" s="50">
        <f>2570625+1616666+0</f>
        <v>4187291</v>
      </c>
      <c r="G223" s="50"/>
      <c r="H223" s="25"/>
    </row>
    <row r="224" spans="2:8" ht="30" x14ac:dyDescent="0.25">
      <c r="B224" s="32">
        <v>40897</v>
      </c>
      <c r="C224" s="47">
        <f>+C223+1</f>
        <v>1016</v>
      </c>
      <c r="D224" s="51" t="s">
        <v>402</v>
      </c>
      <c r="E224" s="52" t="s">
        <v>403</v>
      </c>
      <c r="F224" s="50">
        <v>1800000</v>
      </c>
      <c r="G224" s="50" t="s">
        <v>404</v>
      </c>
      <c r="H224" s="25"/>
    </row>
    <row r="225" spans="2:8" ht="30" x14ac:dyDescent="0.25">
      <c r="B225" s="32">
        <v>40897</v>
      </c>
      <c r="C225" s="47">
        <f>+C224+1</f>
        <v>1017</v>
      </c>
      <c r="D225" s="51" t="s">
        <v>405</v>
      </c>
      <c r="E225" s="52" t="s">
        <v>406</v>
      </c>
      <c r="F225" s="50">
        <v>2900000</v>
      </c>
      <c r="G225" s="50" t="s">
        <v>115</v>
      </c>
      <c r="H225" s="25">
        <v>1</v>
      </c>
    </row>
    <row r="226" spans="2:8" ht="30" x14ac:dyDescent="0.25">
      <c r="B226" s="32">
        <v>40897</v>
      </c>
      <c r="C226" s="47">
        <f>+C225+1</f>
        <v>1018</v>
      </c>
      <c r="D226" s="51" t="s">
        <v>407</v>
      </c>
      <c r="E226" s="52" t="s">
        <v>408</v>
      </c>
      <c r="F226" s="50">
        <v>1800000</v>
      </c>
      <c r="G226" s="50" t="s">
        <v>360</v>
      </c>
      <c r="H226" s="25"/>
    </row>
    <row r="227" spans="2:8" ht="30" x14ac:dyDescent="0.25">
      <c r="B227" s="32">
        <v>40897</v>
      </c>
      <c r="C227" s="47">
        <f t="shared" ref="C227:C290" si="2">+C226+1</f>
        <v>1019</v>
      </c>
      <c r="D227" s="51" t="s">
        <v>409</v>
      </c>
      <c r="E227" s="52" t="s">
        <v>410</v>
      </c>
      <c r="F227" s="50">
        <v>1050000</v>
      </c>
      <c r="G227" s="50" t="s">
        <v>115</v>
      </c>
      <c r="H227" s="25"/>
    </row>
    <row r="228" spans="2:8" ht="30" x14ac:dyDescent="0.25">
      <c r="B228" s="32">
        <v>40897</v>
      </c>
      <c r="C228" s="47">
        <f t="shared" si="2"/>
        <v>1020</v>
      </c>
      <c r="D228" s="51" t="s">
        <v>411</v>
      </c>
      <c r="E228" s="52" t="s">
        <v>412</v>
      </c>
      <c r="F228" s="50">
        <v>1800000</v>
      </c>
      <c r="G228" s="50" t="s">
        <v>115</v>
      </c>
      <c r="H228" s="25"/>
    </row>
    <row r="229" spans="2:8" ht="30" x14ac:dyDescent="0.25">
      <c r="B229" s="32">
        <v>40897</v>
      </c>
      <c r="C229" s="47">
        <f t="shared" si="2"/>
        <v>1021</v>
      </c>
      <c r="D229" s="51" t="s">
        <v>413</v>
      </c>
      <c r="E229" s="52" t="s">
        <v>414</v>
      </c>
      <c r="F229" s="50">
        <v>1150000</v>
      </c>
      <c r="G229" s="50" t="s">
        <v>21</v>
      </c>
      <c r="H229" s="25">
        <v>1</v>
      </c>
    </row>
    <row r="230" spans="2:8" ht="30" x14ac:dyDescent="0.25">
      <c r="B230" s="32">
        <v>40897</v>
      </c>
      <c r="C230" s="47">
        <f t="shared" si="2"/>
        <v>1022</v>
      </c>
      <c r="D230" s="51" t="s">
        <v>415</v>
      </c>
      <c r="E230" s="52" t="s">
        <v>416</v>
      </c>
      <c r="F230" s="50">
        <v>960000</v>
      </c>
      <c r="G230" s="50" t="s">
        <v>417</v>
      </c>
      <c r="H230" s="25"/>
    </row>
    <row r="231" spans="2:8" ht="30" x14ac:dyDescent="0.25">
      <c r="B231" s="32">
        <v>40897</v>
      </c>
      <c r="C231" s="47">
        <f t="shared" si="2"/>
        <v>1023</v>
      </c>
      <c r="D231" s="51" t="s">
        <v>418</v>
      </c>
      <c r="E231" s="52" t="s">
        <v>419</v>
      </c>
      <c r="F231" s="50">
        <v>799999</v>
      </c>
      <c r="G231" s="50" t="s">
        <v>417</v>
      </c>
      <c r="H231" s="25"/>
    </row>
    <row r="232" spans="2:8" ht="30" x14ac:dyDescent="0.25">
      <c r="B232" s="32">
        <v>40897</v>
      </c>
      <c r="C232" s="47">
        <f t="shared" si="2"/>
        <v>1024</v>
      </c>
      <c r="D232" s="51" t="s">
        <v>420</v>
      </c>
      <c r="E232" s="52" t="s">
        <v>421</v>
      </c>
      <c r="F232" s="50">
        <v>799999</v>
      </c>
      <c r="G232" s="50" t="s">
        <v>417</v>
      </c>
      <c r="H232" s="25"/>
    </row>
    <row r="233" spans="2:8" ht="30" x14ac:dyDescent="0.25">
      <c r="B233" s="32">
        <v>40897</v>
      </c>
      <c r="C233" s="47">
        <f t="shared" si="2"/>
        <v>1025</v>
      </c>
      <c r="D233" s="51" t="s">
        <v>422</v>
      </c>
      <c r="E233" s="52" t="s">
        <v>421</v>
      </c>
      <c r="F233" s="50">
        <v>799999</v>
      </c>
      <c r="G233" s="50" t="s">
        <v>417</v>
      </c>
      <c r="H233" s="25"/>
    </row>
    <row r="234" spans="2:8" ht="30" x14ac:dyDescent="0.25">
      <c r="B234" s="32">
        <v>40897</v>
      </c>
      <c r="C234" s="47">
        <f t="shared" si="2"/>
        <v>1026</v>
      </c>
      <c r="D234" s="51" t="s">
        <v>423</v>
      </c>
      <c r="E234" s="52" t="s">
        <v>421</v>
      </c>
      <c r="F234" s="50">
        <v>799999</v>
      </c>
      <c r="G234" s="50" t="s">
        <v>417</v>
      </c>
      <c r="H234" s="25"/>
    </row>
    <row r="235" spans="2:8" ht="30" x14ac:dyDescent="0.25">
      <c r="B235" s="32">
        <v>40897</v>
      </c>
      <c r="C235" s="47">
        <f t="shared" si="2"/>
        <v>1027</v>
      </c>
      <c r="D235" s="51" t="s">
        <v>424</v>
      </c>
      <c r="E235" s="52" t="s">
        <v>421</v>
      </c>
      <c r="F235" s="50">
        <v>799999</v>
      </c>
      <c r="G235" s="50" t="s">
        <v>417</v>
      </c>
      <c r="H235" s="25"/>
    </row>
    <row r="236" spans="2:8" ht="30" x14ac:dyDescent="0.25">
      <c r="B236" s="32">
        <v>40897</v>
      </c>
      <c r="C236" s="47">
        <f t="shared" si="2"/>
        <v>1028</v>
      </c>
      <c r="D236" s="51" t="s">
        <v>425</v>
      </c>
      <c r="E236" s="52" t="s">
        <v>421</v>
      </c>
      <c r="F236" s="50">
        <v>799999</v>
      </c>
      <c r="G236" s="50" t="s">
        <v>417</v>
      </c>
      <c r="H236" s="25"/>
    </row>
    <row r="237" spans="2:8" ht="30" x14ac:dyDescent="0.25">
      <c r="B237" s="32">
        <v>40897</v>
      </c>
      <c r="C237" s="47">
        <f t="shared" si="2"/>
        <v>1029</v>
      </c>
      <c r="D237" s="51" t="s">
        <v>426</v>
      </c>
      <c r="E237" s="52" t="s">
        <v>427</v>
      </c>
      <c r="F237" s="50">
        <v>799999</v>
      </c>
      <c r="G237" s="50" t="s">
        <v>417</v>
      </c>
      <c r="H237" s="25"/>
    </row>
    <row r="238" spans="2:8" ht="45" x14ac:dyDescent="0.25">
      <c r="B238" s="32">
        <v>40897</v>
      </c>
      <c r="C238" s="47">
        <f t="shared" si="2"/>
        <v>1030</v>
      </c>
      <c r="D238" s="51" t="s">
        <v>428</v>
      </c>
      <c r="E238" s="52" t="s">
        <v>429</v>
      </c>
      <c r="F238" s="50">
        <v>4187291</v>
      </c>
      <c r="G238" s="50" t="s">
        <v>115</v>
      </c>
      <c r="H238" s="25"/>
    </row>
    <row r="239" spans="2:8" ht="30" x14ac:dyDescent="0.25">
      <c r="B239" s="32">
        <v>40897</v>
      </c>
      <c r="C239" s="47">
        <f t="shared" si="2"/>
        <v>1031</v>
      </c>
      <c r="D239" s="51" t="s">
        <v>430</v>
      </c>
      <c r="E239" s="52" t="s">
        <v>431</v>
      </c>
      <c r="F239" s="50">
        <v>2000000</v>
      </c>
      <c r="G239" s="50" t="s">
        <v>272</v>
      </c>
      <c r="H239" s="25">
        <v>1</v>
      </c>
    </row>
    <row r="240" spans="2:8" ht="30" x14ac:dyDescent="0.25">
      <c r="B240" s="32">
        <v>40897</v>
      </c>
      <c r="C240" s="47">
        <f t="shared" si="2"/>
        <v>1032</v>
      </c>
      <c r="D240" s="51" t="s">
        <v>432</v>
      </c>
      <c r="E240" s="52" t="s">
        <v>431</v>
      </c>
      <c r="F240" s="50">
        <v>2000000</v>
      </c>
      <c r="G240" s="50" t="s">
        <v>272</v>
      </c>
      <c r="H240" s="25">
        <v>1</v>
      </c>
    </row>
    <row r="241" spans="2:8" ht="30" x14ac:dyDescent="0.25">
      <c r="B241" s="32">
        <v>40897</v>
      </c>
      <c r="C241" s="47">
        <f t="shared" si="2"/>
        <v>1033</v>
      </c>
      <c r="D241" s="51" t="s">
        <v>433</v>
      </c>
      <c r="E241" s="52" t="s">
        <v>431</v>
      </c>
      <c r="F241" s="50">
        <v>2000000</v>
      </c>
      <c r="G241" s="50" t="s">
        <v>272</v>
      </c>
      <c r="H241" s="25"/>
    </row>
    <row r="242" spans="2:8" ht="30" x14ac:dyDescent="0.25">
      <c r="B242" s="32">
        <v>40897</v>
      </c>
      <c r="C242" s="47">
        <f t="shared" si="2"/>
        <v>1034</v>
      </c>
      <c r="D242" s="51" t="s">
        <v>434</v>
      </c>
      <c r="E242" s="52" t="s">
        <v>435</v>
      </c>
      <c r="F242" s="50">
        <v>1533000</v>
      </c>
      <c r="G242" s="50" t="s">
        <v>272</v>
      </c>
      <c r="H242" s="25"/>
    </row>
    <row r="243" spans="2:8" ht="30" x14ac:dyDescent="0.25">
      <c r="B243" s="32">
        <v>40897</v>
      </c>
      <c r="C243" s="47">
        <f t="shared" si="2"/>
        <v>1035</v>
      </c>
      <c r="D243" s="51" t="s">
        <v>436</v>
      </c>
      <c r="E243" s="52" t="s">
        <v>353</v>
      </c>
      <c r="F243" s="50">
        <v>2900000</v>
      </c>
      <c r="G243" s="50" t="s">
        <v>272</v>
      </c>
      <c r="H243" s="25">
        <v>1</v>
      </c>
    </row>
    <row r="244" spans="2:8" ht="30" x14ac:dyDescent="0.25">
      <c r="B244" s="32">
        <v>40897</v>
      </c>
      <c r="C244" s="47">
        <f t="shared" si="2"/>
        <v>1036</v>
      </c>
      <c r="D244" s="51" t="s">
        <v>437</v>
      </c>
      <c r="E244" s="52" t="s">
        <v>438</v>
      </c>
      <c r="F244" s="50">
        <v>1900000</v>
      </c>
      <c r="G244" s="50" t="s">
        <v>337</v>
      </c>
      <c r="H244" s="25"/>
    </row>
    <row r="245" spans="2:8" ht="30" x14ac:dyDescent="0.25">
      <c r="B245" s="32">
        <v>40897</v>
      </c>
      <c r="C245" s="47">
        <f t="shared" si="2"/>
        <v>1037</v>
      </c>
      <c r="D245" s="51" t="s">
        <v>439</v>
      </c>
      <c r="E245" s="52" t="s">
        <v>440</v>
      </c>
      <c r="F245" s="50">
        <v>1900000</v>
      </c>
      <c r="G245" s="50" t="s">
        <v>337</v>
      </c>
      <c r="H245" s="25"/>
    </row>
    <row r="246" spans="2:8" ht="30" x14ac:dyDescent="0.25">
      <c r="B246" s="32">
        <v>40897</v>
      </c>
      <c r="C246" s="47">
        <f t="shared" si="2"/>
        <v>1038</v>
      </c>
      <c r="D246" s="51" t="s">
        <v>441</v>
      </c>
      <c r="E246" s="52" t="s">
        <v>442</v>
      </c>
      <c r="F246" s="50">
        <v>799999</v>
      </c>
      <c r="G246" s="50" t="s">
        <v>417</v>
      </c>
      <c r="H246" s="25"/>
    </row>
    <row r="247" spans="2:8" ht="30" x14ac:dyDescent="0.25">
      <c r="B247" s="32">
        <v>40897</v>
      </c>
      <c r="C247" s="47">
        <f t="shared" si="2"/>
        <v>1039</v>
      </c>
      <c r="D247" s="51" t="s">
        <v>443</v>
      </c>
      <c r="E247" s="52" t="s">
        <v>442</v>
      </c>
      <c r="F247" s="50">
        <v>799999</v>
      </c>
      <c r="G247" s="50" t="s">
        <v>417</v>
      </c>
      <c r="H247" s="25"/>
    </row>
    <row r="248" spans="2:8" ht="75" x14ac:dyDescent="0.25">
      <c r="B248" s="32">
        <v>40897</v>
      </c>
      <c r="C248" s="47">
        <f t="shared" si="2"/>
        <v>1040</v>
      </c>
      <c r="D248" s="51" t="s">
        <v>444</v>
      </c>
      <c r="E248" s="52" t="s">
        <v>445</v>
      </c>
      <c r="F248" s="50">
        <v>5400000</v>
      </c>
      <c r="G248" s="50" t="s">
        <v>363</v>
      </c>
      <c r="H248" s="25"/>
    </row>
    <row r="249" spans="2:8" ht="30" x14ac:dyDescent="0.25">
      <c r="B249" s="32">
        <v>40897</v>
      </c>
      <c r="C249" s="47">
        <f t="shared" si="2"/>
        <v>1041</v>
      </c>
      <c r="D249" s="51" t="s">
        <v>446</v>
      </c>
      <c r="E249" s="52" t="s">
        <v>447</v>
      </c>
      <c r="F249" s="50">
        <v>80801000</v>
      </c>
      <c r="G249" s="50" t="s">
        <v>337</v>
      </c>
      <c r="H249" s="25"/>
    </row>
    <row r="250" spans="2:8" ht="30" x14ac:dyDescent="0.25">
      <c r="B250" s="32">
        <v>40897</v>
      </c>
      <c r="C250" s="47">
        <f t="shared" si="2"/>
        <v>1042</v>
      </c>
      <c r="D250" s="51" t="s">
        <v>448</v>
      </c>
      <c r="E250" s="52" t="s">
        <v>449</v>
      </c>
      <c r="F250" s="50">
        <v>179202998.5</v>
      </c>
      <c r="G250" s="50" t="s">
        <v>450</v>
      </c>
      <c r="H250" s="25"/>
    </row>
    <row r="251" spans="2:8" ht="30" x14ac:dyDescent="0.25">
      <c r="B251" s="32">
        <v>40897</v>
      </c>
      <c r="C251" s="47">
        <f t="shared" si="2"/>
        <v>1043</v>
      </c>
      <c r="D251" s="25" t="s">
        <v>451</v>
      </c>
      <c r="E251" s="34" t="s">
        <v>452</v>
      </c>
      <c r="F251" s="50">
        <v>1935000</v>
      </c>
      <c r="G251" s="50" t="s">
        <v>453</v>
      </c>
      <c r="H251" s="25"/>
    </row>
    <row r="252" spans="2:8" ht="30" x14ac:dyDescent="0.25">
      <c r="B252" s="32">
        <v>40897</v>
      </c>
      <c r="C252" s="47">
        <f t="shared" si="2"/>
        <v>1044</v>
      </c>
      <c r="D252" s="25" t="s">
        <v>454</v>
      </c>
      <c r="E252" s="34" t="s">
        <v>455</v>
      </c>
      <c r="F252" s="50">
        <v>2900000</v>
      </c>
      <c r="G252" s="50" t="s">
        <v>345</v>
      </c>
      <c r="H252" s="25">
        <v>2</v>
      </c>
    </row>
    <row r="253" spans="2:8" ht="30" x14ac:dyDescent="0.25">
      <c r="B253" s="32">
        <v>40897</v>
      </c>
      <c r="C253" s="47">
        <f t="shared" si="2"/>
        <v>1045</v>
      </c>
      <c r="D253" s="25" t="s">
        <v>456</v>
      </c>
      <c r="E253" s="34" t="s">
        <v>457</v>
      </c>
      <c r="F253" s="50">
        <v>2300000</v>
      </c>
      <c r="G253" s="50" t="s">
        <v>345</v>
      </c>
      <c r="H253" s="25">
        <v>2</v>
      </c>
    </row>
    <row r="254" spans="2:8" ht="45" x14ac:dyDescent="0.25">
      <c r="B254" s="32">
        <v>40897</v>
      </c>
      <c r="C254" s="47">
        <f t="shared" si="2"/>
        <v>1046</v>
      </c>
      <c r="D254" s="25" t="s">
        <v>458</v>
      </c>
      <c r="E254" s="34" t="s">
        <v>459</v>
      </c>
      <c r="F254" s="50">
        <v>2216666</v>
      </c>
      <c r="G254" s="50" t="s">
        <v>337</v>
      </c>
      <c r="H254" s="25">
        <v>2</v>
      </c>
    </row>
    <row r="255" spans="2:8" ht="30" x14ac:dyDescent="0.25">
      <c r="B255" s="32">
        <v>40897</v>
      </c>
      <c r="C255" s="47">
        <f t="shared" si="2"/>
        <v>1047</v>
      </c>
      <c r="D255" s="25" t="s">
        <v>460</v>
      </c>
      <c r="E255" s="34" t="s">
        <v>461</v>
      </c>
      <c r="F255" s="50">
        <v>1935000</v>
      </c>
      <c r="G255" s="50" t="s">
        <v>462</v>
      </c>
      <c r="H255" s="25">
        <v>2</v>
      </c>
    </row>
    <row r="256" spans="2:8" ht="30" x14ac:dyDescent="0.25">
      <c r="B256" s="32">
        <v>40897</v>
      </c>
      <c r="C256" s="47">
        <f t="shared" si="2"/>
        <v>1048</v>
      </c>
      <c r="D256" s="25" t="s">
        <v>358</v>
      </c>
      <c r="E256" s="34" t="s">
        <v>463</v>
      </c>
      <c r="F256" s="50">
        <v>1680000</v>
      </c>
      <c r="G256" s="50" t="s">
        <v>360</v>
      </c>
      <c r="H256" s="25">
        <v>2</v>
      </c>
    </row>
    <row r="257" spans="2:8" ht="30" x14ac:dyDescent="0.25">
      <c r="B257" s="32">
        <v>40897</v>
      </c>
      <c r="C257" s="47">
        <f t="shared" si="2"/>
        <v>1049</v>
      </c>
      <c r="D257" s="25" t="s">
        <v>464</v>
      </c>
      <c r="E257" s="34" t="s">
        <v>465</v>
      </c>
      <c r="F257" s="50">
        <v>960000</v>
      </c>
      <c r="G257" s="50" t="s">
        <v>371</v>
      </c>
      <c r="H257" s="25"/>
    </row>
    <row r="258" spans="2:8" ht="30" x14ac:dyDescent="0.25">
      <c r="B258" s="32">
        <v>40897</v>
      </c>
      <c r="C258" s="47">
        <f t="shared" si="2"/>
        <v>1050</v>
      </c>
      <c r="D258" s="25" t="s">
        <v>266</v>
      </c>
      <c r="E258" s="34" t="s">
        <v>373</v>
      </c>
      <c r="F258" s="50">
        <v>1800000</v>
      </c>
      <c r="G258" s="50" t="s">
        <v>360</v>
      </c>
      <c r="H258" s="25">
        <v>2</v>
      </c>
    </row>
    <row r="259" spans="2:8" ht="30" x14ac:dyDescent="0.25">
      <c r="B259" s="32">
        <v>40897</v>
      </c>
      <c r="C259" s="47">
        <f t="shared" si="2"/>
        <v>1051</v>
      </c>
      <c r="D259" s="25" t="s">
        <v>466</v>
      </c>
      <c r="E259" s="34" t="s">
        <v>467</v>
      </c>
      <c r="F259" s="50">
        <v>1800000</v>
      </c>
      <c r="G259" s="50" t="s">
        <v>348</v>
      </c>
      <c r="H259" s="25"/>
    </row>
    <row r="260" spans="2:8" ht="30" x14ac:dyDescent="0.25">
      <c r="B260" s="32">
        <v>40897</v>
      </c>
      <c r="C260" s="47">
        <f t="shared" si="2"/>
        <v>1052</v>
      </c>
      <c r="D260" s="25" t="s">
        <v>468</v>
      </c>
      <c r="E260" s="34" t="s">
        <v>353</v>
      </c>
      <c r="F260" s="50">
        <v>2900000</v>
      </c>
      <c r="G260" s="50" t="s">
        <v>450</v>
      </c>
      <c r="H260" s="25"/>
    </row>
    <row r="261" spans="2:8" ht="30" x14ac:dyDescent="0.25">
      <c r="B261" s="32">
        <v>40897</v>
      </c>
      <c r="C261" s="47">
        <f t="shared" si="2"/>
        <v>1053</v>
      </c>
      <c r="D261" s="25" t="s">
        <v>469</v>
      </c>
      <c r="E261" s="34" t="s">
        <v>467</v>
      </c>
      <c r="F261" s="50">
        <v>1800000</v>
      </c>
      <c r="G261" s="50" t="s">
        <v>363</v>
      </c>
      <c r="H261" s="25"/>
    </row>
    <row r="262" spans="2:8" ht="30" x14ac:dyDescent="0.25">
      <c r="B262" s="32">
        <v>40897</v>
      </c>
      <c r="C262" s="47">
        <f t="shared" si="2"/>
        <v>1054</v>
      </c>
      <c r="D262" s="25" t="s">
        <v>470</v>
      </c>
      <c r="E262" s="34" t="s">
        <v>471</v>
      </c>
      <c r="F262" s="50">
        <v>1200000</v>
      </c>
      <c r="G262" s="50" t="s">
        <v>363</v>
      </c>
      <c r="H262" s="25"/>
    </row>
    <row r="263" spans="2:8" ht="30" x14ac:dyDescent="0.25">
      <c r="B263" s="32">
        <v>40897</v>
      </c>
      <c r="C263" s="47">
        <f t="shared" si="2"/>
        <v>1055</v>
      </c>
      <c r="D263" s="25" t="s">
        <v>472</v>
      </c>
      <c r="E263" s="34" t="s">
        <v>353</v>
      </c>
      <c r="F263" s="50">
        <v>2900000</v>
      </c>
      <c r="G263" s="50" t="s">
        <v>450</v>
      </c>
      <c r="H263" s="25"/>
    </row>
    <row r="264" spans="2:8" ht="30" x14ac:dyDescent="0.25">
      <c r="B264" s="32">
        <v>40897</v>
      </c>
      <c r="C264" s="47">
        <f t="shared" si="2"/>
        <v>1056</v>
      </c>
      <c r="D264" s="25" t="s">
        <v>473</v>
      </c>
      <c r="E264" s="34" t="s">
        <v>384</v>
      </c>
      <c r="F264" s="50">
        <v>1700000</v>
      </c>
      <c r="G264" s="50" t="s">
        <v>342</v>
      </c>
      <c r="H264" s="25"/>
    </row>
    <row r="265" spans="2:8" ht="30" x14ac:dyDescent="0.25">
      <c r="B265" s="32">
        <v>40897</v>
      </c>
      <c r="C265" s="47">
        <f t="shared" si="2"/>
        <v>1057</v>
      </c>
      <c r="D265" s="25" t="s">
        <v>474</v>
      </c>
      <c r="E265" s="34" t="s">
        <v>475</v>
      </c>
      <c r="F265" s="50">
        <v>629999</v>
      </c>
      <c r="G265" s="50" t="s">
        <v>345</v>
      </c>
      <c r="H265" s="25"/>
    </row>
    <row r="266" spans="2:8" ht="30" x14ac:dyDescent="0.25">
      <c r="B266" s="32">
        <v>40897</v>
      </c>
      <c r="C266" s="47">
        <f t="shared" si="2"/>
        <v>1058</v>
      </c>
      <c r="D266" s="25" t="s">
        <v>476</v>
      </c>
      <c r="E266" s="34" t="s">
        <v>477</v>
      </c>
      <c r="F266" s="50">
        <v>2200000</v>
      </c>
      <c r="G266" s="50" t="s">
        <v>345</v>
      </c>
      <c r="H266" s="25"/>
    </row>
    <row r="267" spans="2:8" ht="30" x14ac:dyDescent="0.25">
      <c r="B267" s="32">
        <v>40897</v>
      </c>
      <c r="C267" s="47">
        <f t="shared" si="2"/>
        <v>1059</v>
      </c>
      <c r="D267" s="25" t="s">
        <v>478</v>
      </c>
      <c r="E267" s="34" t="s">
        <v>479</v>
      </c>
      <c r="F267" s="50">
        <v>2223333</v>
      </c>
      <c r="G267" s="50" t="s">
        <v>342</v>
      </c>
      <c r="H267" s="25"/>
    </row>
    <row r="268" spans="2:8" ht="30" x14ac:dyDescent="0.25">
      <c r="B268" s="32">
        <v>40897</v>
      </c>
      <c r="C268" s="47">
        <f t="shared" si="2"/>
        <v>1060</v>
      </c>
      <c r="D268" s="25" t="s">
        <v>480</v>
      </c>
      <c r="E268" s="34" t="s">
        <v>481</v>
      </c>
      <c r="F268" s="50">
        <v>2800000</v>
      </c>
      <c r="G268" s="50" t="s">
        <v>272</v>
      </c>
      <c r="H268" s="25"/>
    </row>
    <row r="269" spans="2:8" ht="30" x14ac:dyDescent="0.25">
      <c r="B269" s="32">
        <v>40897</v>
      </c>
      <c r="C269" s="47">
        <f t="shared" si="2"/>
        <v>1061</v>
      </c>
      <c r="D269" s="25" t="s">
        <v>482</v>
      </c>
      <c r="E269" s="34" t="s">
        <v>483</v>
      </c>
      <c r="F269" s="50">
        <v>1900000</v>
      </c>
      <c r="G269" s="50" t="s">
        <v>337</v>
      </c>
      <c r="H269" s="25"/>
    </row>
    <row r="270" spans="2:8" ht="30" x14ac:dyDescent="0.25">
      <c r="B270" s="32">
        <v>40897</v>
      </c>
      <c r="C270" s="47">
        <f t="shared" si="2"/>
        <v>1062</v>
      </c>
      <c r="D270" s="25" t="s">
        <v>484</v>
      </c>
      <c r="E270" s="34" t="s">
        <v>485</v>
      </c>
      <c r="F270" s="50">
        <v>2100000</v>
      </c>
      <c r="G270" s="50" t="s">
        <v>371</v>
      </c>
      <c r="H270" s="25"/>
    </row>
    <row r="271" spans="2:8" ht="30" x14ac:dyDescent="0.25">
      <c r="B271" s="32">
        <v>40897</v>
      </c>
      <c r="C271" s="47">
        <f t="shared" si="2"/>
        <v>1063</v>
      </c>
      <c r="D271" s="25" t="s">
        <v>486</v>
      </c>
      <c r="E271" s="34" t="s">
        <v>390</v>
      </c>
      <c r="F271" s="50">
        <v>1900000</v>
      </c>
      <c r="G271" s="50" t="s">
        <v>337</v>
      </c>
      <c r="H271" s="25"/>
    </row>
    <row r="272" spans="2:8" ht="30" x14ac:dyDescent="0.25">
      <c r="B272" s="32">
        <v>40897</v>
      </c>
      <c r="C272" s="47">
        <f t="shared" si="2"/>
        <v>1064</v>
      </c>
      <c r="D272" s="25" t="s">
        <v>487</v>
      </c>
      <c r="E272" s="34" t="s">
        <v>488</v>
      </c>
      <c r="F272" s="50">
        <v>2900000</v>
      </c>
      <c r="G272" s="50" t="s">
        <v>272</v>
      </c>
      <c r="H272" s="25"/>
    </row>
    <row r="273" spans="2:8" ht="30" x14ac:dyDescent="0.25">
      <c r="B273" s="32">
        <v>40897</v>
      </c>
      <c r="C273" s="47">
        <f t="shared" si="2"/>
        <v>1065</v>
      </c>
      <c r="D273" s="25" t="s">
        <v>489</v>
      </c>
      <c r="E273" s="34" t="s">
        <v>488</v>
      </c>
      <c r="F273" s="50">
        <v>2900000</v>
      </c>
      <c r="G273" s="50" t="s">
        <v>272</v>
      </c>
      <c r="H273" s="25"/>
    </row>
    <row r="274" spans="2:8" ht="30" x14ac:dyDescent="0.25">
      <c r="B274" s="32">
        <v>40897</v>
      </c>
      <c r="C274" s="47">
        <f t="shared" si="2"/>
        <v>1066</v>
      </c>
      <c r="D274" s="25" t="s">
        <v>490</v>
      </c>
      <c r="E274" s="34" t="s">
        <v>488</v>
      </c>
      <c r="F274" s="50">
        <v>2900000</v>
      </c>
      <c r="G274" s="50" t="s">
        <v>272</v>
      </c>
      <c r="H274" s="25"/>
    </row>
    <row r="275" spans="2:8" ht="30" x14ac:dyDescent="0.25">
      <c r="B275" s="32">
        <v>40897</v>
      </c>
      <c r="C275" s="47">
        <f t="shared" si="2"/>
        <v>1067</v>
      </c>
      <c r="D275" s="25" t="s">
        <v>491</v>
      </c>
      <c r="E275" s="34" t="s">
        <v>488</v>
      </c>
      <c r="F275" s="50">
        <v>2900000</v>
      </c>
      <c r="G275" s="50" t="s">
        <v>272</v>
      </c>
      <c r="H275" s="25"/>
    </row>
    <row r="276" spans="2:8" ht="30" x14ac:dyDescent="0.25">
      <c r="B276" s="32">
        <v>40897</v>
      </c>
      <c r="C276" s="47">
        <f t="shared" si="2"/>
        <v>1068</v>
      </c>
      <c r="D276" s="25" t="s">
        <v>492</v>
      </c>
      <c r="E276" s="34" t="s">
        <v>493</v>
      </c>
      <c r="F276" s="50">
        <v>2000000</v>
      </c>
      <c r="G276" s="50" t="s">
        <v>272</v>
      </c>
      <c r="H276" s="25"/>
    </row>
    <row r="277" spans="2:8" ht="30" x14ac:dyDescent="0.25">
      <c r="B277" s="32">
        <v>40897</v>
      </c>
      <c r="C277" s="47">
        <f t="shared" si="2"/>
        <v>1069</v>
      </c>
      <c r="D277" s="25" t="s">
        <v>494</v>
      </c>
      <c r="E277" s="34" t="s">
        <v>421</v>
      </c>
      <c r="F277" s="50">
        <v>799999</v>
      </c>
      <c r="G277" s="50" t="s">
        <v>417</v>
      </c>
      <c r="H277" s="25"/>
    </row>
    <row r="278" spans="2:8" ht="30" x14ac:dyDescent="0.25">
      <c r="B278" s="32">
        <v>40897</v>
      </c>
      <c r="C278" s="47">
        <f t="shared" si="2"/>
        <v>1070</v>
      </c>
      <c r="D278" s="25" t="s">
        <v>495</v>
      </c>
      <c r="E278" s="34" t="s">
        <v>283</v>
      </c>
      <c r="F278" s="50">
        <v>1680000</v>
      </c>
      <c r="G278" s="50" t="s">
        <v>496</v>
      </c>
      <c r="H278" s="25"/>
    </row>
    <row r="279" spans="2:8" ht="30" x14ac:dyDescent="0.25">
      <c r="B279" s="32">
        <v>40897</v>
      </c>
      <c r="C279" s="47">
        <f t="shared" si="2"/>
        <v>1071</v>
      </c>
      <c r="D279" s="25" t="s">
        <v>497</v>
      </c>
      <c r="E279" s="34" t="s">
        <v>498</v>
      </c>
      <c r="F279" s="50">
        <v>2000000</v>
      </c>
      <c r="G279" s="50" t="s">
        <v>261</v>
      </c>
      <c r="H279" s="25"/>
    </row>
    <row r="280" spans="2:8" ht="30" x14ac:dyDescent="0.25">
      <c r="B280" s="32">
        <v>40897</v>
      </c>
      <c r="C280" s="47">
        <f t="shared" si="2"/>
        <v>1072</v>
      </c>
      <c r="D280" s="25" t="s">
        <v>499</v>
      </c>
      <c r="E280" s="34" t="s">
        <v>500</v>
      </c>
      <c r="F280" s="50">
        <v>1400000</v>
      </c>
      <c r="G280" s="50" t="s">
        <v>261</v>
      </c>
      <c r="H280" s="25"/>
    </row>
    <row r="281" spans="2:8" ht="30" x14ac:dyDescent="0.25">
      <c r="B281" s="32">
        <v>40897</v>
      </c>
      <c r="C281" s="47">
        <f t="shared" si="2"/>
        <v>1073</v>
      </c>
      <c r="D281" s="25" t="s">
        <v>501</v>
      </c>
      <c r="E281" s="34" t="s">
        <v>502</v>
      </c>
      <c r="F281" s="50">
        <v>1650000</v>
      </c>
      <c r="G281" s="50" t="s">
        <v>342</v>
      </c>
      <c r="H281" s="25"/>
    </row>
    <row r="282" spans="2:8" ht="30" x14ac:dyDescent="0.25">
      <c r="B282" s="32">
        <v>40897</v>
      </c>
      <c r="C282" s="47">
        <f t="shared" si="2"/>
        <v>1074</v>
      </c>
      <c r="D282" s="25" t="s">
        <v>503</v>
      </c>
      <c r="E282" s="34" t="s">
        <v>504</v>
      </c>
      <c r="F282" s="50">
        <v>1935000</v>
      </c>
      <c r="G282" s="50" t="s">
        <v>342</v>
      </c>
      <c r="H282" s="25"/>
    </row>
    <row r="283" spans="2:8" ht="30" x14ac:dyDescent="0.25">
      <c r="B283" s="32">
        <v>40897</v>
      </c>
      <c r="C283" s="47">
        <f t="shared" si="2"/>
        <v>1075</v>
      </c>
      <c r="D283" s="25" t="s">
        <v>505</v>
      </c>
      <c r="E283" s="34" t="s">
        <v>506</v>
      </c>
      <c r="F283" s="50">
        <v>1600000</v>
      </c>
      <c r="G283" s="50" t="s">
        <v>342</v>
      </c>
      <c r="H283" s="25">
        <v>1</v>
      </c>
    </row>
    <row r="284" spans="2:8" ht="45" x14ac:dyDescent="0.25">
      <c r="B284" s="32">
        <v>40897</v>
      </c>
      <c r="C284" s="47">
        <f t="shared" si="2"/>
        <v>1076</v>
      </c>
      <c r="D284" s="25" t="s">
        <v>507</v>
      </c>
      <c r="E284" s="34" t="s">
        <v>508</v>
      </c>
      <c r="F284" s="50">
        <v>3400000</v>
      </c>
      <c r="G284" s="50" t="s">
        <v>450</v>
      </c>
      <c r="H284" s="25"/>
    </row>
    <row r="285" spans="2:8" ht="30" x14ac:dyDescent="0.25">
      <c r="B285" s="32">
        <v>40897</v>
      </c>
      <c r="C285" s="55">
        <f t="shared" si="2"/>
        <v>1077</v>
      </c>
      <c r="D285" s="25" t="s">
        <v>509</v>
      </c>
      <c r="E285" s="34" t="s">
        <v>510</v>
      </c>
      <c r="F285" s="50">
        <v>2200000</v>
      </c>
      <c r="G285" s="50" t="s">
        <v>450</v>
      </c>
      <c r="H285" s="25">
        <v>1</v>
      </c>
    </row>
    <row r="286" spans="2:8" ht="30" x14ac:dyDescent="0.25">
      <c r="B286" s="32">
        <v>40897</v>
      </c>
      <c r="C286" s="47">
        <f t="shared" si="2"/>
        <v>1078</v>
      </c>
      <c r="D286" s="25" t="s">
        <v>511</v>
      </c>
      <c r="E286" s="34" t="s">
        <v>512</v>
      </c>
      <c r="F286" s="50">
        <v>1200000</v>
      </c>
      <c r="G286" s="50" t="s">
        <v>342</v>
      </c>
      <c r="H286" s="25"/>
    </row>
    <row r="287" spans="2:8" ht="30" x14ac:dyDescent="0.25">
      <c r="B287" s="32">
        <v>40897</v>
      </c>
      <c r="C287" s="47">
        <f t="shared" si="2"/>
        <v>1079</v>
      </c>
      <c r="D287" s="25" t="s">
        <v>513</v>
      </c>
      <c r="E287" s="34" t="s">
        <v>514</v>
      </c>
      <c r="F287" s="50">
        <v>1200000</v>
      </c>
      <c r="G287" s="50" t="s">
        <v>515</v>
      </c>
      <c r="H287" s="25"/>
    </row>
    <row r="288" spans="2:8" ht="30" x14ac:dyDescent="0.25">
      <c r="B288" s="32">
        <v>40897</v>
      </c>
      <c r="C288" s="47">
        <f t="shared" si="2"/>
        <v>1080</v>
      </c>
      <c r="D288" s="25" t="s">
        <v>516</v>
      </c>
      <c r="E288" s="34" t="s">
        <v>517</v>
      </c>
      <c r="F288" s="50">
        <v>1150000</v>
      </c>
      <c r="G288" s="50" t="s">
        <v>272</v>
      </c>
      <c r="H288" s="25"/>
    </row>
    <row r="289" spans="2:8" ht="30" x14ac:dyDescent="0.25">
      <c r="B289" s="32">
        <v>40897</v>
      </c>
      <c r="C289" s="47">
        <f t="shared" si="2"/>
        <v>1081</v>
      </c>
      <c r="D289" s="25" t="s">
        <v>518</v>
      </c>
      <c r="E289" s="34" t="s">
        <v>519</v>
      </c>
      <c r="F289" s="50">
        <v>2900000</v>
      </c>
      <c r="G289" s="50" t="s">
        <v>450</v>
      </c>
      <c r="H289" s="25"/>
    </row>
    <row r="290" spans="2:8" ht="30" x14ac:dyDescent="0.25">
      <c r="B290" s="32">
        <v>40897</v>
      </c>
      <c r="C290" s="47">
        <f t="shared" si="2"/>
        <v>1082</v>
      </c>
      <c r="D290" s="25" t="s">
        <v>520</v>
      </c>
      <c r="E290" s="34" t="s">
        <v>519</v>
      </c>
      <c r="F290" s="50">
        <v>2900000</v>
      </c>
      <c r="G290" s="50" t="s">
        <v>450</v>
      </c>
      <c r="H290" s="25"/>
    </row>
    <row r="291" spans="2:8" ht="30" x14ac:dyDescent="0.25">
      <c r="B291" s="32">
        <v>40897</v>
      </c>
      <c r="C291" s="47">
        <f>+C290+1</f>
        <v>1083</v>
      </c>
      <c r="D291" s="25" t="s">
        <v>521</v>
      </c>
      <c r="E291" s="34" t="s">
        <v>519</v>
      </c>
      <c r="F291" s="50">
        <v>2900000</v>
      </c>
      <c r="G291" s="50" t="s">
        <v>363</v>
      </c>
      <c r="H291" s="25"/>
    </row>
    <row r="292" spans="2:8" ht="30" x14ac:dyDescent="0.25">
      <c r="B292" s="32">
        <v>40897</v>
      </c>
      <c r="C292" s="47">
        <f>+C291+1</f>
        <v>1084</v>
      </c>
      <c r="D292" s="25" t="s">
        <v>522</v>
      </c>
      <c r="E292" s="34" t="s">
        <v>519</v>
      </c>
      <c r="F292" s="50">
        <v>2900000</v>
      </c>
      <c r="G292" s="50" t="s">
        <v>363</v>
      </c>
      <c r="H292" s="25"/>
    </row>
    <row r="293" spans="2:8" x14ac:dyDescent="0.25">
      <c r="B293" s="56">
        <v>40897</v>
      </c>
      <c r="C293" s="57">
        <f>+C292+1</f>
        <v>1085</v>
      </c>
      <c r="D293" s="58" t="s">
        <v>523</v>
      </c>
      <c r="E293" s="59" t="s">
        <v>524</v>
      </c>
      <c r="F293" s="60">
        <v>3008807</v>
      </c>
      <c r="G293" s="60" t="s">
        <v>329</v>
      </c>
      <c r="H293" s="25"/>
    </row>
    <row r="294" spans="2:8" ht="30" x14ac:dyDescent="0.25">
      <c r="B294" s="32">
        <v>40897</v>
      </c>
      <c r="C294" s="61">
        <f>+C293+1</f>
        <v>1086</v>
      </c>
      <c r="D294" s="25" t="s">
        <v>525</v>
      </c>
      <c r="E294" s="34" t="s">
        <v>353</v>
      </c>
      <c r="F294" s="50">
        <v>2900000</v>
      </c>
      <c r="G294" s="50" t="s">
        <v>363</v>
      </c>
      <c r="H294" s="25"/>
    </row>
    <row r="295" spans="2:8" ht="30" x14ac:dyDescent="0.25">
      <c r="B295" s="32">
        <v>40897</v>
      </c>
      <c r="C295" s="61">
        <f t="shared" ref="C295:C341" si="3">+C294+1</f>
        <v>1087</v>
      </c>
      <c r="D295" s="25" t="s">
        <v>526</v>
      </c>
      <c r="E295" s="34" t="s">
        <v>384</v>
      </c>
      <c r="F295" s="50">
        <v>1700000</v>
      </c>
      <c r="G295" s="50" t="s">
        <v>337</v>
      </c>
      <c r="H295" s="25"/>
    </row>
    <row r="296" spans="2:8" ht="30" x14ac:dyDescent="0.25">
      <c r="B296" s="32">
        <v>40897</v>
      </c>
      <c r="C296" s="61">
        <f t="shared" si="3"/>
        <v>1088</v>
      </c>
      <c r="D296" s="25" t="s">
        <v>527</v>
      </c>
      <c r="E296" s="34" t="s">
        <v>384</v>
      </c>
      <c r="F296" s="50">
        <v>1700000</v>
      </c>
      <c r="G296" s="50" t="s">
        <v>337</v>
      </c>
      <c r="H296" s="25"/>
    </row>
    <row r="297" spans="2:8" ht="30" x14ac:dyDescent="0.25">
      <c r="B297" s="32">
        <v>40897</v>
      </c>
      <c r="C297" s="61">
        <f t="shared" si="3"/>
        <v>1089</v>
      </c>
      <c r="D297" s="25" t="s">
        <v>528</v>
      </c>
      <c r="E297" s="34" t="s">
        <v>438</v>
      </c>
      <c r="F297" s="50">
        <v>1900000</v>
      </c>
      <c r="G297" s="50" t="s">
        <v>337</v>
      </c>
      <c r="H297" s="25"/>
    </row>
    <row r="298" spans="2:8" ht="30" x14ac:dyDescent="0.25">
      <c r="B298" s="32">
        <v>40897</v>
      </c>
      <c r="C298" s="61">
        <f t="shared" si="3"/>
        <v>1090</v>
      </c>
      <c r="D298" s="25" t="s">
        <v>437</v>
      </c>
      <c r="E298" s="34" t="s">
        <v>529</v>
      </c>
      <c r="F298" s="50">
        <v>1900000</v>
      </c>
      <c r="G298" s="50" t="s">
        <v>337</v>
      </c>
      <c r="H298" s="25"/>
    </row>
    <row r="299" spans="2:8" ht="30" x14ac:dyDescent="0.25">
      <c r="B299" s="32">
        <v>40897</v>
      </c>
      <c r="C299" s="61">
        <f t="shared" si="3"/>
        <v>1091</v>
      </c>
      <c r="D299" s="25" t="s">
        <v>530</v>
      </c>
      <c r="E299" s="34" t="s">
        <v>519</v>
      </c>
      <c r="F299" s="50">
        <v>2900000</v>
      </c>
      <c r="G299" s="50" t="s">
        <v>515</v>
      </c>
      <c r="H299" s="25"/>
    </row>
    <row r="300" spans="2:8" ht="30" x14ac:dyDescent="0.25">
      <c r="B300" s="32">
        <v>40897</v>
      </c>
      <c r="C300" s="61">
        <f t="shared" si="3"/>
        <v>1092</v>
      </c>
      <c r="D300" s="25" t="s">
        <v>531</v>
      </c>
      <c r="E300" s="34" t="s">
        <v>532</v>
      </c>
      <c r="F300" s="50">
        <v>2223333</v>
      </c>
      <c r="G300" s="50" t="s">
        <v>21</v>
      </c>
      <c r="H300" s="25"/>
    </row>
    <row r="301" spans="2:8" ht="30" x14ac:dyDescent="0.25">
      <c r="B301" s="32">
        <v>40897</v>
      </c>
      <c r="C301" s="61">
        <f t="shared" si="3"/>
        <v>1093</v>
      </c>
      <c r="D301" s="25" t="s">
        <v>533</v>
      </c>
      <c r="E301" s="34" t="s">
        <v>532</v>
      </c>
      <c r="F301" s="50">
        <v>2223333</v>
      </c>
      <c r="G301" s="50" t="s">
        <v>21</v>
      </c>
      <c r="H301" s="25"/>
    </row>
    <row r="302" spans="2:8" ht="30" x14ac:dyDescent="0.25">
      <c r="B302" s="32">
        <v>40897</v>
      </c>
      <c r="C302" s="61">
        <f t="shared" si="3"/>
        <v>1094</v>
      </c>
      <c r="D302" s="25" t="s">
        <v>534</v>
      </c>
      <c r="E302" s="34" t="s">
        <v>483</v>
      </c>
      <c r="F302" s="50">
        <v>1900000</v>
      </c>
      <c r="G302" s="50" t="s">
        <v>337</v>
      </c>
      <c r="H302" s="25"/>
    </row>
    <row r="303" spans="2:8" ht="30" x14ac:dyDescent="0.25">
      <c r="B303" s="32">
        <v>40897</v>
      </c>
      <c r="C303" s="61">
        <f t="shared" si="3"/>
        <v>1095</v>
      </c>
      <c r="D303" s="25" t="s">
        <v>535</v>
      </c>
      <c r="E303" s="34" t="s">
        <v>536</v>
      </c>
      <c r="F303" s="50">
        <v>1800000</v>
      </c>
      <c r="G303" s="50" t="s">
        <v>360</v>
      </c>
      <c r="H303" s="25"/>
    </row>
    <row r="304" spans="2:8" ht="30" x14ac:dyDescent="0.25">
      <c r="B304" s="32">
        <v>40897</v>
      </c>
      <c r="C304" s="61">
        <f t="shared" si="3"/>
        <v>1096</v>
      </c>
      <c r="D304" s="25" t="s">
        <v>537</v>
      </c>
      <c r="E304" s="34" t="s">
        <v>353</v>
      </c>
      <c r="F304" s="50">
        <v>2900000</v>
      </c>
      <c r="G304" s="50"/>
      <c r="H304" s="25"/>
    </row>
    <row r="305" spans="2:8" ht="30" x14ac:dyDescent="0.25">
      <c r="B305" s="32">
        <v>40897</v>
      </c>
      <c r="C305" s="61">
        <f t="shared" si="3"/>
        <v>1097</v>
      </c>
      <c r="D305" s="25" t="s">
        <v>538</v>
      </c>
      <c r="E305" s="34" t="s">
        <v>353</v>
      </c>
      <c r="F305" s="50">
        <v>2900000</v>
      </c>
      <c r="G305" s="50"/>
      <c r="H305" s="25"/>
    </row>
    <row r="306" spans="2:8" ht="30" x14ac:dyDescent="0.25">
      <c r="B306" s="32">
        <v>40897</v>
      </c>
      <c r="C306" s="61">
        <f t="shared" si="3"/>
        <v>1098</v>
      </c>
      <c r="D306" s="25" t="s">
        <v>539</v>
      </c>
      <c r="E306" s="34" t="s">
        <v>467</v>
      </c>
      <c r="F306" s="50">
        <v>1800000</v>
      </c>
      <c r="G306" s="50"/>
      <c r="H306" s="25"/>
    </row>
    <row r="307" spans="2:8" ht="30" x14ac:dyDescent="0.25">
      <c r="B307" s="32">
        <v>40897</v>
      </c>
      <c r="C307" s="61">
        <f t="shared" si="3"/>
        <v>1099</v>
      </c>
      <c r="D307" s="25" t="s">
        <v>540</v>
      </c>
      <c r="E307" s="34" t="s">
        <v>541</v>
      </c>
      <c r="F307" s="50">
        <v>1900000</v>
      </c>
      <c r="G307" s="50"/>
      <c r="H307" s="25"/>
    </row>
    <row r="308" spans="2:8" ht="30" x14ac:dyDescent="0.25">
      <c r="B308" s="32">
        <v>40897</v>
      </c>
      <c r="C308" s="61">
        <f t="shared" si="3"/>
        <v>1100</v>
      </c>
      <c r="D308" s="25" t="s">
        <v>542</v>
      </c>
      <c r="E308" s="34" t="s">
        <v>543</v>
      </c>
      <c r="F308" s="50">
        <v>1600000</v>
      </c>
      <c r="G308" s="50"/>
      <c r="H308" s="25"/>
    </row>
    <row r="309" spans="2:8" ht="30" x14ac:dyDescent="0.25">
      <c r="B309" s="32">
        <v>40897</v>
      </c>
      <c r="C309" s="61">
        <f t="shared" si="3"/>
        <v>1101</v>
      </c>
      <c r="D309" s="25" t="s">
        <v>544</v>
      </c>
      <c r="E309" s="34" t="s">
        <v>545</v>
      </c>
      <c r="F309" s="50">
        <v>1200000</v>
      </c>
      <c r="G309" s="50"/>
      <c r="H309" s="25"/>
    </row>
    <row r="310" spans="2:8" ht="30" x14ac:dyDescent="0.25">
      <c r="B310" s="32">
        <v>40897</v>
      </c>
      <c r="C310" s="61">
        <f t="shared" si="3"/>
        <v>1102</v>
      </c>
      <c r="D310" s="25" t="s">
        <v>546</v>
      </c>
      <c r="E310" s="34" t="s">
        <v>547</v>
      </c>
      <c r="F310" s="50">
        <v>566998</v>
      </c>
      <c r="G310" s="50"/>
      <c r="H310" s="25"/>
    </row>
    <row r="311" spans="2:8" ht="30" x14ac:dyDescent="0.25">
      <c r="B311" s="32">
        <v>40897</v>
      </c>
      <c r="C311" s="61">
        <f t="shared" si="3"/>
        <v>1103</v>
      </c>
      <c r="D311" s="25" t="s">
        <v>548</v>
      </c>
      <c r="E311" s="34" t="s">
        <v>514</v>
      </c>
      <c r="F311" s="50">
        <v>1200000</v>
      </c>
      <c r="G311" s="50"/>
      <c r="H311" s="25"/>
    </row>
    <row r="312" spans="2:8" ht="30" x14ac:dyDescent="0.25">
      <c r="B312" s="32">
        <v>40897</v>
      </c>
      <c r="C312" s="61">
        <f t="shared" si="3"/>
        <v>1104</v>
      </c>
      <c r="D312" s="25" t="s">
        <v>549</v>
      </c>
      <c r="E312" s="34" t="s">
        <v>550</v>
      </c>
      <c r="F312" s="50">
        <v>1200000</v>
      </c>
      <c r="G312" s="50"/>
      <c r="H312" s="25"/>
    </row>
    <row r="313" spans="2:8" ht="30" x14ac:dyDescent="0.25">
      <c r="B313" s="32">
        <v>40897</v>
      </c>
      <c r="C313" s="61">
        <f t="shared" si="3"/>
        <v>1105</v>
      </c>
      <c r="D313" s="25" t="s">
        <v>551</v>
      </c>
      <c r="E313" s="34" t="s">
        <v>552</v>
      </c>
      <c r="F313" s="50">
        <v>3425000</v>
      </c>
      <c r="G313" s="50" t="s">
        <v>329</v>
      </c>
      <c r="H313" s="25"/>
    </row>
    <row r="314" spans="2:8" ht="30" x14ac:dyDescent="0.25">
      <c r="B314" s="32">
        <v>40897</v>
      </c>
      <c r="C314" s="61">
        <f t="shared" si="3"/>
        <v>1106</v>
      </c>
      <c r="D314" s="25" t="s">
        <v>553</v>
      </c>
      <c r="E314" s="34" t="s">
        <v>554</v>
      </c>
      <c r="F314" s="50">
        <v>2100000</v>
      </c>
      <c r="G314" s="50" t="s">
        <v>371</v>
      </c>
      <c r="H314" s="25"/>
    </row>
    <row r="315" spans="2:8" ht="30" x14ac:dyDescent="0.25">
      <c r="B315" s="32">
        <v>40897</v>
      </c>
      <c r="C315" s="61">
        <f t="shared" si="3"/>
        <v>1107</v>
      </c>
      <c r="D315" s="25" t="s">
        <v>555</v>
      </c>
      <c r="E315" s="34" t="s">
        <v>554</v>
      </c>
      <c r="F315" s="50">
        <v>2100000</v>
      </c>
      <c r="G315" s="50" t="s">
        <v>371</v>
      </c>
      <c r="H315" s="25"/>
    </row>
    <row r="316" spans="2:8" ht="30" x14ac:dyDescent="0.25">
      <c r="B316" s="32">
        <v>40897</v>
      </c>
      <c r="C316" s="61">
        <f t="shared" si="3"/>
        <v>1108</v>
      </c>
      <c r="D316" s="25" t="s">
        <v>556</v>
      </c>
      <c r="E316" s="34" t="s">
        <v>557</v>
      </c>
      <c r="F316" s="50">
        <v>2560000</v>
      </c>
      <c r="G316" s="50" t="s">
        <v>371</v>
      </c>
      <c r="H316" s="25"/>
    </row>
    <row r="317" spans="2:8" ht="30" x14ac:dyDescent="0.25">
      <c r="B317" s="32">
        <v>40897</v>
      </c>
      <c r="C317" s="61">
        <f t="shared" si="3"/>
        <v>1109</v>
      </c>
      <c r="D317" s="25" t="s">
        <v>558</v>
      </c>
      <c r="E317" s="34" t="s">
        <v>467</v>
      </c>
      <c r="F317" s="50">
        <v>1800000</v>
      </c>
      <c r="G317" s="50"/>
      <c r="H317" s="25"/>
    </row>
    <row r="318" spans="2:8" ht="30" x14ac:dyDescent="0.25">
      <c r="B318" s="32">
        <v>40897</v>
      </c>
      <c r="C318" s="61">
        <f t="shared" si="3"/>
        <v>1110</v>
      </c>
      <c r="D318" s="25" t="s">
        <v>559</v>
      </c>
      <c r="E318" s="34" t="s">
        <v>560</v>
      </c>
      <c r="F318" s="50">
        <v>1935000</v>
      </c>
      <c r="G318" s="50"/>
      <c r="H318" s="25"/>
    </row>
    <row r="319" spans="2:8" ht="30" x14ac:dyDescent="0.25">
      <c r="B319" s="32">
        <v>40897</v>
      </c>
      <c r="C319" s="61">
        <f t="shared" si="3"/>
        <v>1111</v>
      </c>
      <c r="D319" s="25" t="s">
        <v>561</v>
      </c>
      <c r="E319" s="34" t="s">
        <v>562</v>
      </c>
      <c r="F319" s="50">
        <v>2000000</v>
      </c>
      <c r="G319" s="50"/>
      <c r="H319" s="25"/>
    </row>
    <row r="320" spans="2:8" ht="30" x14ac:dyDescent="0.25">
      <c r="B320" s="32">
        <v>40897</v>
      </c>
      <c r="C320" s="61">
        <f t="shared" si="3"/>
        <v>1112</v>
      </c>
      <c r="D320" s="25" t="s">
        <v>563</v>
      </c>
      <c r="E320" s="34" t="s">
        <v>564</v>
      </c>
      <c r="F320" s="50">
        <v>1200000</v>
      </c>
      <c r="G320" s="50"/>
      <c r="H320" s="25"/>
    </row>
    <row r="321" spans="2:9" ht="45" x14ac:dyDescent="0.25">
      <c r="B321" s="32">
        <v>40897</v>
      </c>
      <c r="C321" s="61">
        <f t="shared" si="3"/>
        <v>1113</v>
      </c>
      <c r="D321" s="25" t="s">
        <v>565</v>
      </c>
      <c r="E321" s="34" t="s">
        <v>566</v>
      </c>
      <c r="F321" s="50">
        <v>2000000</v>
      </c>
      <c r="G321" s="50"/>
      <c r="H321" s="62">
        <v>3</v>
      </c>
    </row>
    <row r="322" spans="2:9" ht="30" x14ac:dyDescent="0.25">
      <c r="B322" s="32">
        <v>40897</v>
      </c>
      <c r="C322" s="61">
        <f t="shared" si="3"/>
        <v>1114</v>
      </c>
      <c r="D322" s="25" t="s">
        <v>567</v>
      </c>
      <c r="E322" s="34" t="s">
        <v>568</v>
      </c>
      <c r="F322" s="50">
        <v>2000000</v>
      </c>
      <c r="G322" s="50"/>
      <c r="H322" s="25"/>
    </row>
    <row r="323" spans="2:9" ht="30" x14ac:dyDescent="0.25">
      <c r="B323" s="32">
        <v>40897</v>
      </c>
      <c r="C323" s="61">
        <f t="shared" si="3"/>
        <v>1115</v>
      </c>
      <c r="D323" s="25" t="s">
        <v>569</v>
      </c>
      <c r="E323" s="34" t="s">
        <v>570</v>
      </c>
      <c r="F323" s="50">
        <v>1200000</v>
      </c>
      <c r="G323" s="50"/>
      <c r="H323" s="25"/>
    </row>
    <row r="324" spans="2:9" ht="30" x14ac:dyDescent="0.25">
      <c r="B324" s="32">
        <v>40897</v>
      </c>
      <c r="C324" s="61">
        <f t="shared" si="3"/>
        <v>1116</v>
      </c>
      <c r="D324" s="25" t="s">
        <v>571</v>
      </c>
      <c r="E324" s="34" t="s">
        <v>572</v>
      </c>
      <c r="F324" s="50">
        <v>2900000</v>
      </c>
      <c r="G324" s="50"/>
      <c r="H324" s="25"/>
    </row>
    <row r="325" spans="2:9" ht="30" x14ac:dyDescent="0.25">
      <c r="B325" s="32">
        <v>40897</v>
      </c>
      <c r="C325" s="61">
        <f t="shared" si="3"/>
        <v>1117</v>
      </c>
      <c r="D325" s="25" t="s">
        <v>470</v>
      </c>
      <c r="E325" s="34" t="s">
        <v>570</v>
      </c>
      <c r="F325" s="50">
        <v>1200000</v>
      </c>
      <c r="G325" s="50"/>
      <c r="H325" s="25"/>
    </row>
    <row r="326" spans="2:9" ht="30" x14ac:dyDescent="0.25">
      <c r="B326" s="32">
        <v>40897</v>
      </c>
      <c r="C326" s="61">
        <f t="shared" si="3"/>
        <v>1118</v>
      </c>
      <c r="D326" s="25" t="s">
        <v>573</v>
      </c>
      <c r="E326" s="34" t="s">
        <v>574</v>
      </c>
      <c r="F326" s="50">
        <v>2900000</v>
      </c>
      <c r="G326" s="50"/>
      <c r="H326" s="25"/>
    </row>
    <row r="327" spans="2:9" ht="30" x14ac:dyDescent="0.25">
      <c r="B327" s="32">
        <v>40897</v>
      </c>
      <c r="C327" s="61">
        <f t="shared" si="3"/>
        <v>1119</v>
      </c>
      <c r="D327" s="25" t="s">
        <v>521</v>
      </c>
      <c r="E327" s="34" t="s">
        <v>575</v>
      </c>
      <c r="F327" s="50">
        <v>2900000</v>
      </c>
      <c r="G327" s="50"/>
      <c r="H327" s="25"/>
    </row>
    <row r="328" spans="2:9" ht="30" x14ac:dyDescent="0.25">
      <c r="B328" s="32">
        <v>40897</v>
      </c>
      <c r="C328" s="61">
        <f t="shared" si="3"/>
        <v>1120</v>
      </c>
      <c r="D328" s="25" t="s">
        <v>539</v>
      </c>
      <c r="E328" s="34" t="s">
        <v>576</v>
      </c>
      <c r="F328" s="50">
        <v>1800000</v>
      </c>
      <c r="G328" s="50"/>
      <c r="H328" s="25"/>
    </row>
    <row r="329" spans="2:9" ht="30" x14ac:dyDescent="0.25">
      <c r="B329" s="32">
        <v>40897</v>
      </c>
      <c r="C329" s="61">
        <f t="shared" si="3"/>
        <v>1121</v>
      </c>
      <c r="D329" s="25" t="s">
        <v>525</v>
      </c>
      <c r="E329" s="34" t="s">
        <v>575</v>
      </c>
      <c r="F329" s="50">
        <v>2900000</v>
      </c>
      <c r="G329" s="50"/>
      <c r="H329" s="25"/>
      <c r="I329" t="s">
        <v>577</v>
      </c>
    </row>
    <row r="330" spans="2:9" ht="30" x14ac:dyDescent="0.25">
      <c r="B330" s="32">
        <v>40897</v>
      </c>
      <c r="C330" s="61">
        <f t="shared" si="3"/>
        <v>1122</v>
      </c>
      <c r="D330" s="25" t="s">
        <v>537</v>
      </c>
      <c r="E330" s="34" t="s">
        <v>574</v>
      </c>
      <c r="F330" s="50">
        <v>2900000</v>
      </c>
      <c r="G330" s="50"/>
      <c r="H330" s="25"/>
    </row>
    <row r="331" spans="2:9" ht="30" x14ac:dyDescent="0.25">
      <c r="B331" s="32">
        <v>40897</v>
      </c>
      <c r="C331" s="61">
        <f t="shared" si="3"/>
        <v>1123</v>
      </c>
      <c r="D331" s="25" t="s">
        <v>469</v>
      </c>
      <c r="E331" s="34" t="s">
        <v>578</v>
      </c>
      <c r="F331" s="50">
        <v>1800000</v>
      </c>
      <c r="G331" s="50"/>
      <c r="H331" s="25"/>
    </row>
    <row r="332" spans="2:9" ht="30" x14ac:dyDescent="0.25">
      <c r="B332" s="32">
        <v>40897</v>
      </c>
      <c r="C332" s="61">
        <f t="shared" si="3"/>
        <v>1124</v>
      </c>
      <c r="D332" s="25" t="s">
        <v>522</v>
      </c>
      <c r="E332" s="34" t="s">
        <v>572</v>
      </c>
      <c r="F332" s="50">
        <v>2900000</v>
      </c>
      <c r="G332" s="50"/>
      <c r="H332" s="25"/>
    </row>
    <row r="333" spans="2:9" ht="40.5" x14ac:dyDescent="0.25">
      <c r="B333" s="32">
        <v>40897</v>
      </c>
      <c r="C333" s="61">
        <f t="shared" si="3"/>
        <v>1125</v>
      </c>
      <c r="D333" s="25" t="s">
        <v>579</v>
      </c>
      <c r="E333" s="63" t="s">
        <v>580</v>
      </c>
      <c r="F333" s="50">
        <v>2900000</v>
      </c>
      <c r="G333" s="64" t="s">
        <v>363</v>
      </c>
      <c r="H333" s="25"/>
    </row>
    <row r="334" spans="2:9" ht="30" x14ac:dyDescent="0.25">
      <c r="B334" s="32">
        <v>40897</v>
      </c>
      <c r="C334" s="61">
        <f t="shared" si="3"/>
        <v>1126</v>
      </c>
      <c r="D334" s="25" t="s">
        <v>558</v>
      </c>
      <c r="E334" s="34" t="s">
        <v>578</v>
      </c>
      <c r="F334" s="50">
        <v>1800000</v>
      </c>
      <c r="G334" s="50"/>
      <c r="H334" s="25"/>
    </row>
    <row r="335" spans="2:9" ht="30" x14ac:dyDescent="0.25">
      <c r="B335" s="32">
        <v>40897</v>
      </c>
      <c r="C335" s="61">
        <f t="shared" si="3"/>
        <v>1127</v>
      </c>
      <c r="D335" s="25" t="s">
        <v>581</v>
      </c>
      <c r="E335" s="34" t="s">
        <v>570</v>
      </c>
      <c r="F335" s="50">
        <v>1200000</v>
      </c>
      <c r="G335" s="50"/>
      <c r="H335" s="25"/>
    </row>
    <row r="336" spans="2:9" ht="30" x14ac:dyDescent="0.25">
      <c r="B336" s="32">
        <v>40897</v>
      </c>
      <c r="C336" s="61">
        <f t="shared" si="3"/>
        <v>1128</v>
      </c>
      <c r="D336" s="25" t="s">
        <v>538</v>
      </c>
      <c r="E336" s="34" t="s">
        <v>575</v>
      </c>
      <c r="F336" s="50">
        <v>2900000</v>
      </c>
      <c r="G336" s="50"/>
      <c r="H336" s="25"/>
    </row>
    <row r="337" spans="2:8" ht="30" x14ac:dyDescent="0.25">
      <c r="B337" s="32">
        <v>40897</v>
      </c>
      <c r="C337" s="61">
        <f t="shared" si="3"/>
        <v>1129</v>
      </c>
      <c r="D337" s="25" t="s">
        <v>582</v>
      </c>
      <c r="E337" s="34" t="s">
        <v>583</v>
      </c>
      <c r="F337" s="50">
        <v>1900000</v>
      </c>
      <c r="G337" s="50"/>
      <c r="H337" s="25"/>
    </row>
    <row r="338" spans="2:8" ht="30" x14ac:dyDescent="0.25">
      <c r="B338" s="32">
        <v>40897</v>
      </c>
      <c r="C338" s="61">
        <f t="shared" si="3"/>
        <v>1130</v>
      </c>
      <c r="D338" s="25" t="s">
        <v>584</v>
      </c>
      <c r="E338" s="34" t="s">
        <v>585</v>
      </c>
      <c r="F338" s="50">
        <v>1414400</v>
      </c>
      <c r="G338" s="50"/>
      <c r="H338" s="25"/>
    </row>
    <row r="339" spans="2:8" ht="30" x14ac:dyDescent="0.25">
      <c r="B339" s="32">
        <v>40897</v>
      </c>
      <c r="C339" s="61">
        <f t="shared" si="3"/>
        <v>1131</v>
      </c>
      <c r="D339" s="25" t="s">
        <v>586</v>
      </c>
      <c r="E339" s="34" t="s">
        <v>587</v>
      </c>
      <c r="F339" s="50">
        <v>600000</v>
      </c>
      <c r="G339" s="50"/>
      <c r="H339" s="25"/>
    </row>
    <row r="340" spans="2:8" ht="30" x14ac:dyDescent="0.25">
      <c r="B340" s="32">
        <v>40897</v>
      </c>
      <c r="C340" s="61">
        <f t="shared" si="3"/>
        <v>1132</v>
      </c>
      <c r="D340" s="25" t="s">
        <v>486</v>
      </c>
      <c r="E340" s="34" t="s">
        <v>588</v>
      </c>
      <c r="F340" s="50">
        <v>950000</v>
      </c>
      <c r="G340" s="50"/>
      <c r="H340" s="25"/>
    </row>
    <row r="341" spans="2:8" ht="30" x14ac:dyDescent="0.25">
      <c r="B341" s="65">
        <v>40897</v>
      </c>
      <c r="C341" s="66">
        <f t="shared" si="3"/>
        <v>1133</v>
      </c>
      <c r="D341" s="67" t="s">
        <v>589</v>
      </c>
      <c r="E341" s="68" t="s">
        <v>588</v>
      </c>
      <c r="F341" s="69">
        <v>950000</v>
      </c>
      <c r="G341" s="69"/>
      <c r="H341" s="25"/>
    </row>
    <row r="342" spans="2:8" x14ac:dyDescent="0.25">
      <c r="B342" s="32">
        <v>40898</v>
      </c>
      <c r="C342" s="61">
        <f>+C341+1</f>
        <v>1134</v>
      </c>
      <c r="D342" s="25" t="s">
        <v>590</v>
      </c>
      <c r="E342" s="34" t="s">
        <v>591</v>
      </c>
      <c r="F342" s="50">
        <v>320000</v>
      </c>
      <c r="G342" s="50"/>
      <c r="H342" s="25"/>
    </row>
    <row r="343" spans="2:8" ht="45" x14ac:dyDescent="0.25">
      <c r="B343" s="32">
        <v>40898</v>
      </c>
      <c r="C343" s="61">
        <f t="shared" ref="C343:C406" si="4">+C342+1</f>
        <v>1135</v>
      </c>
      <c r="D343" s="25" t="s">
        <v>592</v>
      </c>
      <c r="E343" s="34" t="s">
        <v>593</v>
      </c>
      <c r="F343" s="50">
        <v>4070625</v>
      </c>
      <c r="G343" s="50"/>
      <c r="H343" s="25"/>
    </row>
    <row r="344" spans="2:8" ht="30" x14ac:dyDescent="0.25">
      <c r="B344" s="32">
        <v>40898</v>
      </c>
      <c r="C344" s="61">
        <f t="shared" si="4"/>
        <v>1136</v>
      </c>
      <c r="D344" s="25" t="s">
        <v>594</v>
      </c>
      <c r="E344" s="34" t="s">
        <v>595</v>
      </c>
      <c r="F344" s="50">
        <v>2223333</v>
      </c>
      <c r="G344" s="50"/>
      <c r="H344" s="25"/>
    </row>
    <row r="345" spans="2:8" ht="30" x14ac:dyDescent="0.25">
      <c r="B345" s="32">
        <v>40898</v>
      </c>
      <c r="C345" s="61">
        <f t="shared" si="4"/>
        <v>1137</v>
      </c>
      <c r="D345" s="25" t="s">
        <v>596</v>
      </c>
      <c r="E345" s="34" t="s">
        <v>597</v>
      </c>
      <c r="F345" s="50">
        <v>1600000</v>
      </c>
      <c r="G345" s="50"/>
      <c r="H345" s="25"/>
    </row>
    <row r="346" spans="2:8" ht="30" x14ac:dyDescent="0.25">
      <c r="B346" s="32">
        <v>40898</v>
      </c>
      <c r="C346" s="61">
        <f t="shared" si="4"/>
        <v>1138</v>
      </c>
      <c r="D346" s="25" t="s">
        <v>598</v>
      </c>
      <c r="E346" s="34" t="s">
        <v>599</v>
      </c>
      <c r="F346" s="50">
        <v>2800000</v>
      </c>
      <c r="G346" s="50"/>
      <c r="H346" s="25"/>
    </row>
    <row r="347" spans="2:8" ht="30" x14ac:dyDescent="0.25">
      <c r="B347" s="32">
        <v>40898</v>
      </c>
      <c r="C347" s="61">
        <f t="shared" si="4"/>
        <v>1139</v>
      </c>
      <c r="D347" s="25" t="s">
        <v>600</v>
      </c>
      <c r="E347" s="34" t="s">
        <v>532</v>
      </c>
      <c r="F347" s="50">
        <v>2223333</v>
      </c>
      <c r="G347" s="50"/>
      <c r="H347" s="25"/>
    </row>
    <row r="348" spans="2:8" ht="30" x14ac:dyDescent="0.25">
      <c r="B348" s="32">
        <v>40898</v>
      </c>
      <c r="C348" s="61">
        <f t="shared" si="4"/>
        <v>1140</v>
      </c>
      <c r="D348" s="25" t="s">
        <v>601</v>
      </c>
      <c r="E348" s="34" t="s">
        <v>602</v>
      </c>
      <c r="F348" s="50">
        <v>1600000</v>
      </c>
      <c r="G348" s="50"/>
      <c r="H348" s="25"/>
    </row>
    <row r="349" spans="2:8" ht="30" x14ac:dyDescent="0.25">
      <c r="B349" s="32">
        <v>40898</v>
      </c>
      <c r="C349" s="61">
        <f t="shared" si="4"/>
        <v>1141</v>
      </c>
      <c r="D349" s="25" t="s">
        <v>603</v>
      </c>
      <c r="E349" s="34" t="s">
        <v>602</v>
      </c>
      <c r="F349" s="50">
        <v>1600000</v>
      </c>
      <c r="G349" s="50"/>
      <c r="H349" s="25"/>
    </row>
    <row r="350" spans="2:8" ht="30" x14ac:dyDescent="0.25">
      <c r="B350" s="32">
        <v>40898</v>
      </c>
      <c r="C350" s="61">
        <f t="shared" si="4"/>
        <v>1142</v>
      </c>
      <c r="D350" s="25" t="s">
        <v>604</v>
      </c>
      <c r="E350" s="34" t="s">
        <v>602</v>
      </c>
      <c r="F350" s="50">
        <v>1600000</v>
      </c>
      <c r="G350" s="50"/>
      <c r="H350" s="25"/>
    </row>
    <row r="351" spans="2:8" ht="30" x14ac:dyDescent="0.25">
      <c r="B351" s="32">
        <v>40898</v>
      </c>
      <c r="C351" s="61">
        <f t="shared" si="4"/>
        <v>1143</v>
      </c>
      <c r="D351" s="25" t="s">
        <v>605</v>
      </c>
      <c r="E351" s="34" t="s">
        <v>606</v>
      </c>
      <c r="F351" s="50">
        <v>1740000</v>
      </c>
      <c r="G351" s="50"/>
      <c r="H351" s="25"/>
    </row>
    <row r="352" spans="2:8" ht="30" x14ac:dyDescent="0.25">
      <c r="B352" s="32">
        <v>40898</v>
      </c>
      <c r="C352" s="61">
        <f t="shared" si="4"/>
        <v>1144</v>
      </c>
      <c r="D352" s="25" t="s">
        <v>607</v>
      </c>
      <c r="E352" s="34" t="s">
        <v>608</v>
      </c>
      <c r="F352" s="50">
        <v>577500</v>
      </c>
      <c r="G352" s="50"/>
      <c r="H352" s="25"/>
    </row>
    <row r="353" spans="2:8" ht="30" x14ac:dyDescent="0.25">
      <c r="B353" s="32">
        <v>40898</v>
      </c>
      <c r="C353" s="61">
        <f t="shared" si="4"/>
        <v>1145</v>
      </c>
      <c r="D353" s="25" t="s">
        <v>407</v>
      </c>
      <c r="E353" s="34" t="s">
        <v>279</v>
      </c>
      <c r="F353" s="50">
        <v>1680000</v>
      </c>
      <c r="G353" s="50"/>
      <c r="H353" s="25"/>
    </row>
    <row r="354" spans="2:8" ht="30" x14ac:dyDescent="0.25">
      <c r="B354" s="32">
        <v>40898</v>
      </c>
      <c r="C354" s="61">
        <f t="shared" si="4"/>
        <v>1146</v>
      </c>
      <c r="D354" s="25" t="s">
        <v>609</v>
      </c>
      <c r="E354" s="34" t="s">
        <v>514</v>
      </c>
      <c r="F354" s="50">
        <v>1200000</v>
      </c>
      <c r="G354" s="50"/>
      <c r="H354" s="25"/>
    </row>
    <row r="355" spans="2:8" ht="45" x14ac:dyDescent="0.25">
      <c r="B355" s="32">
        <v>40898</v>
      </c>
      <c r="C355" s="61">
        <f t="shared" si="4"/>
        <v>1147</v>
      </c>
      <c r="D355" s="25" t="s">
        <v>610</v>
      </c>
      <c r="E355" s="34" t="s">
        <v>611</v>
      </c>
      <c r="F355" s="50">
        <v>4187291</v>
      </c>
      <c r="G355" s="50"/>
      <c r="H355" s="25"/>
    </row>
    <row r="356" spans="2:8" ht="30" x14ac:dyDescent="0.25">
      <c r="B356" s="32">
        <v>40898</v>
      </c>
      <c r="C356" s="61">
        <f t="shared" si="4"/>
        <v>1148</v>
      </c>
      <c r="D356" s="25" t="s">
        <v>612</v>
      </c>
      <c r="E356" s="34" t="s">
        <v>613</v>
      </c>
      <c r="F356" s="50">
        <v>2320000</v>
      </c>
      <c r="G356" s="50"/>
      <c r="H356" s="25"/>
    </row>
    <row r="357" spans="2:8" ht="45" x14ac:dyDescent="0.25">
      <c r="B357" s="32">
        <v>40898</v>
      </c>
      <c r="C357" s="61">
        <f t="shared" si="4"/>
        <v>1149</v>
      </c>
      <c r="D357" s="25" t="s">
        <v>582</v>
      </c>
      <c r="E357" s="34" t="s">
        <v>614</v>
      </c>
      <c r="F357" s="50">
        <v>2216666</v>
      </c>
      <c r="G357" s="50"/>
      <c r="H357" s="25"/>
    </row>
    <row r="358" spans="2:8" ht="30" x14ac:dyDescent="0.25">
      <c r="B358" s="32">
        <v>40898</v>
      </c>
      <c r="C358" s="61">
        <f t="shared" si="4"/>
        <v>1150</v>
      </c>
      <c r="D358" s="25" t="s">
        <v>458</v>
      </c>
      <c r="E358" s="34" t="s">
        <v>483</v>
      </c>
      <c r="F358" s="50">
        <v>1900000</v>
      </c>
      <c r="G358" s="50"/>
      <c r="H358" s="25"/>
    </row>
    <row r="359" spans="2:8" ht="30" x14ac:dyDescent="0.25">
      <c r="B359" s="32">
        <v>40898</v>
      </c>
      <c r="C359" s="61">
        <f t="shared" si="4"/>
        <v>1151</v>
      </c>
      <c r="D359" s="25" t="s">
        <v>615</v>
      </c>
      <c r="E359" s="34" t="s">
        <v>616</v>
      </c>
      <c r="F359" s="50">
        <v>1150000</v>
      </c>
      <c r="G359" s="50"/>
      <c r="H359" s="25"/>
    </row>
    <row r="360" spans="2:8" ht="30" x14ac:dyDescent="0.25">
      <c r="B360" s="32">
        <v>40898</v>
      </c>
      <c r="C360" s="61">
        <f t="shared" si="4"/>
        <v>1152</v>
      </c>
      <c r="D360" s="25" t="s">
        <v>526</v>
      </c>
      <c r="E360" s="34" t="s">
        <v>617</v>
      </c>
      <c r="F360" s="50">
        <v>1700000</v>
      </c>
      <c r="G360" s="50"/>
      <c r="H360" s="25"/>
    </row>
    <row r="361" spans="2:8" ht="30" x14ac:dyDescent="0.25">
      <c r="B361" s="32">
        <v>40898</v>
      </c>
      <c r="C361" s="61">
        <f t="shared" si="4"/>
        <v>1153</v>
      </c>
      <c r="D361" s="25" t="s">
        <v>528</v>
      </c>
      <c r="E361" s="34" t="s">
        <v>618</v>
      </c>
      <c r="F361" s="50">
        <v>950000</v>
      </c>
      <c r="G361" s="50"/>
      <c r="H361" s="25"/>
    </row>
    <row r="362" spans="2:8" ht="30" x14ac:dyDescent="0.25">
      <c r="B362" s="32">
        <v>40898</v>
      </c>
      <c r="C362" s="61">
        <f t="shared" si="4"/>
        <v>1154</v>
      </c>
      <c r="D362" s="25" t="s">
        <v>527</v>
      </c>
      <c r="E362" s="34" t="s">
        <v>617</v>
      </c>
      <c r="F362" s="50">
        <v>1700000</v>
      </c>
      <c r="G362" s="50"/>
      <c r="H362" s="25"/>
    </row>
    <row r="363" spans="2:8" ht="30" x14ac:dyDescent="0.25">
      <c r="B363" s="32">
        <v>40898</v>
      </c>
      <c r="C363" s="61">
        <f t="shared" si="4"/>
        <v>1155</v>
      </c>
      <c r="D363" s="25" t="s">
        <v>389</v>
      </c>
      <c r="E363" s="34" t="s">
        <v>618</v>
      </c>
      <c r="F363" s="50">
        <v>950000</v>
      </c>
      <c r="G363" s="50"/>
      <c r="H363" s="25"/>
    </row>
    <row r="364" spans="2:8" ht="30" x14ac:dyDescent="0.25">
      <c r="B364" s="32">
        <v>40898</v>
      </c>
      <c r="C364" s="61">
        <f t="shared" si="4"/>
        <v>1156</v>
      </c>
      <c r="D364" s="25" t="s">
        <v>619</v>
      </c>
      <c r="E364" s="34" t="s">
        <v>618</v>
      </c>
      <c r="F364" s="50">
        <v>950000</v>
      </c>
      <c r="G364" s="50"/>
      <c r="H364" s="25"/>
    </row>
    <row r="365" spans="2:8" ht="30" x14ac:dyDescent="0.25">
      <c r="B365" s="32">
        <v>40898</v>
      </c>
      <c r="C365" s="61">
        <f t="shared" si="4"/>
        <v>1157</v>
      </c>
      <c r="D365" s="25" t="s">
        <v>620</v>
      </c>
      <c r="E365" s="34" t="s">
        <v>621</v>
      </c>
      <c r="F365" s="50">
        <v>4000000</v>
      </c>
      <c r="G365" s="50"/>
      <c r="H365" s="25"/>
    </row>
    <row r="366" spans="2:8" ht="30" x14ac:dyDescent="0.25">
      <c r="B366" s="32">
        <v>40898</v>
      </c>
      <c r="C366" s="61">
        <f t="shared" si="4"/>
        <v>1158</v>
      </c>
      <c r="D366" s="25" t="s">
        <v>622</v>
      </c>
      <c r="E366" s="34" t="s">
        <v>623</v>
      </c>
      <c r="F366" s="50">
        <v>2900000</v>
      </c>
      <c r="G366" s="50"/>
      <c r="H366" s="25">
        <v>1</v>
      </c>
    </row>
    <row r="367" spans="2:8" ht="45" x14ac:dyDescent="0.25">
      <c r="B367" s="32">
        <v>40898</v>
      </c>
      <c r="C367" s="61">
        <f t="shared" si="4"/>
        <v>1159</v>
      </c>
      <c r="D367" s="25" t="s">
        <v>624</v>
      </c>
      <c r="E367" s="34" t="s">
        <v>625</v>
      </c>
      <c r="F367" s="50">
        <v>3360000</v>
      </c>
      <c r="G367" s="50"/>
      <c r="H367" s="25"/>
    </row>
    <row r="368" spans="2:8" ht="30" x14ac:dyDescent="0.25">
      <c r="B368" s="32">
        <v>40898</v>
      </c>
      <c r="C368" s="61">
        <f t="shared" si="4"/>
        <v>1160</v>
      </c>
      <c r="D368" s="25" t="s">
        <v>626</v>
      </c>
      <c r="E368" s="34" t="s">
        <v>627</v>
      </c>
      <c r="F368" s="50">
        <v>2900000</v>
      </c>
      <c r="G368" s="50"/>
      <c r="H368" s="25"/>
    </row>
    <row r="369" spans="2:8" ht="30" x14ac:dyDescent="0.25">
      <c r="B369" s="32">
        <v>40898</v>
      </c>
      <c r="C369" s="61">
        <f t="shared" si="4"/>
        <v>1161</v>
      </c>
      <c r="D369" s="25" t="s">
        <v>628</v>
      </c>
      <c r="E369" s="34" t="s">
        <v>481</v>
      </c>
      <c r="F369" s="50">
        <v>2800000</v>
      </c>
      <c r="G369" s="50"/>
      <c r="H369" s="25"/>
    </row>
    <row r="370" spans="2:8" ht="30" x14ac:dyDescent="0.25">
      <c r="B370" s="32">
        <v>40898</v>
      </c>
      <c r="C370" s="61">
        <f t="shared" si="4"/>
        <v>1162</v>
      </c>
      <c r="D370" s="25" t="s">
        <v>629</v>
      </c>
      <c r="E370" s="34" t="s">
        <v>481</v>
      </c>
      <c r="F370" s="50">
        <v>2800000</v>
      </c>
      <c r="G370" s="50"/>
      <c r="H370" s="25"/>
    </row>
    <row r="371" spans="2:8" ht="30" x14ac:dyDescent="0.25">
      <c r="B371" s="32">
        <v>40898</v>
      </c>
      <c r="C371" s="61">
        <f t="shared" si="4"/>
        <v>1163</v>
      </c>
      <c r="D371" s="25" t="s">
        <v>630</v>
      </c>
      <c r="E371" s="34" t="s">
        <v>467</v>
      </c>
      <c r="F371" s="50">
        <v>1800000</v>
      </c>
      <c r="G371" s="50"/>
      <c r="H371" s="25"/>
    </row>
    <row r="372" spans="2:8" ht="30" x14ac:dyDescent="0.25">
      <c r="B372" s="32">
        <v>40898</v>
      </c>
      <c r="C372" s="61">
        <f t="shared" si="4"/>
        <v>1164</v>
      </c>
      <c r="D372" s="25" t="s">
        <v>598</v>
      </c>
      <c r="E372" s="34" t="s">
        <v>631</v>
      </c>
      <c r="F372" s="50">
        <v>2800000</v>
      </c>
      <c r="G372" s="50"/>
      <c r="H372" s="25"/>
    </row>
    <row r="373" spans="2:8" ht="30" x14ac:dyDescent="0.25">
      <c r="B373" s="32">
        <v>40898</v>
      </c>
      <c r="C373" s="61">
        <f t="shared" si="4"/>
        <v>1165</v>
      </c>
      <c r="D373" s="25" t="s">
        <v>596</v>
      </c>
      <c r="E373" s="34" t="s">
        <v>632</v>
      </c>
      <c r="F373" s="50">
        <v>1600000</v>
      </c>
      <c r="G373" s="50"/>
      <c r="H373" s="25"/>
    </row>
    <row r="374" spans="2:8" ht="30" x14ac:dyDescent="0.25">
      <c r="B374" s="32">
        <v>40898</v>
      </c>
      <c r="C374" s="61">
        <f t="shared" si="4"/>
        <v>1166</v>
      </c>
      <c r="D374" s="25" t="s">
        <v>354</v>
      </c>
      <c r="E374" s="34" t="s">
        <v>633</v>
      </c>
      <c r="F374" s="50">
        <v>1700000</v>
      </c>
      <c r="G374" s="50"/>
      <c r="H374" s="25"/>
    </row>
    <row r="375" spans="2:8" ht="30" x14ac:dyDescent="0.25">
      <c r="B375" s="32">
        <v>40898</v>
      </c>
      <c r="C375" s="61">
        <f t="shared" si="4"/>
        <v>1167</v>
      </c>
      <c r="D375" s="25" t="s">
        <v>383</v>
      </c>
      <c r="E375" s="34" t="s">
        <v>633</v>
      </c>
      <c r="F375" s="50">
        <v>1700000</v>
      </c>
      <c r="G375" s="50"/>
      <c r="H375" s="25"/>
    </row>
    <row r="376" spans="2:8" ht="30" x14ac:dyDescent="0.25">
      <c r="B376" s="32">
        <v>40898</v>
      </c>
      <c r="C376" s="61">
        <f t="shared" si="4"/>
        <v>1168</v>
      </c>
      <c r="D376" s="25" t="s">
        <v>634</v>
      </c>
      <c r="E376" s="34" t="s">
        <v>635</v>
      </c>
      <c r="F376" s="50">
        <v>1600000</v>
      </c>
      <c r="G376" s="50"/>
      <c r="H376" s="25"/>
    </row>
    <row r="377" spans="2:8" ht="30" x14ac:dyDescent="0.25">
      <c r="B377" s="32">
        <v>40898</v>
      </c>
      <c r="C377" s="61">
        <f t="shared" si="4"/>
        <v>1169</v>
      </c>
      <c r="D377" s="25" t="s">
        <v>636</v>
      </c>
      <c r="E377" s="34" t="s">
        <v>637</v>
      </c>
      <c r="F377" s="50">
        <v>1160000</v>
      </c>
      <c r="G377" s="50"/>
      <c r="H377" s="25">
        <v>1</v>
      </c>
    </row>
    <row r="378" spans="2:8" ht="30" x14ac:dyDescent="0.25">
      <c r="B378" s="32">
        <v>40898</v>
      </c>
      <c r="C378" s="61">
        <f t="shared" si="4"/>
        <v>1170</v>
      </c>
      <c r="D378" s="25" t="s">
        <v>638</v>
      </c>
      <c r="E378" s="34" t="s">
        <v>637</v>
      </c>
      <c r="F378" s="50">
        <v>1160000</v>
      </c>
      <c r="G378" s="50"/>
      <c r="H378" s="25">
        <v>1</v>
      </c>
    </row>
    <row r="379" spans="2:8" ht="30" x14ac:dyDescent="0.25">
      <c r="B379" s="32">
        <v>40898</v>
      </c>
      <c r="C379" s="61">
        <f t="shared" si="4"/>
        <v>1171</v>
      </c>
      <c r="D379" s="25" t="s">
        <v>639</v>
      </c>
      <c r="E379" s="34" t="s">
        <v>637</v>
      </c>
      <c r="F379" s="50">
        <v>1160000</v>
      </c>
      <c r="G379" s="50"/>
      <c r="H379" s="25">
        <v>1</v>
      </c>
    </row>
    <row r="380" spans="2:8" ht="60" x14ac:dyDescent="0.25">
      <c r="B380" s="32">
        <v>40898</v>
      </c>
      <c r="C380" s="61">
        <f t="shared" si="4"/>
        <v>1172</v>
      </c>
      <c r="D380" s="25" t="s">
        <v>640</v>
      </c>
      <c r="E380" s="34" t="s">
        <v>641</v>
      </c>
      <c r="F380" s="50">
        <v>2760000</v>
      </c>
      <c r="G380" s="50"/>
      <c r="H380" s="25">
        <v>1</v>
      </c>
    </row>
    <row r="381" spans="2:8" ht="30" x14ac:dyDescent="0.25">
      <c r="B381" s="32">
        <v>40898</v>
      </c>
      <c r="C381" s="61">
        <f t="shared" si="4"/>
        <v>1173</v>
      </c>
      <c r="D381" s="25" t="s">
        <v>642</v>
      </c>
      <c r="E381" s="34" t="s">
        <v>467</v>
      </c>
      <c r="F381" s="50">
        <v>1800000</v>
      </c>
      <c r="G381" s="50"/>
      <c r="H381" s="25">
        <v>1</v>
      </c>
    </row>
    <row r="382" spans="2:8" ht="30" x14ac:dyDescent="0.25">
      <c r="B382" s="32">
        <v>40898</v>
      </c>
      <c r="C382" s="61">
        <f t="shared" si="4"/>
        <v>1174</v>
      </c>
      <c r="D382" s="25" t="s">
        <v>643</v>
      </c>
      <c r="E382" s="34" t="s">
        <v>644</v>
      </c>
      <c r="F382" s="50">
        <v>1800000</v>
      </c>
      <c r="G382" s="50"/>
      <c r="H382" s="25">
        <v>1</v>
      </c>
    </row>
    <row r="383" spans="2:8" ht="30" x14ac:dyDescent="0.25">
      <c r="B383" s="32">
        <v>40898</v>
      </c>
      <c r="C383" s="61">
        <f t="shared" si="4"/>
        <v>1175</v>
      </c>
      <c r="D383" s="25" t="s">
        <v>645</v>
      </c>
      <c r="E383" s="34" t="s">
        <v>646</v>
      </c>
      <c r="F383" s="50">
        <v>1160000</v>
      </c>
      <c r="G383" s="64" t="s">
        <v>348</v>
      </c>
      <c r="H383" s="25">
        <v>1</v>
      </c>
    </row>
    <row r="384" spans="2:8" ht="45" x14ac:dyDescent="0.25">
      <c r="B384" s="32">
        <v>40898</v>
      </c>
      <c r="C384" s="61">
        <f t="shared" si="4"/>
        <v>1176</v>
      </c>
      <c r="D384" s="25" t="s">
        <v>647</v>
      </c>
      <c r="E384" s="34" t="s">
        <v>648</v>
      </c>
      <c r="F384" s="50">
        <v>1800000</v>
      </c>
      <c r="G384" s="50"/>
      <c r="H384" s="25">
        <v>1</v>
      </c>
    </row>
    <row r="385" spans="2:8" ht="30" x14ac:dyDescent="0.25">
      <c r="B385" s="32">
        <v>40898</v>
      </c>
      <c r="C385" s="61">
        <f t="shared" si="4"/>
        <v>1177</v>
      </c>
      <c r="D385" s="25" t="s">
        <v>649</v>
      </c>
      <c r="E385" s="34" t="s">
        <v>637</v>
      </c>
      <c r="F385" s="50">
        <v>1160000</v>
      </c>
      <c r="G385" s="50"/>
      <c r="H385" s="25">
        <v>1</v>
      </c>
    </row>
    <row r="386" spans="2:8" ht="30" x14ac:dyDescent="0.25">
      <c r="B386" s="32">
        <v>40898</v>
      </c>
      <c r="C386" s="61">
        <f t="shared" si="4"/>
        <v>1178</v>
      </c>
      <c r="D386" s="25" t="s">
        <v>650</v>
      </c>
      <c r="E386" s="34" t="s">
        <v>651</v>
      </c>
      <c r="F386" s="50">
        <v>1650000</v>
      </c>
      <c r="G386" s="50"/>
      <c r="H386" s="25">
        <v>1</v>
      </c>
    </row>
    <row r="387" spans="2:8" x14ac:dyDescent="0.25">
      <c r="B387" s="32">
        <v>40898</v>
      </c>
      <c r="C387" s="70">
        <f t="shared" si="4"/>
        <v>1179</v>
      </c>
      <c r="D387" s="39" t="s">
        <v>652</v>
      </c>
      <c r="E387" s="40" t="s">
        <v>653</v>
      </c>
      <c r="F387" s="41">
        <v>241749997</v>
      </c>
      <c r="G387" s="41"/>
      <c r="H387" s="25">
        <v>1</v>
      </c>
    </row>
    <row r="388" spans="2:8" ht="30" x14ac:dyDescent="0.25">
      <c r="B388" s="32">
        <v>40898</v>
      </c>
      <c r="C388" s="71">
        <f t="shared" si="4"/>
        <v>1180</v>
      </c>
      <c r="D388" s="25" t="s">
        <v>654</v>
      </c>
      <c r="E388" s="34" t="s">
        <v>655</v>
      </c>
      <c r="F388" s="72">
        <v>332208</v>
      </c>
      <c r="G388" s="72"/>
      <c r="H388" s="25">
        <v>1</v>
      </c>
    </row>
    <row r="389" spans="2:8" ht="45" x14ac:dyDescent="0.25">
      <c r="B389" s="32">
        <v>40898</v>
      </c>
      <c r="C389" s="71">
        <f t="shared" si="4"/>
        <v>1181</v>
      </c>
      <c r="D389" s="25" t="s">
        <v>222</v>
      </c>
      <c r="E389" s="34" t="s">
        <v>656</v>
      </c>
      <c r="F389" s="72">
        <v>402611</v>
      </c>
      <c r="G389" s="72"/>
      <c r="H389" s="25">
        <v>1</v>
      </c>
    </row>
    <row r="390" spans="2:8" ht="30" x14ac:dyDescent="0.25">
      <c r="B390" s="32">
        <v>40898</v>
      </c>
      <c r="C390" s="71">
        <f t="shared" si="4"/>
        <v>1182</v>
      </c>
      <c r="D390" s="25" t="s">
        <v>657</v>
      </c>
      <c r="E390" s="34" t="s">
        <v>658</v>
      </c>
      <c r="F390" s="72">
        <v>202217</v>
      </c>
      <c r="G390" s="72"/>
      <c r="H390" s="25">
        <v>1</v>
      </c>
    </row>
    <row r="391" spans="2:8" ht="30" x14ac:dyDescent="0.25">
      <c r="B391" s="32">
        <v>40898</v>
      </c>
      <c r="C391" s="71">
        <f t="shared" si="4"/>
        <v>1183</v>
      </c>
      <c r="D391" s="25" t="s">
        <v>659</v>
      </c>
      <c r="E391" s="34" t="s">
        <v>660</v>
      </c>
      <c r="F391" s="72">
        <v>222217</v>
      </c>
      <c r="G391" s="72"/>
      <c r="H391" s="25">
        <v>1</v>
      </c>
    </row>
    <row r="392" spans="2:8" ht="30" x14ac:dyDescent="0.25">
      <c r="B392" s="32">
        <v>40898</v>
      </c>
      <c r="C392" s="71">
        <f t="shared" si="4"/>
        <v>1184</v>
      </c>
      <c r="D392" s="25" t="s">
        <v>661</v>
      </c>
      <c r="E392" s="34" t="s">
        <v>662</v>
      </c>
      <c r="F392" s="72">
        <v>679400</v>
      </c>
      <c r="G392" s="72"/>
      <c r="H392" s="25">
        <v>1</v>
      </c>
    </row>
    <row r="393" spans="2:8" ht="30" x14ac:dyDescent="0.25">
      <c r="B393" s="32">
        <v>40898</v>
      </c>
      <c r="C393" s="71">
        <f t="shared" si="4"/>
        <v>1185</v>
      </c>
      <c r="D393" s="25" t="s">
        <v>133</v>
      </c>
      <c r="E393" s="34" t="s">
        <v>663</v>
      </c>
      <c r="F393" s="72">
        <v>381936</v>
      </c>
      <c r="G393" s="72"/>
      <c r="H393" s="25">
        <v>1</v>
      </c>
    </row>
    <row r="394" spans="2:8" ht="30" x14ac:dyDescent="0.25">
      <c r="B394" s="32">
        <v>40898</v>
      </c>
      <c r="C394" s="71">
        <f t="shared" si="4"/>
        <v>1186</v>
      </c>
      <c r="D394" s="25" t="s">
        <v>199</v>
      </c>
      <c r="E394" s="34" t="s">
        <v>664</v>
      </c>
      <c r="F394" s="72">
        <v>117403</v>
      </c>
      <c r="G394" s="72"/>
      <c r="H394" s="25">
        <v>1</v>
      </c>
    </row>
    <row r="395" spans="2:8" ht="30" x14ac:dyDescent="0.25">
      <c r="B395" s="32">
        <v>40898</v>
      </c>
      <c r="C395" s="71">
        <f t="shared" si="4"/>
        <v>1187</v>
      </c>
      <c r="D395" s="25" t="s">
        <v>665</v>
      </c>
      <c r="E395" s="34" t="s">
        <v>666</v>
      </c>
      <c r="F395" s="72">
        <v>274694</v>
      </c>
      <c r="G395" s="72"/>
      <c r="H395" s="25">
        <v>1</v>
      </c>
    </row>
    <row r="396" spans="2:8" ht="30" x14ac:dyDescent="0.25">
      <c r="B396" s="32">
        <v>40898</v>
      </c>
      <c r="C396" s="71">
        <f t="shared" si="4"/>
        <v>1188</v>
      </c>
      <c r="D396" s="25" t="s">
        <v>667</v>
      </c>
      <c r="E396" s="34" t="s">
        <v>668</v>
      </c>
      <c r="F396" s="72">
        <v>232208</v>
      </c>
      <c r="G396" s="72"/>
      <c r="H396" s="25">
        <v>1</v>
      </c>
    </row>
    <row r="397" spans="2:8" ht="30" x14ac:dyDescent="0.25">
      <c r="B397" s="32">
        <v>40898</v>
      </c>
      <c r="C397" s="71">
        <f t="shared" si="4"/>
        <v>1189</v>
      </c>
      <c r="D397" s="25" t="s">
        <v>669</v>
      </c>
      <c r="E397" s="34" t="s">
        <v>670</v>
      </c>
      <c r="F397" s="72">
        <v>250408</v>
      </c>
      <c r="G397" s="72"/>
      <c r="H397" s="25">
        <v>1</v>
      </c>
    </row>
    <row r="398" spans="2:8" ht="30" x14ac:dyDescent="0.25">
      <c r="B398" s="32">
        <v>40898</v>
      </c>
      <c r="C398" s="73">
        <f t="shared" si="4"/>
        <v>1190</v>
      </c>
      <c r="D398" s="25" t="s">
        <v>671</v>
      </c>
      <c r="E398" s="34" t="s">
        <v>672</v>
      </c>
      <c r="F398" s="74">
        <v>309612</v>
      </c>
      <c r="G398" s="74"/>
      <c r="H398" s="25">
        <v>1</v>
      </c>
    </row>
    <row r="399" spans="2:8" ht="30" x14ac:dyDescent="0.25">
      <c r="B399" s="32">
        <v>40898</v>
      </c>
      <c r="C399" s="73">
        <f t="shared" si="4"/>
        <v>1191</v>
      </c>
      <c r="D399" s="25" t="s">
        <v>673</v>
      </c>
      <c r="E399" s="34" t="s">
        <v>674</v>
      </c>
      <c r="F399" s="74">
        <v>442194</v>
      </c>
      <c r="G399" s="74"/>
      <c r="H399" s="25">
        <v>1</v>
      </c>
    </row>
    <row r="400" spans="2:8" ht="45" x14ac:dyDescent="0.25">
      <c r="B400" s="32">
        <v>40898</v>
      </c>
      <c r="C400" s="73">
        <f t="shared" si="4"/>
        <v>1192</v>
      </c>
      <c r="D400" s="25" t="s">
        <v>675</v>
      </c>
      <c r="E400" s="34" t="s">
        <v>676</v>
      </c>
      <c r="F400" s="74">
        <v>338424</v>
      </c>
      <c r="G400" s="74"/>
      <c r="H400" s="25">
        <v>1</v>
      </c>
    </row>
    <row r="401" spans="2:8" ht="30" x14ac:dyDescent="0.25">
      <c r="B401" s="32">
        <v>40898</v>
      </c>
      <c r="C401" s="73">
        <f t="shared" si="4"/>
        <v>1193</v>
      </c>
      <c r="D401" s="25" t="s">
        <v>677</v>
      </c>
      <c r="E401" s="34" t="s">
        <v>678</v>
      </c>
      <c r="F401" s="74">
        <v>437013</v>
      </c>
      <c r="G401" s="74"/>
      <c r="H401" s="25">
        <v>1</v>
      </c>
    </row>
    <row r="402" spans="2:8" ht="30" x14ac:dyDescent="0.25">
      <c r="B402" s="32">
        <v>40898</v>
      </c>
      <c r="C402" s="73">
        <f t="shared" si="4"/>
        <v>1194</v>
      </c>
      <c r="D402" s="25" t="s">
        <v>230</v>
      </c>
      <c r="E402" s="34" t="s">
        <v>679</v>
      </c>
      <c r="F402" s="74">
        <v>173784</v>
      </c>
      <c r="G402" s="74"/>
      <c r="H402" s="25">
        <v>1</v>
      </c>
    </row>
    <row r="403" spans="2:8" ht="45" x14ac:dyDescent="0.25">
      <c r="B403" s="32">
        <v>40898</v>
      </c>
      <c r="C403" s="73">
        <f t="shared" si="4"/>
        <v>1195</v>
      </c>
      <c r="D403" s="25" t="s">
        <v>680</v>
      </c>
      <c r="E403" s="34" t="s">
        <v>681</v>
      </c>
      <c r="F403" s="74">
        <v>1240740</v>
      </c>
      <c r="G403" s="74"/>
      <c r="H403" s="25">
        <v>1</v>
      </c>
    </row>
    <row r="404" spans="2:8" ht="30" x14ac:dyDescent="0.25">
      <c r="B404" s="32">
        <v>40898</v>
      </c>
      <c r="C404" s="73">
        <f t="shared" si="4"/>
        <v>1196</v>
      </c>
      <c r="D404" s="25" t="s">
        <v>682</v>
      </c>
      <c r="E404" s="34" t="s">
        <v>683</v>
      </c>
      <c r="F404" s="74">
        <v>294817</v>
      </c>
      <c r="G404" s="74"/>
      <c r="H404" s="25">
        <v>1</v>
      </c>
    </row>
    <row r="405" spans="2:8" ht="30" x14ac:dyDescent="0.25">
      <c r="B405" s="32">
        <v>40898</v>
      </c>
      <c r="C405" s="73">
        <f t="shared" si="4"/>
        <v>1197</v>
      </c>
      <c r="D405" s="25" t="s">
        <v>684</v>
      </c>
      <c r="E405" s="34" t="s">
        <v>685</v>
      </c>
      <c r="F405" s="74">
        <v>232208</v>
      </c>
      <c r="G405" s="74"/>
      <c r="H405" s="25">
        <v>1</v>
      </c>
    </row>
    <row r="406" spans="2:8" ht="60" x14ac:dyDescent="0.25">
      <c r="B406" s="32">
        <v>40898</v>
      </c>
      <c r="C406" s="73">
        <f t="shared" si="4"/>
        <v>1198</v>
      </c>
      <c r="D406" s="25" t="s">
        <v>183</v>
      </c>
      <c r="E406" s="34" t="s">
        <v>686</v>
      </c>
      <c r="F406" s="74">
        <v>1076376</v>
      </c>
      <c r="G406" s="74"/>
      <c r="H406" s="25">
        <v>1</v>
      </c>
    </row>
    <row r="407" spans="2:8" ht="30" x14ac:dyDescent="0.25">
      <c r="B407" s="32">
        <v>40898</v>
      </c>
      <c r="C407" s="73">
        <f t="shared" ref="C407:C468" si="5">+C406+1</f>
        <v>1199</v>
      </c>
      <c r="D407" s="25" t="s">
        <v>687</v>
      </c>
      <c r="E407" s="34" t="s">
        <v>688</v>
      </c>
      <c r="F407" s="74">
        <v>254806</v>
      </c>
      <c r="G407" s="74"/>
      <c r="H407" s="25">
        <v>1</v>
      </c>
    </row>
    <row r="408" spans="2:8" ht="30" x14ac:dyDescent="0.25">
      <c r="B408" s="32">
        <v>40898</v>
      </c>
      <c r="C408" s="61">
        <f t="shared" si="5"/>
        <v>1200</v>
      </c>
      <c r="D408" s="25" t="s">
        <v>689</v>
      </c>
      <c r="E408" s="34" t="s">
        <v>690</v>
      </c>
      <c r="F408" s="50">
        <v>441323</v>
      </c>
      <c r="G408" s="50"/>
      <c r="H408" s="25"/>
    </row>
    <row r="409" spans="2:8" ht="30" x14ac:dyDescent="0.25">
      <c r="B409" s="32">
        <v>40898</v>
      </c>
      <c r="C409" s="61">
        <f t="shared" si="5"/>
        <v>1201</v>
      </c>
      <c r="D409" s="25" t="s">
        <v>691</v>
      </c>
      <c r="E409" s="34" t="s">
        <v>692</v>
      </c>
      <c r="F409" s="50">
        <v>456194</v>
      </c>
      <c r="G409" s="50"/>
      <c r="H409" s="25"/>
    </row>
    <row r="410" spans="2:8" ht="30" x14ac:dyDescent="0.25">
      <c r="B410" s="32">
        <v>40898</v>
      </c>
      <c r="C410" s="61">
        <f t="shared" si="5"/>
        <v>1202</v>
      </c>
      <c r="D410" s="25" t="s">
        <v>693</v>
      </c>
      <c r="E410" s="34" t="s">
        <v>694</v>
      </c>
      <c r="F410" s="50">
        <v>274694</v>
      </c>
      <c r="G410" s="50"/>
      <c r="H410" s="25"/>
    </row>
    <row r="411" spans="2:8" ht="30" x14ac:dyDescent="0.25">
      <c r="B411" s="32">
        <v>40898</v>
      </c>
      <c r="C411" s="61">
        <f t="shared" si="5"/>
        <v>1203</v>
      </c>
      <c r="D411" s="25" t="s">
        <v>330</v>
      </c>
      <c r="E411" s="34" t="s">
        <v>695</v>
      </c>
      <c r="F411" s="50">
        <v>530590</v>
      </c>
      <c r="G411" s="50"/>
      <c r="H411" s="25"/>
    </row>
    <row r="412" spans="2:8" ht="30" x14ac:dyDescent="0.25">
      <c r="B412" s="32">
        <v>40898</v>
      </c>
      <c r="C412" s="61">
        <f t="shared" si="5"/>
        <v>1204</v>
      </c>
      <c r="D412" s="25" t="s">
        <v>696</v>
      </c>
      <c r="E412" s="34" t="s">
        <v>697</v>
      </c>
      <c r="F412" s="50">
        <v>262094</v>
      </c>
      <c r="G412" s="50"/>
      <c r="H412" s="25"/>
    </row>
    <row r="413" spans="2:8" ht="30" x14ac:dyDescent="0.25">
      <c r="B413" s="32">
        <v>40898</v>
      </c>
      <c r="C413" s="61">
        <f t="shared" si="5"/>
        <v>1205</v>
      </c>
      <c r="D413" s="25" t="s">
        <v>698</v>
      </c>
      <c r="E413" s="34" t="s">
        <v>699</v>
      </c>
      <c r="F413" s="50">
        <v>365824</v>
      </c>
      <c r="G413" s="50"/>
      <c r="H413" s="25"/>
    </row>
    <row r="414" spans="2:8" ht="45" x14ac:dyDescent="0.25">
      <c r="B414" s="32">
        <v>40898</v>
      </c>
      <c r="C414" s="61">
        <f t="shared" si="5"/>
        <v>1206</v>
      </c>
      <c r="D414" s="25" t="s">
        <v>700</v>
      </c>
      <c r="E414" s="34" t="s">
        <v>701</v>
      </c>
      <c r="F414" s="50">
        <v>1259173</v>
      </c>
      <c r="G414" s="50"/>
      <c r="H414" s="25"/>
    </row>
    <row r="415" spans="2:8" ht="30" x14ac:dyDescent="0.25">
      <c r="B415" s="32">
        <v>40898</v>
      </c>
      <c r="C415" s="61">
        <f t="shared" si="5"/>
        <v>1207</v>
      </c>
      <c r="D415" s="25" t="s">
        <v>702</v>
      </c>
      <c r="E415" s="34" t="s">
        <v>703</v>
      </c>
      <c r="F415" s="50">
        <v>946752</v>
      </c>
      <c r="G415" s="50"/>
      <c r="H415" s="25"/>
    </row>
    <row r="416" spans="2:8" ht="30" x14ac:dyDescent="0.25">
      <c r="B416" s="32">
        <v>40898</v>
      </c>
      <c r="C416" s="61">
        <f t="shared" si="5"/>
        <v>1208</v>
      </c>
      <c r="D416" s="25" t="s">
        <v>704</v>
      </c>
      <c r="E416" s="34" t="s">
        <v>705</v>
      </c>
      <c r="F416" s="50">
        <v>449028</v>
      </c>
      <c r="G416" s="50"/>
      <c r="H416" s="25"/>
    </row>
    <row r="417" spans="2:8" ht="30" x14ac:dyDescent="0.25">
      <c r="B417" s="32">
        <v>40898</v>
      </c>
      <c r="C417" s="61">
        <f t="shared" si="5"/>
        <v>1209</v>
      </c>
      <c r="D417" s="25" t="s">
        <v>706</v>
      </c>
      <c r="E417" s="34" t="s">
        <v>707</v>
      </c>
      <c r="F417" s="50">
        <v>1800000</v>
      </c>
      <c r="G417" s="50"/>
      <c r="H417" s="25"/>
    </row>
    <row r="418" spans="2:8" ht="30" x14ac:dyDescent="0.25">
      <c r="B418" s="32">
        <v>40898</v>
      </c>
      <c r="C418" s="61">
        <f t="shared" si="5"/>
        <v>1210</v>
      </c>
      <c r="D418" s="25" t="s">
        <v>708</v>
      </c>
      <c r="E418" s="34" t="s">
        <v>709</v>
      </c>
      <c r="F418" s="50">
        <v>2800000</v>
      </c>
      <c r="G418" s="50"/>
      <c r="H418" s="25"/>
    </row>
    <row r="419" spans="2:8" ht="30" x14ac:dyDescent="0.25">
      <c r="B419" s="32">
        <v>40898</v>
      </c>
      <c r="C419" s="61">
        <f t="shared" si="5"/>
        <v>1211</v>
      </c>
      <c r="D419" s="25" t="s">
        <v>710</v>
      </c>
      <c r="E419" s="34" t="s">
        <v>711</v>
      </c>
      <c r="F419" s="50">
        <v>2900000</v>
      </c>
      <c r="G419" s="50"/>
      <c r="H419" s="25"/>
    </row>
    <row r="420" spans="2:8" ht="30" x14ac:dyDescent="0.25">
      <c r="B420" s="32">
        <v>40898</v>
      </c>
      <c r="C420" s="61">
        <f t="shared" si="5"/>
        <v>1212</v>
      </c>
      <c r="D420" s="25" t="s">
        <v>712</v>
      </c>
      <c r="E420" s="34" t="s">
        <v>713</v>
      </c>
      <c r="F420" s="50">
        <v>2285000</v>
      </c>
      <c r="G420" s="50"/>
      <c r="H420" s="25">
        <v>1</v>
      </c>
    </row>
    <row r="421" spans="2:8" ht="30" x14ac:dyDescent="0.25">
      <c r="B421" s="32">
        <v>40898</v>
      </c>
      <c r="C421" s="61">
        <f t="shared" si="5"/>
        <v>1213</v>
      </c>
      <c r="D421" s="25" t="s">
        <v>714</v>
      </c>
      <c r="E421" s="34" t="s">
        <v>715</v>
      </c>
      <c r="F421" s="50">
        <v>2828800</v>
      </c>
      <c r="G421" s="50"/>
      <c r="H421" s="25"/>
    </row>
    <row r="422" spans="2:8" ht="30" x14ac:dyDescent="0.25">
      <c r="B422" s="32">
        <v>40898</v>
      </c>
      <c r="C422" s="61">
        <f t="shared" si="5"/>
        <v>1214</v>
      </c>
      <c r="D422" s="25" t="s">
        <v>716</v>
      </c>
      <c r="E422" s="34" t="s">
        <v>717</v>
      </c>
      <c r="F422" s="50">
        <v>2300000</v>
      </c>
      <c r="G422" s="50"/>
      <c r="H422" s="25"/>
    </row>
    <row r="423" spans="2:8" ht="30" x14ac:dyDescent="0.25">
      <c r="B423" s="32">
        <v>40898</v>
      </c>
      <c r="C423" s="61">
        <f t="shared" si="5"/>
        <v>1215</v>
      </c>
      <c r="D423" s="25" t="s">
        <v>718</v>
      </c>
      <c r="E423" s="34" t="s">
        <v>719</v>
      </c>
      <c r="F423" s="50">
        <v>1600000</v>
      </c>
      <c r="G423" s="50"/>
      <c r="H423" s="25"/>
    </row>
    <row r="424" spans="2:8" ht="60" x14ac:dyDescent="0.25">
      <c r="B424" s="32">
        <v>40898</v>
      </c>
      <c r="C424" s="61">
        <f t="shared" si="5"/>
        <v>1216</v>
      </c>
      <c r="D424" s="25" t="s">
        <v>720</v>
      </c>
      <c r="E424" s="34" t="s">
        <v>721</v>
      </c>
      <c r="F424" s="50">
        <v>5606666</v>
      </c>
      <c r="G424" s="50"/>
      <c r="H424" s="25"/>
    </row>
    <row r="425" spans="2:8" ht="30" x14ac:dyDescent="0.25">
      <c r="B425" s="32">
        <v>40898</v>
      </c>
      <c r="C425" s="61">
        <f t="shared" si="5"/>
        <v>1217</v>
      </c>
      <c r="D425" s="25" t="s">
        <v>722</v>
      </c>
      <c r="E425" s="34" t="s">
        <v>467</v>
      </c>
      <c r="F425" s="50">
        <v>1800000</v>
      </c>
      <c r="G425" s="50"/>
      <c r="H425" s="25"/>
    </row>
    <row r="426" spans="2:8" ht="30" x14ac:dyDescent="0.25">
      <c r="B426" s="32">
        <v>40898</v>
      </c>
      <c r="C426" s="61">
        <f t="shared" si="5"/>
        <v>1218</v>
      </c>
      <c r="D426" s="25" t="s">
        <v>723</v>
      </c>
      <c r="E426" s="34" t="s">
        <v>724</v>
      </c>
      <c r="F426" s="50">
        <v>1800000</v>
      </c>
      <c r="G426" s="50"/>
      <c r="H426" s="25"/>
    </row>
    <row r="427" spans="2:8" ht="30" x14ac:dyDescent="0.25">
      <c r="B427" s="32">
        <v>40898</v>
      </c>
      <c r="C427" s="61">
        <f t="shared" si="5"/>
        <v>1219</v>
      </c>
      <c r="D427" s="25" t="s">
        <v>725</v>
      </c>
      <c r="E427" s="34" t="s">
        <v>384</v>
      </c>
      <c r="F427" s="50">
        <v>1700000</v>
      </c>
      <c r="G427" s="50"/>
      <c r="H427" s="25">
        <v>2</v>
      </c>
    </row>
    <row r="428" spans="2:8" ht="30" x14ac:dyDescent="0.25">
      <c r="B428" s="32">
        <v>40898</v>
      </c>
      <c r="C428" s="61">
        <f t="shared" si="5"/>
        <v>1220</v>
      </c>
      <c r="D428" s="25" t="s">
        <v>726</v>
      </c>
      <c r="E428" s="34" t="s">
        <v>727</v>
      </c>
      <c r="F428" s="50">
        <v>1600000</v>
      </c>
      <c r="G428" s="50"/>
      <c r="H428" s="25"/>
    </row>
    <row r="429" spans="2:8" ht="30" x14ac:dyDescent="0.25">
      <c r="B429" s="32">
        <v>40898</v>
      </c>
      <c r="C429" s="61">
        <f t="shared" si="5"/>
        <v>1221</v>
      </c>
      <c r="D429" s="25" t="s">
        <v>728</v>
      </c>
      <c r="E429" s="34" t="s">
        <v>479</v>
      </c>
      <c r="F429" s="50">
        <v>2223333</v>
      </c>
      <c r="G429" s="50"/>
      <c r="H429" s="25"/>
    </row>
    <row r="430" spans="2:8" ht="45" x14ac:dyDescent="0.25">
      <c r="B430" s="32">
        <v>40898</v>
      </c>
      <c r="C430" s="61">
        <f t="shared" si="5"/>
        <v>1222</v>
      </c>
      <c r="D430" s="25" t="s">
        <v>729</v>
      </c>
      <c r="E430" s="34" t="s">
        <v>730</v>
      </c>
      <c r="F430" s="50">
        <v>2320000</v>
      </c>
      <c r="G430" s="50"/>
      <c r="H430" s="25"/>
    </row>
    <row r="431" spans="2:8" ht="30" x14ac:dyDescent="0.25">
      <c r="B431" s="32">
        <v>40898</v>
      </c>
      <c r="C431" s="61">
        <f t="shared" si="5"/>
        <v>1223</v>
      </c>
      <c r="D431" s="25" t="s">
        <v>731</v>
      </c>
      <c r="E431" s="34" t="s">
        <v>732</v>
      </c>
      <c r="F431" s="50">
        <v>1250000</v>
      </c>
      <c r="G431" s="50"/>
      <c r="H431" s="25"/>
    </row>
    <row r="432" spans="2:8" ht="75" x14ac:dyDescent="0.25">
      <c r="B432" s="32">
        <v>40898</v>
      </c>
      <c r="C432" s="61">
        <f t="shared" si="5"/>
        <v>1224</v>
      </c>
      <c r="D432" s="25" t="s">
        <v>733</v>
      </c>
      <c r="E432" s="34" t="s">
        <v>734</v>
      </c>
      <c r="F432" s="50">
        <v>3600000</v>
      </c>
      <c r="G432" s="50"/>
      <c r="H432" s="25"/>
    </row>
    <row r="433" spans="2:8" ht="30" x14ac:dyDescent="0.25">
      <c r="B433" s="32">
        <v>40898</v>
      </c>
      <c r="C433" s="61">
        <f t="shared" si="5"/>
        <v>1225</v>
      </c>
      <c r="D433" s="25" t="s">
        <v>735</v>
      </c>
      <c r="E433" s="34" t="s">
        <v>736</v>
      </c>
      <c r="F433" s="50">
        <v>3050000</v>
      </c>
      <c r="G433" s="50"/>
      <c r="H433" s="25"/>
    </row>
    <row r="434" spans="2:8" ht="30" x14ac:dyDescent="0.25">
      <c r="B434" s="32">
        <v>40898</v>
      </c>
      <c r="C434" s="61">
        <f t="shared" si="5"/>
        <v>1226</v>
      </c>
      <c r="D434" s="25" t="s">
        <v>737</v>
      </c>
      <c r="E434" s="34" t="s">
        <v>578</v>
      </c>
      <c r="F434" s="50">
        <v>1800000</v>
      </c>
      <c r="G434" s="50"/>
      <c r="H434" s="62">
        <v>3</v>
      </c>
    </row>
    <row r="435" spans="2:8" ht="30" x14ac:dyDescent="0.25">
      <c r="B435" s="32">
        <v>40898</v>
      </c>
      <c r="C435" s="61">
        <f t="shared" si="5"/>
        <v>1227</v>
      </c>
      <c r="D435" s="25" t="s">
        <v>738</v>
      </c>
      <c r="E435" s="34" t="s">
        <v>739</v>
      </c>
      <c r="F435" s="50">
        <v>1200000</v>
      </c>
      <c r="G435" s="50"/>
      <c r="H435" s="62">
        <v>3</v>
      </c>
    </row>
    <row r="436" spans="2:8" ht="45" x14ac:dyDescent="0.25">
      <c r="B436" s="32">
        <v>40898</v>
      </c>
      <c r="C436" s="61">
        <f t="shared" si="5"/>
        <v>1228</v>
      </c>
      <c r="D436" s="25" t="s">
        <v>740</v>
      </c>
      <c r="E436" s="34" t="s">
        <v>741</v>
      </c>
      <c r="F436" s="50">
        <v>2200000</v>
      </c>
      <c r="G436" s="50"/>
      <c r="H436" s="62">
        <v>3</v>
      </c>
    </row>
    <row r="437" spans="2:8" ht="45" x14ac:dyDescent="0.25">
      <c r="B437" s="32">
        <v>40898</v>
      </c>
      <c r="C437" s="61">
        <f t="shared" si="5"/>
        <v>1229</v>
      </c>
      <c r="D437" s="25" t="s">
        <v>742</v>
      </c>
      <c r="E437" s="34" t="s">
        <v>743</v>
      </c>
      <c r="F437" s="50">
        <v>3800000</v>
      </c>
      <c r="G437" s="50"/>
      <c r="H437" s="62">
        <v>3</v>
      </c>
    </row>
    <row r="438" spans="2:8" ht="30" x14ac:dyDescent="0.25">
      <c r="B438" s="32">
        <v>40898</v>
      </c>
      <c r="C438" s="61">
        <f t="shared" si="5"/>
        <v>1230</v>
      </c>
      <c r="D438" s="25" t="s">
        <v>744</v>
      </c>
      <c r="E438" s="34" t="s">
        <v>554</v>
      </c>
      <c r="F438" s="50">
        <v>2100000</v>
      </c>
      <c r="G438" s="50"/>
      <c r="H438" s="25"/>
    </row>
    <row r="439" spans="2:8" ht="30" x14ac:dyDescent="0.25">
      <c r="B439" s="32">
        <v>40898</v>
      </c>
      <c r="C439" s="61">
        <f t="shared" si="5"/>
        <v>1231</v>
      </c>
      <c r="D439" s="25" t="s">
        <v>745</v>
      </c>
      <c r="E439" s="34" t="s">
        <v>467</v>
      </c>
      <c r="F439" s="50">
        <v>1800000</v>
      </c>
      <c r="G439" s="50"/>
      <c r="H439" s="25"/>
    </row>
    <row r="440" spans="2:8" ht="30" x14ac:dyDescent="0.25">
      <c r="B440" s="32">
        <v>40898</v>
      </c>
      <c r="C440" s="61">
        <f t="shared" si="5"/>
        <v>1232</v>
      </c>
      <c r="D440" s="25" t="s">
        <v>746</v>
      </c>
      <c r="E440" s="34" t="s">
        <v>353</v>
      </c>
      <c r="F440" s="50">
        <v>2900000</v>
      </c>
      <c r="G440" s="50"/>
      <c r="H440" s="25"/>
    </row>
    <row r="441" spans="2:8" ht="30" x14ac:dyDescent="0.25">
      <c r="B441" s="32">
        <v>40898</v>
      </c>
      <c r="C441" s="61">
        <f t="shared" si="5"/>
        <v>1233</v>
      </c>
      <c r="D441" s="25" t="s">
        <v>747</v>
      </c>
      <c r="E441" s="34" t="s">
        <v>748</v>
      </c>
      <c r="F441" s="50">
        <v>3200000</v>
      </c>
      <c r="G441" s="50"/>
      <c r="H441" s="62">
        <v>3</v>
      </c>
    </row>
    <row r="442" spans="2:8" ht="30" x14ac:dyDescent="0.25">
      <c r="B442" s="32">
        <v>40898</v>
      </c>
      <c r="C442" s="61">
        <f t="shared" si="5"/>
        <v>1234</v>
      </c>
      <c r="D442" s="25" t="s">
        <v>747</v>
      </c>
      <c r="E442" s="34" t="s">
        <v>749</v>
      </c>
      <c r="F442" s="50">
        <v>3200000</v>
      </c>
      <c r="G442" s="50"/>
      <c r="H442" s="25"/>
    </row>
    <row r="443" spans="2:8" ht="30" x14ac:dyDescent="0.25">
      <c r="B443" s="32">
        <v>40898</v>
      </c>
      <c r="C443" s="61">
        <f t="shared" si="5"/>
        <v>1235</v>
      </c>
      <c r="D443" s="25" t="s">
        <v>750</v>
      </c>
      <c r="E443" s="34" t="s">
        <v>751</v>
      </c>
      <c r="F443" s="50">
        <v>1800000</v>
      </c>
      <c r="G443" s="50"/>
      <c r="H443" s="25"/>
    </row>
    <row r="444" spans="2:8" ht="30" x14ac:dyDescent="0.25">
      <c r="B444" s="32">
        <v>40898</v>
      </c>
      <c r="C444" s="61">
        <f t="shared" si="5"/>
        <v>1236</v>
      </c>
      <c r="D444" s="25" t="s">
        <v>752</v>
      </c>
      <c r="E444" s="34" t="s">
        <v>635</v>
      </c>
      <c r="F444" s="50">
        <v>1600000</v>
      </c>
      <c r="G444" s="50"/>
      <c r="H444" s="25"/>
    </row>
    <row r="445" spans="2:8" ht="30" x14ac:dyDescent="0.25">
      <c r="B445" s="32">
        <v>40898</v>
      </c>
      <c r="C445" s="61">
        <f t="shared" si="5"/>
        <v>1237</v>
      </c>
      <c r="D445" s="25" t="s">
        <v>753</v>
      </c>
      <c r="E445" s="34" t="s">
        <v>635</v>
      </c>
      <c r="F445" s="50">
        <v>1600000</v>
      </c>
      <c r="G445" s="50"/>
      <c r="H445" s="25"/>
    </row>
    <row r="446" spans="2:8" ht="30" x14ac:dyDescent="0.25">
      <c r="B446" s="32">
        <v>40898</v>
      </c>
      <c r="C446" s="61">
        <f t="shared" si="5"/>
        <v>1238</v>
      </c>
      <c r="D446" s="25" t="s">
        <v>754</v>
      </c>
      <c r="E446" s="34" t="s">
        <v>467</v>
      </c>
      <c r="F446" s="50">
        <v>1800000</v>
      </c>
      <c r="G446" s="50"/>
      <c r="H446" s="25"/>
    </row>
    <row r="447" spans="2:8" ht="30" x14ac:dyDescent="0.25">
      <c r="B447" s="32">
        <v>40898</v>
      </c>
      <c r="C447" s="61">
        <f t="shared" si="5"/>
        <v>1239</v>
      </c>
      <c r="D447" s="25" t="s">
        <v>755</v>
      </c>
      <c r="E447" s="34" t="s">
        <v>353</v>
      </c>
      <c r="F447" s="50">
        <v>2900000</v>
      </c>
      <c r="G447" s="50"/>
      <c r="H447" s="25"/>
    </row>
    <row r="448" spans="2:8" ht="30" x14ac:dyDescent="0.25">
      <c r="B448" s="32">
        <v>40898</v>
      </c>
      <c r="C448" s="61">
        <f t="shared" si="5"/>
        <v>1240</v>
      </c>
      <c r="D448" s="25" t="s">
        <v>756</v>
      </c>
      <c r="E448" s="34" t="s">
        <v>467</v>
      </c>
      <c r="F448" s="50">
        <v>1800000</v>
      </c>
      <c r="G448" s="50"/>
      <c r="H448" s="25"/>
    </row>
    <row r="449" spans="2:8" ht="30" x14ac:dyDescent="0.25">
      <c r="B449" s="32">
        <v>40898</v>
      </c>
      <c r="C449" s="61">
        <f t="shared" si="5"/>
        <v>1241</v>
      </c>
      <c r="D449" s="25" t="s">
        <v>757</v>
      </c>
      <c r="E449" s="34" t="s">
        <v>481</v>
      </c>
      <c r="F449" s="50">
        <v>2800000</v>
      </c>
      <c r="G449" s="50"/>
      <c r="H449" s="25"/>
    </row>
    <row r="450" spans="2:8" ht="30" x14ac:dyDescent="0.25">
      <c r="B450" s="32">
        <v>40898</v>
      </c>
      <c r="C450" s="61">
        <f t="shared" si="5"/>
        <v>1242</v>
      </c>
      <c r="D450" s="25" t="s">
        <v>758</v>
      </c>
      <c r="E450" s="34" t="s">
        <v>635</v>
      </c>
      <c r="F450" s="50">
        <v>1600000</v>
      </c>
      <c r="G450" s="50"/>
      <c r="H450" s="25"/>
    </row>
    <row r="451" spans="2:8" ht="30" x14ac:dyDescent="0.25">
      <c r="B451" s="32">
        <v>40898</v>
      </c>
      <c r="C451" s="61">
        <f t="shared" si="5"/>
        <v>1243</v>
      </c>
      <c r="D451" s="25" t="s">
        <v>759</v>
      </c>
      <c r="E451" s="34" t="s">
        <v>635</v>
      </c>
      <c r="F451" s="50">
        <v>1600000</v>
      </c>
      <c r="G451" s="50"/>
      <c r="H451" s="25"/>
    </row>
    <row r="452" spans="2:8" ht="30" x14ac:dyDescent="0.25">
      <c r="B452" s="32">
        <v>40898</v>
      </c>
      <c r="C452" s="61">
        <f t="shared" si="5"/>
        <v>1244</v>
      </c>
      <c r="D452" s="25" t="s">
        <v>760</v>
      </c>
      <c r="E452" s="34" t="s">
        <v>633</v>
      </c>
      <c r="F452" s="50">
        <v>1700000</v>
      </c>
      <c r="G452" s="50"/>
      <c r="H452" s="25"/>
    </row>
    <row r="453" spans="2:8" ht="30" x14ac:dyDescent="0.25">
      <c r="B453" s="32">
        <v>40898</v>
      </c>
      <c r="C453" s="61">
        <f t="shared" si="5"/>
        <v>1245</v>
      </c>
      <c r="D453" s="25" t="s">
        <v>761</v>
      </c>
      <c r="E453" s="34" t="s">
        <v>467</v>
      </c>
      <c r="F453" s="50">
        <v>1800000</v>
      </c>
      <c r="G453" s="64" t="s">
        <v>762</v>
      </c>
      <c r="H453" s="25"/>
    </row>
    <row r="454" spans="2:8" ht="30" x14ac:dyDescent="0.25">
      <c r="B454" s="32">
        <v>40898</v>
      </c>
      <c r="C454" s="61">
        <f t="shared" si="5"/>
        <v>1246</v>
      </c>
      <c r="D454" s="25" t="s">
        <v>763</v>
      </c>
      <c r="E454" s="34" t="s">
        <v>467</v>
      </c>
      <c r="F454" s="50">
        <v>1800000</v>
      </c>
      <c r="G454" s="50"/>
      <c r="H454" s="25"/>
    </row>
    <row r="455" spans="2:8" ht="30" x14ac:dyDescent="0.25">
      <c r="B455" s="32">
        <v>40898</v>
      </c>
      <c r="C455" s="61">
        <f t="shared" si="5"/>
        <v>1247</v>
      </c>
      <c r="D455" s="25" t="s">
        <v>764</v>
      </c>
      <c r="E455" s="34" t="s">
        <v>765</v>
      </c>
      <c r="F455" s="50">
        <v>1600000</v>
      </c>
      <c r="G455" s="50"/>
      <c r="H455" s="25"/>
    </row>
    <row r="456" spans="2:8" ht="30" x14ac:dyDescent="0.25">
      <c r="B456" s="32">
        <v>40898</v>
      </c>
      <c r="C456" s="61">
        <f t="shared" si="5"/>
        <v>1248</v>
      </c>
      <c r="D456" s="25" t="s">
        <v>766</v>
      </c>
      <c r="E456" s="34" t="s">
        <v>767</v>
      </c>
      <c r="F456" s="50">
        <v>1800000</v>
      </c>
      <c r="G456" s="64" t="s">
        <v>348</v>
      </c>
      <c r="H456" s="25"/>
    </row>
    <row r="457" spans="2:8" ht="30" x14ac:dyDescent="0.25">
      <c r="B457" s="32">
        <v>40898</v>
      </c>
      <c r="C457" s="61">
        <f t="shared" si="5"/>
        <v>1249</v>
      </c>
      <c r="D457" s="25" t="s">
        <v>768</v>
      </c>
      <c r="E457" s="34" t="s">
        <v>578</v>
      </c>
      <c r="F457" s="50">
        <v>1800000</v>
      </c>
      <c r="G457" s="50"/>
      <c r="H457" s="25"/>
    </row>
    <row r="458" spans="2:8" ht="30" x14ac:dyDescent="0.25">
      <c r="B458" s="32">
        <v>40898</v>
      </c>
      <c r="C458" s="61">
        <f t="shared" si="5"/>
        <v>1250</v>
      </c>
      <c r="D458" s="25" t="s">
        <v>769</v>
      </c>
      <c r="E458" s="34" t="s">
        <v>637</v>
      </c>
      <c r="F458" s="50">
        <v>1160000</v>
      </c>
      <c r="G458" s="50"/>
      <c r="H458" s="25"/>
    </row>
    <row r="459" spans="2:8" ht="30" x14ac:dyDescent="0.25">
      <c r="B459" s="32">
        <v>40898</v>
      </c>
      <c r="C459" s="61">
        <f t="shared" si="5"/>
        <v>1251</v>
      </c>
      <c r="D459" s="25" t="s">
        <v>708</v>
      </c>
      <c r="E459" s="34" t="s">
        <v>631</v>
      </c>
      <c r="F459" s="50">
        <v>2800000</v>
      </c>
      <c r="G459" s="50"/>
      <c r="H459" s="25"/>
    </row>
    <row r="460" spans="2:8" ht="30" x14ac:dyDescent="0.25">
      <c r="B460" s="32">
        <v>40898</v>
      </c>
      <c r="C460" s="61">
        <f t="shared" si="5"/>
        <v>1252</v>
      </c>
      <c r="D460" s="25" t="s">
        <v>770</v>
      </c>
      <c r="E460" s="34" t="s">
        <v>631</v>
      </c>
      <c r="F460" s="50">
        <v>2800000</v>
      </c>
      <c r="G460" s="50"/>
      <c r="H460" s="25"/>
    </row>
    <row r="461" spans="2:8" ht="105" x14ac:dyDescent="0.25">
      <c r="B461" s="32">
        <v>40898</v>
      </c>
      <c r="C461" s="61">
        <f t="shared" si="5"/>
        <v>1253</v>
      </c>
      <c r="D461" s="25" t="s">
        <v>771</v>
      </c>
      <c r="E461" s="34" t="s">
        <v>772</v>
      </c>
      <c r="F461" s="50">
        <v>7200000</v>
      </c>
      <c r="G461" s="50"/>
      <c r="H461" s="25">
        <v>1</v>
      </c>
    </row>
    <row r="462" spans="2:8" ht="30" x14ac:dyDescent="0.25">
      <c r="B462" s="32">
        <v>40898</v>
      </c>
      <c r="C462" s="61">
        <f t="shared" si="5"/>
        <v>1254</v>
      </c>
      <c r="D462" s="25" t="s">
        <v>773</v>
      </c>
      <c r="E462" s="34" t="s">
        <v>774</v>
      </c>
      <c r="F462" s="50">
        <v>1200000</v>
      </c>
      <c r="G462" s="50"/>
      <c r="H462" s="25"/>
    </row>
    <row r="463" spans="2:8" ht="30" x14ac:dyDescent="0.25">
      <c r="B463" s="32">
        <v>40898</v>
      </c>
      <c r="C463" s="61">
        <f t="shared" si="5"/>
        <v>1255</v>
      </c>
      <c r="D463" s="25" t="s">
        <v>775</v>
      </c>
      <c r="E463" s="34" t="s">
        <v>776</v>
      </c>
      <c r="F463" s="50">
        <v>2285000</v>
      </c>
      <c r="G463" s="50"/>
      <c r="H463" s="25"/>
    </row>
    <row r="464" spans="2:8" ht="30" x14ac:dyDescent="0.25">
      <c r="B464" s="32">
        <v>40898</v>
      </c>
      <c r="C464" s="61">
        <f t="shared" si="5"/>
        <v>1256</v>
      </c>
      <c r="D464" s="25" t="s">
        <v>777</v>
      </c>
      <c r="E464" s="34" t="s">
        <v>778</v>
      </c>
      <c r="F464" s="50">
        <v>1200000</v>
      </c>
      <c r="G464" s="50"/>
      <c r="H464" s="25"/>
    </row>
    <row r="465" spans="2:8" x14ac:dyDescent="0.25">
      <c r="B465" s="32">
        <v>40898</v>
      </c>
      <c r="C465" s="61">
        <f t="shared" si="5"/>
        <v>1257</v>
      </c>
      <c r="D465" s="25" t="s">
        <v>779</v>
      </c>
      <c r="E465" s="34" t="s">
        <v>780</v>
      </c>
      <c r="F465" s="50">
        <v>3400000</v>
      </c>
      <c r="G465" s="50"/>
      <c r="H465" s="25">
        <v>3</v>
      </c>
    </row>
    <row r="466" spans="2:8" x14ac:dyDescent="0.25">
      <c r="B466" s="32">
        <v>40898</v>
      </c>
      <c r="C466" s="61">
        <f t="shared" si="5"/>
        <v>1258</v>
      </c>
      <c r="D466" s="25" t="s">
        <v>781</v>
      </c>
      <c r="E466" s="34" t="s">
        <v>782</v>
      </c>
      <c r="F466" s="50">
        <v>2650000</v>
      </c>
      <c r="G466" s="50"/>
      <c r="H466" s="25"/>
    </row>
    <row r="467" spans="2:8" x14ac:dyDescent="0.25">
      <c r="B467" s="32">
        <v>40898</v>
      </c>
      <c r="C467" s="61">
        <f t="shared" si="5"/>
        <v>1259</v>
      </c>
      <c r="D467" s="25" t="s">
        <v>783</v>
      </c>
      <c r="E467" s="34" t="s">
        <v>784</v>
      </c>
      <c r="F467" s="50">
        <v>1600000</v>
      </c>
      <c r="G467" s="50"/>
      <c r="H467" s="25">
        <v>1</v>
      </c>
    </row>
    <row r="468" spans="2:8" x14ac:dyDescent="0.25">
      <c r="B468" s="75">
        <v>40898</v>
      </c>
      <c r="C468" s="76">
        <f t="shared" si="5"/>
        <v>1260</v>
      </c>
      <c r="D468" s="77" t="s">
        <v>785</v>
      </c>
      <c r="E468" s="78" t="s">
        <v>786</v>
      </c>
      <c r="F468" s="79">
        <v>3400000</v>
      </c>
      <c r="G468" s="79"/>
      <c r="H468" s="25"/>
    </row>
    <row r="469" spans="2:8" ht="30" x14ac:dyDescent="0.25">
      <c r="B469" s="32">
        <v>40899</v>
      </c>
      <c r="C469" s="66">
        <f>+C468+1</f>
        <v>1261</v>
      </c>
      <c r="D469" s="25" t="s">
        <v>787</v>
      </c>
      <c r="E469" s="34" t="s">
        <v>788</v>
      </c>
      <c r="F469" s="50">
        <v>2650000</v>
      </c>
      <c r="G469" s="50"/>
      <c r="H469" s="25"/>
    </row>
    <row r="470" spans="2:8" ht="30" x14ac:dyDescent="0.25">
      <c r="B470" s="32">
        <v>40899</v>
      </c>
      <c r="C470" s="66">
        <f t="shared" ref="C470:C533" si="6">+C469+1</f>
        <v>1262</v>
      </c>
      <c r="D470" s="25" t="s">
        <v>789</v>
      </c>
      <c r="E470" s="34" t="s">
        <v>790</v>
      </c>
      <c r="F470" s="50">
        <v>5000000</v>
      </c>
      <c r="G470" s="50"/>
      <c r="H470" s="25"/>
    </row>
    <row r="471" spans="2:8" ht="30" x14ac:dyDescent="0.25">
      <c r="B471" s="32">
        <v>40899</v>
      </c>
      <c r="C471" s="66">
        <f t="shared" si="6"/>
        <v>1263</v>
      </c>
      <c r="D471" s="25" t="s">
        <v>791</v>
      </c>
      <c r="E471" s="34" t="s">
        <v>792</v>
      </c>
      <c r="F471" s="50">
        <v>6000000</v>
      </c>
      <c r="G471" s="50"/>
      <c r="H471" s="25"/>
    </row>
    <row r="472" spans="2:8" ht="30" x14ac:dyDescent="0.25">
      <c r="B472" s="32">
        <v>40899</v>
      </c>
      <c r="C472" s="66">
        <f t="shared" si="6"/>
        <v>1264</v>
      </c>
      <c r="D472" s="25" t="s">
        <v>793</v>
      </c>
      <c r="E472" s="34" t="s">
        <v>794</v>
      </c>
      <c r="F472" s="50">
        <v>2500000</v>
      </c>
      <c r="G472" s="50"/>
      <c r="H472" s="25"/>
    </row>
    <row r="473" spans="2:8" ht="30" x14ac:dyDescent="0.25">
      <c r="B473" s="32">
        <v>40899</v>
      </c>
      <c r="C473" s="66">
        <f t="shared" si="6"/>
        <v>1265</v>
      </c>
      <c r="D473" s="25" t="s">
        <v>795</v>
      </c>
      <c r="E473" s="34" t="s">
        <v>796</v>
      </c>
      <c r="F473" s="50">
        <v>3400000</v>
      </c>
      <c r="G473" s="50"/>
      <c r="H473" s="25"/>
    </row>
    <row r="474" spans="2:8" ht="30" x14ac:dyDescent="0.25">
      <c r="B474" s="32">
        <v>40899</v>
      </c>
      <c r="C474" s="66">
        <f t="shared" si="6"/>
        <v>1266</v>
      </c>
      <c r="D474" s="25" t="s">
        <v>797</v>
      </c>
      <c r="E474" s="34" t="s">
        <v>798</v>
      </c>
      <c r="F474" s="50">
        <v>1300000</v>
      </c>
      <c r="G474" s="50"/>
      <c r="H474" s="25"/>
    </row>
    <row r="475" spans="2:8" ht="30" x14ac:dyDescent="0.25">
      <c r="B475" s="32">
        <v>40899</v>
      </c>
      <c r="C475" s="66">
        <f t="shared" si="6"/>
        <v>1267</v>
      </c>
      <c r="D475" s="25" t="s">
        <v>799</v>
      </c>
      <c r="E475" s="34" t="s">
        <v>800</v>
      </c>
      <c r="F475" s="50">
        <v>2650000</v>
      </c>
      <c r="G475" s="50"/>
      <c r="H475" s="25"/>
    </row>
    <row r="476" spans="2:8" ht="30" x14ac:dyDescent="0.25">
      <c r="B476" s="32">
        <v>40899</v>
      </c>
      <c r="C476" s="66">
        <f t="shared" si="6"/>
        <v>1268</v>
      </c>
      <c r="D476" s="25" t="s">
        <v>801</v>
      </c>
      <c r="E476" s="34" t="s">
        <v>802</v>
      </c>
      <c r="F476" s="50">
        <v>3400000</v>
      </c>
      <c r="G476" s="50"/>
      <c r="H476" s="25"/>
    </row>
    <row r="477" spans="2:8" ht="30" x14ac:dyDescent="0.25">
      <c r="B477" s="32">
        <v>40899</v>
      </c>
      <c r="C477" s="66">
        <f t="shared" si="6"/>
        <v>1269</v>
      </c>
      <c r="D477" s="25" t="s">
        <v>803</v>
      </c>
      <c r="E477" s="34" t="s">
        <v>804</v>
      </c>
      <c r="F477" s="50">
        <v>3400000</v>
      </c>
      <c r="G477" s="50"/>
      <c r="H477" s="25">
        <v>1</v>
      </c>
    </row>
    <row r="478" spans="2:8" ht="30" x14ac:dyDescent="0.25">
      <c r="B478" s="32">
        <v>40899</v>
      </c>
      <c r="C478" s="66">
        <f t="shared" si="6"/>
        <v>1270</v>
      </c>
      <c r="D478" s="25" t="s">
        <v>805</v>
      </c>
      <c r="E478" s="34" t="s">
        <v>806</v>
      </c>
      <c r="F478" s="50">
        <v>1000000</v>
      </c>
      <c r="G478" s="50"/>
      <c r="H478" s="25"/>
    </row>
    <row r="479" spans="2:8" ht="30" x14ac:dyDescent="0.25">
      <c r="B479" s="32">
        <v>40899</v>
      </c>
      <c r="C479" s="66">
        <f t="shared" si="6"/>
        <v>1271</v>
      </c>
      <c r="D479" s="25" t="s">
        <v>807</v>
      </c>
      <c r="E479" s="34" t="s">
        <v>808</v>
      </c>
      <c r="F479" s="80">
        <v>2900000</v>
      </c>
      <c r="G479" s="80"/>
      <c r="H479" s="25"/>
    </row>
    <row r="480" spans="2:8" ht="30" x14ac:dyDescent="0.25">
      <c r="B480" s="32">
        <v>40899</v>
      </c>
      <c r="C480" s="66">
        <f t="shared" si="6"/>
        <v>1272</v>
      </c>
      <c r="D480" s="25" t="s">
        <v>809</v>
      </c>
      <c r="E480" s="34" t="s">
        <v>810</v>
      </c>
      <c r="F480" s="80">
        <v>2000000</v>
      </c>
      <c r="G480" s="80"/>
      <c r="H480" s="25">
        <v>2</v>
      </c>
    </row>
    <row r="481" spans="2:8" ht="30" x14ac:dyDescent="0.25">
      <c r="B481" s="32">
        <v>40899</v>
      </c>
      <c r="C481" s="66">
        <f t="shared" si="6"/>
        <v>1273</v>
      </c>
      <c r="D481" s="25" t="s">
        <v>811</v>
      </c>
      <c r="E481" s="34" t="s">
        <v>812</v>
      </c>
      <c r="F481" s="80">
        <v>1800000</v>
      </c>
      <c r="G481" s="80"/>
      <c r="H481" s="25"/>
    </row>
    <row r="482" spans="2:8" ht="30" x14ac:dyDescent="0.25">
      <c r="B482" s="32">
        <v>40899</v>
      </c>
      <c r="C482" s="66">
        <f t="shared" si="6"/>
        <v>1274</v>
      </c>
      <c r="D482" s="25" t="s">
        <v>813</v>
      </c>
      <c r="E482" s="34" t="s">
        <v>812</v>
      </c>
      <c r="F482" s="80">
        <v>1800000</v>
      </c>
      <c r="G482" s="80"/>
      <c r="H482" s="25"/>
    </row>
    <row r="483" spans="2:8" ht="30" x14ac:dyDescent="0.25">
      <c r="B483" s="32">
        <v>40899</v>
      </c>
      <c r="C483" s="66">
        <f t="shared" si="6"/>
        <v>1275</v>
      </c>
      <c r="D483" s="25" t="s">
        <v>814</v>
      </c>
      <c r="E483" s="34" t="s">
        <v>815</v>
      </c>
      <c r="F483" s="80">
        <v>2000000</v>
      </c>
      <c r="G483" s="80"/>
      <c r="H483" s="25"/>
    </row>
    <row r="484" spans="2:8" ht="30" x14ac:dyDescent="0.25">
      <c r="B484" s="32">
        <v>40899</v>
      </c>
      <c r="C484" s="66">
        <f t="shared" si="6"/>
        <v>1276</v>
      </c>
      <c r="D484" s="25" t="s">
        <v>731</v>
      </c>
      <c r="E484" s="34" t="s">
        <v>816</v>
      </c>
      <c r="F484" s="80">
        <v>1250000</v>
      </c>
      <c r="G484" s="80"/>
      <c r="H484" s="25"/>
    </row>
    <row r="485" spans="2:8" ht="30" x14ac:dyDescent="0.25">
      <c r="B485" s="32">
        <v>40899</v>
      </c>
      <c r="C485" s="66">
        <f t="shared" si="6"/>
        <v>1277</v>
      </c>
      <c r="D485" s="25" t="s">
        <v>817</v>
      </c>
      <c r="E485" s="34" t="s">
        <v>808</v>
      </c>
      <c r="F485" s="80">
        <v>2900000</v>
      </c>
      <c r="G485" s="80"/>
      <c r="H485" s="25"/>
    </row>
    <row r="486" spans="2:8" ht="30" x14ac:dyDescent="0.25">
      <c r="B486" s="32">
        <v>40899</v>
      </c>
      <c r="C486" s="66">
        <f t="shared" si="6"/>
        <v>1278</v>
      </c>
      <c r="D486" s="25" t="s">
        <v>818</v>
      </c>
      <c r="E486" s="34" t="s">
        <v>467</v>
      </c>
      <c r="F486" s="80">
        <v>1800000</v>
      </c>
      <c r="G486" s="80"/>
      <c r="H486" s="25"/>
    </row>
    <row r="487" spans="2:8" ht="30" x14ac:dyDescent="0.25">
      <c r="B487" s="32">
        <v>40899</v>
      </c>
      <c r="C487" s="66">
        <f t="shared" si="6"/>
        <v>1279</v>
      </c>
      <c r="D487" s="25" t="s">
        <v>819</v>
      </c>
      <c r="E487" s="34" t="s">
        <v>820</v>
      </c>
      <c r="F487" s="80">
        <v>1160000</v>
      </c>
      <c r="G487" s="80"/>
      <c r="H487" s="25"/>
    </row>
    <row r="488" spans="2:8" ht="30" x14ac:dyDescent="0.25">
      <c r="B488" s="32">
        <v>40899</v>
      </c>
      <c r="C488" s="66">
        <f t="shared" si="6"/>
        <v>1280</v>
      </c>
      <c r="D488" s="25" t="s">
        <v>821</v>
      </c>
      <c r="E488" s="34" t="s">
        <v>822</v>
      </c>
      <c r="F488" s="50">
        <v>2000000</v>
      </c>
      <c r="G488" s="50"/>
      <c r="H488" s="25">
        <v>2</v>
      </c>
    </row>
    <row r="489" spans="2:8" ht="45" x14ac:dyDescent="0.25">
      <c r="B489" s="32">
        <v>40899</v>
      </c>
      <c r="C489" s="66">
        <f t="shared" si="6"/>
        <v>1281</v>
      </c>
      <c r="D489" s="25" t="s">
        <v>823</v>
      </c>
      <c r="E489" s="34" t="s">
        <v>741</v>
      </c>
      <c r="F489" s="80">
        <v>2200000</v>
      </c>
      <c r="G489" s="80"/>
      <c r="H489" s="25">
        <v>2</v>
      </c>
    </row>
    <row r="490" spans="2:8" ht="30" x14ac:dyDescent="0.25">
      <c r="B490" s="32">
        <v>40899</v>
      </c>
      <c r="C490" s="66">
        <f t="shared" si="6"/>
        <v>1282</v>
      </c>
      <c r="D490" s="25" t="s">
        <v>824</v>
      </c>
      <c r="E490" s="34" t="s">
        <v>467</v>
      </c>
      <c r="F490" s="80">
        <v>1800000</v>
      </c>
      <c r="G490" s="80"/>
      <c r="H490" s="25">
        <v>2</v>
      </c>
    </row>
    <row r="491" spans="2:8" ht="30" x14ac:dyDescent="0.25">
      <c r="B491" s="32">
        <v>40899</v>
      </c>
      <c r="C491" s="66">
        <f t="shared" si="6"/>
        <v>1283</v>
      </c>
      <c r="D491" s="25" t="s">
        <v>825</v>
      </c>
      <c r="E491" s="34" t="s">
        <v>826</v>
      </c>
      <c r="F491" s="80">
        <v>3200000</v>
      </c>
      <c r="G491" s="80"/>
      <c r="H491" s="25"/>
    </row>
    <row r="492" spans="2:8" ht="30" x14ac:dyDescent="0.25">
      <c r="B492" s="32">
        <v>40899</v>
      </c>
      <c r="C492" s="66">
        <f t="shared" si="6"/>
        <v>1284</v>
      </c>
      <c r="D492" s="25" t="s">
        <v>827</v>
      </c>
      <c r="E492" s="34" t="s">
        <v>826</v>
      </c>
      <c r="F492" s="80">
        <v>3200000</v>
      </c>
      <c r="G492" s="80"/>
      <c r="H492" s="25"/>
    </row>
    <row r="493" spans="2:8" ht="30" x14ac:dyDescent="0.25">
      <c r="B493" s="32">
        <v>40899</v>
      </c>
      <c r="C493" s="66">
        <f t="shared" si="6"/>
        <v>1285</v>
      </c>
      <c r="D493" s="25" t="s">
        <v>828</v>
      </c>
      <c r="E493" s="34" t="s">
        <v>829</v>
      </c>
      <c r="F493" s="80">
        <v>1680000</v>
      </c>
      <c r="G493" s="80"/>
      <c r="H493" s="25"/>
    </row>
    <row r="494" spans="2:8" ht="30" x14ac:dyDescent="0.25">
      <c r="B494" s="32">
        <v>40899</v>
      </c>
      <c r="C494" s="66">
        <f t="shared" si="6"/>
        <v>1286</v>
      </c>
      <c r="D494" s="25" t="s">
        <v>830</v>
      </c>
      <c r="E494" s="34" t="s">
        <v>353</v>
      </c>
      <c r="F494" s="80">
        <v>2900000</v>
      </c>
      <c r="G494" s="80"/>
      <c r="H494" s="25"/>
    </row>
    <row r="495" spans="2:8" ht="30" x14ac:dyDescent="0.25">
      <c r="B495" s="32">
        <v>40899</v>
      </c>
      <c r="C495" s="66">
        <f t="shared" si="6"/>
        <v>1287</v>
      </c>
      <c r="D495" s="25" t="s">
        <v>831</v>
      </c>
      <c r="E495" s="34" t="s">
        <v>554</v>
      </c>
      <c r="F495" s="80">
        <v>2100000</v>
      </c>
      <c r="G495" s="80"/>
      <c r="H495" s="25">
        <v>2</v>
      </c>
    </row>
    <row r="496" spans="2:8" ht="30" x14ac:dyDescent="0.25">
      <c r="B496" s="32">
        <v>40899</v>
      </c>
      <c r="C496" s="66">
        <f t="shared" si="6"/>
        <v>1288</v>
      </c>
      <c r="D496" s="25" t="s">
        <v>832</v>
      </c>
      <c r="E496" s="34" t="s">
        <v>833</v>
      </c>
      <c r="F496" s="80">
        <v>2300000</v>
      </c>
      <c r="G496" s="80"/>
      <c r="H496" s="25"/>
    </row>
    <row r="497" spans="2:8" ht="30" x14ac:dyDescent="0.25">
      <c r="B497" s="32">
        <v>40899</v>
      </c>
      <c r="C497" s="66">
        <f t="shared" si="6"/>
        <v>1289</v>
      </c>
      <c r="D497" s="25" t="s">
        <v>834</v>
      </c>
      <c r="E497" s="34" t="s">
        <v>835</v>
      </c>
      <c r="F497" s="80">
        <v>2300000</v>
      </c>
      <c r="G497" s="80"/>
      <c r="H497" s="25"/>
    </row>
    <row r="498" spans="2:8" ht="30" x14ac:dyDescent="0.25">
      <c r="B498" s="32">
        <v>40899</v>
      </c>
      <c r="C498" s="66">
        <f t="shared" si="6"/>
        <v>1290</v>
      </c>
      <c r="D498" s="25" t="s">
        <v>836</v>
      </c>
      <c r="E498" s="34" t="s">
        <v>835</v>
      </c>
      <c r="F498" s="80">
        <v>2300000</v>
      </c>
      <c r="G498" s="80" t="s">
        <v>345</v>
      </c>
      <c r="H498" s="25">
        <v>1</v>
      </c>
    </row>
    <row r="499" spans="2:8" ht="30" x14ac:dyDescent="0.25">
      <c r="B499" s="32">
        <v>40899</v>
      </c>
      <c r="C499" s="66">
        <f t="shared" si="6"/>
        <v>1291</v>
      </c>
      <c r="D499" s="25" t="s">
        <v>837</v>
      </c>
      <c r="E499" s="34" t="s">
        <v>838</v>
      </c>
      <c r="F499" s="80">
        <v>3750000</v>
      </c>
      <c r="G499" s="80"/>
      <c r="H499" s="25"/>
    </row>
    <row r="500" spans="2:8" ht="45" x14ac:dyDescent="0.25">
      <c r="B500" s="32">
        <v>40899</v>
      </c>
      <c r="C500" s="66">
        <f t="shared" si="6"/>
        <v>1292</v>
      </c>
      <c r="D500" s="25" t="s">
        <v>712</v>
      </c>
      <c r="E500" s="34" t="s">
        <v>839</v>
      </c>
      <c r="F500" s="80">
        <v>2658666</v>
      </c>
      <c r="G500" s="80"/>
      <c r="H500" s="25">
        <v>1</v>
      </c>
    </row>
    <row r="501" spans="2:8" ht="30" x14ac:dyDescent="0.25">
      <c r="B501" s="32">
        <v>40899</v>
      </c>
      <c r="C501" s="66">
        <f t="shared" si="6"/>
        <v>1293</v>
      </c>
      <c r="D501" s="25" t="s">
        <v>840</v>
      </c>
      <c r="E501" s="34" t="s">
        <v>841</v>
      </c>
      <c r="F501" s="80">
        <v>613333</v>
      </c>
      <c r="G501" s="80"/>
      <c r="H501" s="25"/>
    </row>
    <row r="502" spans="2:8" ht="30" x14ac:dyDescent="0.25">
      <c r="B502" s="32">
        <v>40899</v>
      </c>
      <c r="C502" s="66">
        <f t="shared" si="6"/>
        <v>1294</v>
      </c>
      <c r="D502" s="25" t="s">
        <v>842</v>
      </c>
      <c r="E502" s="34" t="s">
        <v>841</v>
      </c>
      <c r="F502" s="80">
        <v>613333</v>
      </c>
      <c r="G502" s="80"/>
      <c r="H502" s="25"/>
    </row>
    <row r="503" spans="2:8" ht="30" x14ac:dyDescent="0.25">
      <c r="B503" s="32">
        <v>40899</v>
      </c>
      <c r="C503" s="66">
        <f t="shared" si="6"/>
        <v>1295</v>
      </c>
      <c r="D503" s="25" t="s">
        <v>843</v>
      </c>
      <c r="E503" s="34" t="s">
        <v>844</v>
      </c>
      <c r="F503" s="80">
        <v>2900000</v>
      </c>
      <c r="G503" s="80"/>
      <c r="H503" s="25"/>
    </row>
    <row r="504" spans="2:8" ht="30" x14ac:dyDescent="0.25">
      <c r="B504" s="32">
        <v>40899</v>
      </c>
      <c r="C504" s="66">
        <f t="shared" si="6"/>
        <v>1296</v>
      </c>
      <c r="D504" s="25" t="s">
        <v>845</v>
      </c>
      <c r="E504" s="34" t="s">
        <v>651</v>
      </c>
      <c r="F504" s="80">
        <v>1650000</v>
      </c>
      <c r="G504" s="80"/>
      <c r="H504" s="25"/>
    </row>
    <row r="505" spans="2:8" ht="30" x14ac:dyDescent="0.25">
      <c r="B505" s="32">
        <v>40899</v>
      </c>
      <c r="C505" s="66">
        <f t="shared" si="6"/>
        <v>1297</v>
      </c>
      <c r="D505" s="25" t="s">
        <v>758</v>
      </c>
      <c r="E505" s="34" t="s">
        <v>506</v>
      </c>
      <c r="F505" s="80">
        <v>1600000</v>
      </c>
      <c r="G505" s="80"/>
      <c r="H505" s="25"/>
    </row>
    <row r="506" spans="2:8" ht="30" x14ac:dyDescent="0.25">
      <c r="B506" s="32">
        <v>40899</v>
      </c>
      <c r="C506" s="66">
        <f t="shared" si="6"/>
        <v>1298</v>
      </c>
      <c r="D506" s="25" t="s">
        <v>846</v>
      </c>
      <c r="E506" s="34" t="s">
        <v>493</v>
      </c>
      <c r="F506" s="80">
        <v>2000000</v>
      </c>
      <c r="G506" s="80"/>
      <c r="H506" s="25"/>
    </row>
    <row r="507" spans="2:8" ht="30" x14ac:dyDescent="0.25">
      <c r="B507" s="32">
        <v>40899</v>
      </c>
      <c r="C507" s="66">
        <f t="shared" si="6"/>
        <v>1299</v>
      </c>
      <c r="D507" s="25" t="s">
        <v>847</v>
      </c>
      <c r="E507" s="34" t="s">
        <v>848</v>
      </c>
      <c r="F507" s="80">
        <v>6040000</v>
      </c>
      <c r="G507" s="80"/>
      <c r="H507" s="25"/>
    </row>
    <row r="508" spans="2:8" ht="30" x14ac:dyDescent="0.25">
      <c r="B508" s="32">
        <v>40899</v>
      </c>
      <c r="C508" s="66">
        <f t="shared" si="6"/>
        <v>1300</v>
      </c>
      <c r="D508" s="25" t="s">
        <v>849</v>
      </c>
      <c r="E508" s="34" t="s">
        <v>583</v>
      </c>
      <c r="F508" s="80">
        <v>1900000</v>
      </c>
      <c r="G508" s="80"/>
      <c r="H508" s="25"/>
    </row>
    <row r="509" spans="2:8" ht="30" x14ac:dyDescent="0.25">
      <c r="B509" s="32">
        <v>40899</v>
      </c>
      <c r="C509" s="66">
        <f t="shared" si="6"/>
        <v>1301</v>
      </c>
      <c r="D509" s="25" t="s">
        <v>850</v>
      </c>
      <c r="E509" s="34" t="s">
        <v>851</v>
      </c>
      <c r="F509" s="80">
        <v>2400000</v>
      </c>
      <c r="G509" s="80"/>
      <c r="H509" s="25"/>
    </row>
    <row r="510" spans="2:8" ht="30" x14ac:dyDescent="0.25">
      <c r="B510" s="32">
        <v>40899</v>
      </c>
      <c r="C510" s="66">
        <f t="shared" si="6"/>
        <v>1302</v>
      </c>
      <c r="D510" s="25" t="s">
        <v>770</v>
      </c>
      <c r="E510" s="34" t="s">
        <v>852</v>
      </c>
      <c r="F510" s="80">
        <v>2800000</v>
      </c>
      <c r="G510" s="80"/>
      <c r="H510" s="25"/>
    </row>
    <row r="511" spans="2:8" ht="30" x14ac:dyDescent="0.25">
      <c r="B511" s="32">
        <v>40899</v>
      </c>
      <c r="C511" s="66">
        <f t="shared" si="6"/>
        <v>1303</v>
      </c>
      <c r="D511" s="25" t="s">
        <v>853</v>
      </c>
      <c r="E511" s="34" t="s">
        <v>854</v>
      </c>
      <c r="F511" s="80">
        <v>1000000</v>
      </c>
      <c r="G511" s="80"/>
      <c r="H511" s="25"/>
    </row>
    <row r="512" spans="2:8" ht="30" x14ac:dyDescent="0.25">
      <c r="B512" s="32">
        <v>40899</v>
      </c>
      <c r="C512" s="66">
        <f t="shared" si="6"/>
        <v>1304</v>
      </c>
      <c r="D512" s="25" t="s">
        <v>855</v>
      </c>
      <c r="E512" s="34" t="s">
        <v>616</v>
      </c>
      <c r="F512" s="80">
        <v>1150000</v>
      </c>
      <c r="G512" s="80"/>
      <c r="H512" s="25"/>
    </row>
    <row r="513" spans="2:8" ht="30" x14ac:dyDescent="0.25">
      <c r="B513" s="32">
        <v>40899</v>
      </c>
      <c r="C513" s="66">
        <f t="shared" si="6"/>
        <v>1305</v>
      </c>
      <c r="D513" s="25" t="s">
        <v>836</v>
      </c>
      <c r="E513" s="34" t="s">
        <v>717</v>
      </c>
      <c r="F513" s="80">
        <v>2300000</v>
      </c>
      <c r="G513" s="80" t="s">
        <v>345</v>
      </c>
      <c r="H513" s="25"/>
    </row>
    <row r="514" spans="2:8" ht="30" x14ac:dyDescent="0.25">
      <c r="B514" s="32">
        <v>40899</v>
      </c>
      <c r="C514" s="66">
        <f t="shared" si="6"/>
        <v>1306</v>
      </c>
      <c r="D514" s="25" t="s">
        <v>856</v>
      </c>
      <c r="E514" s="34" t="s">
        <v>467</v>
      </c>
      <c r="F514" s="80">
        <v>1800000</v>
      </c>
      <c r="G514" s="80"/>
      <c r="H514" s="25"/>
    </row>
    <row r="515" spans="2:8" ht="30" x14ac:dyDescent="0.25">
      <c r="B515" s="32">
        <v>40899</v>
      </c>
      <c r="C515" s="66">
        <f t="shared" si="6"/>
        <v>1307</v>
      </c>
      <c r="D515" s="25" t="s">
        <v>857</v>
      </c>
      <c r="E515" s="34" t="s">
        <v>575</v>
      </c>
      <c r="F515" s="80">
        <v>2900000</v>
      </c>
      <c r="G515" s="80"/>
      <c r="H515" s="25"/>
    </row>
    <row r="516" spans="2:8" ht="30" x14ac:dyDescent="0.25">
      <c r="B516" s="32">
        <v>40899</v>
      </c>
      <c r="C516" s="66">
        <f t="shared" si="6"/>
        <v>1308</v>
      </c>
      <c r="D516" s="25" t="s">
        <v>858</v>
      </c>
      <c r="E516" s="34" t="s">
        <v>575</v>
      </c>
      <c r="F516" s="80">
        <v>2900000</v>
      </c>
      <c r="G516" s="80"/>
      <c r="H516" s="25"/>
    </row>
    <row r="517" spans="2:8" ht="30" x14ac:dyDescent="0.25">
      <c r="B517" s="32">
        <v>40899</v>
      </c>
      <c r="C517" s="66">
        <f t="shared" si="6"/>
        <v>1309</v>
      </c>
      <c r="D517" s="25" t="s">
        <v>859</v>
      </c>
      <c r="E517" s="34" t="s">
        <v>860</v>
      </c>
      <c r="F517" s="80">
        <v>1200000</v>
      </c>
      <c r="G517" s="80"/>
      <c r="H517" s="25"/>
    </row>
    <row r="518" spans="2:8" ht="30" x14ac:dyDescent="0.25">
      <c r="B518" s="32">
        <v>40899</v>
      </c>
      <c r="C518" s="66">
        <f t="shared" si="6"/>
        <v>1310</v>
      </c>
      <c r="D518" s="25" t="s">
        <v>861</v>
      </c>
      <c r="E518" s="34" t="s">
        <v>467</v>
      </c>
      <c r="F518" s="80">
        <v>1800000</v>
      </c>
      <c r="G518" s="80"/>
      <c r="H518" s="25"/>
    </row>
    <row r="519" spans="2:8" ht="30" x14ac:dyDescent="0.25">
      <c r="B519" s="32">
        <v>40899</v>
      </c>
      <c r="C519" s="66">
        <f t="shared" si="6"/>
        <v>1311</v>
      </c>
      <c r="D519" s="25" t="s">
        <v>862</v>
      </c>
      <c r="E519" s="34" t="s">
        <v>863</v>
      </c>
      <c r="F519" s="80">
        <v>1800000</v>
      </c>
      <c r="G519" s="80"/>
      <c r="H519" s="62">
        <v>1</v>
      </c>
    </row>
    <row r="520" spans="2:8" ht="30" x14ac:dyDescent="0.25">
      <c r="B520" s="32">
        <v>40899</v>
      </c>
      <c r="C520" s="66">
        <f t="shared" si="6"/>
        <v>1312</v>
      </c>
      <c r="D520" s="25" t="s">
        <v>864</v>
      </c>
      <c r="E520" s="34" t="s">
        <v>467</v>
      </c>
      <c r="F520" s="80">
        <v>3200000</v>
      </c>
      <c r="G520" s="80"/>
      <c r="H520" s="25"/>
    </row>
    <row r="521" spans="2:8" ht="30" x14ac:dyDescent="0.25">
      <c r="B521" s="32">
        <v>40899</v>
      </c>
      <c r="C521" s="66">
        <f t="shared" si="6"/>
        <v>1313</v>
      </c>
      <c r="D521" s="25" t="s">
        <v>865</v>
      </c>
      <c r="E521" s="34" t="s">
        <v>866</v>
      </c>
      <c r="F521" s="80">
        <v>2100000</v>
      </c>
      <c r="G521" s="80"/>
      <c r="H521" s="25"/>
    </row>
    <row r="522" spans="2:8" ht="30" x14ac:dyDescent="0.25">
      <c r="B522" s="32">
        <v>40899</v>
      </c>
      <c r="C522" s="66">
        <f t="shared" si="6"/>
        <v>1314</v>
      </c>
      <c r="D522" s="25" t="s">
        <v>867</v>
      </c>
      <c r="E522" s="34" t="s">
        <v>868</v>
      </c>
      <c r="F522" s="80">
        <v>2560000</v>
      </c>
      <c r="G522" s="80"/>
      <c r="H522" s="25"/>
    </row>
    <row r="523" spans="2:8" ht="30" x14ac:dyDescent="0.25">
      <c r="B523" s="32">
        <v>40899</v>
      </c>
      <c r="C523" s="66">
        <f t="shared" si="6"/>
        <v>1315</v>
      </c>
      <c r="D523" s="25" t="s">
        <v>740</v>
      </c>
      <c r="E523" s="34" t="s">
        <v>869</v>
      </c>
      <c r="F523" s="80">
        <v>1026662</v>
      </c>
      <c r="G523" s="80"/>
      <c r="H523" s="25"/>
    </row>
    <row r="524" spans="2:8" ht="30" x14ac:dyDescent="0.25">
      <c r="B524" s="32">
        <v>40899</v>
      </c>
      <c r="C524" s="66">
        <f t="shared" si="6"/>
        <v>1316</v>
      </c>
      <c r="D524" s="25" t="s">
        <v>870</v>
      </c>
      <c r="E524" s="34" t="s">
        <v>575</v>
      </c>
      <c r="F524" s="50">
        <v>2900000</v>
      </c>
      <c r="G524" s="50"/>
      <c r="H524" s="25">
        <v>2</v>
      </c>
    </row>
    <row r="525" spans="2:8" ht="30" x14ac:dyDescent="0.25">
      <c r="B525" s="32">
        <v>40899</v>
      </c>
      <c r="C525" s="66">
        <f t="shared" si="6"/>
        <v>1317</v>
      </c>
      <c r="D525" s="25" t="s">
        <v>565</v>
      </c>
      <c r="E525" s="34" t="s">
        <v>871</v>
      </c>
      <c r="F525" s="50">
        <v>2000000</v>
      </c>
      <c r="G525" s="50"/>
      <c r="H525" s="25">
        <v>2</v>
      </c>
    </row>
    <row r="526" spans="2:8" ht="30" x14ac:dyDescent="0.25">
      <c r="B526" s="32">
        <v>40899</v>
      </c>
      <c r="C526" s="66">
        <f t="shared" si="6"/>
        <v>1318</v>
      </c>
      <c r="D526" s="25" t="s">
        <v>846</v>
      </c>
      <c r="E526" s="34" t="s">
        <v>871</v>
      </c>
      <c r="F526" s="50">
        <v>2000000</v>
      </c>
      <c r="G526" s="50"/>
      <c r="H526" s="25">
        <v>2</v>
      </c>
    </row>
    <row r="527" spans="2:8" ht="30" x14ac:dyDescent="0.25">
      <c r="B527" s="32">
        <v>40899</v>
      </c>
      <c r="C527" s="66">
        <f t="shared" si="6"/>
        <v>1319</v>
      </c>
      <c r="D527" s="25" t="s">
        <v>809</v>
      </c>
      <c r="E527" s="34" t="s">
        <v>871</v>
      </c>
      <c r="F527" s="50">
        <v>2000000</v>
      </c>
      <c r="G527" s="50"/>
      <c r="H527" s="25">
        <v>2</v>
      </c>
    </row>
    <row r="528" spans="2:8" ht="30" x14ac:dyDescent="0.25">
      <c r="B528" s="32">
        <v>40899</v>
      </c>
      <c r="C528" s="66">
        <f t="shared" si="6"/>
        <v>1320</v>
      </c>
      <c r="D528" s="25" t="s">
        <v>872</v>
      </c>
      <c r="E528" s="34" t="s">
        <v>871</v>
      </c>
      <c r="F528" s="50">
        <v>2000000</v>
      </c>
      <c r="G528" s="50"/>
      <c r="H528" s="25">
        <v>2</v>
      </c>
    </row>
    <row r="529" spans="2:8" ht="30" x14ac:dyDescent="0.25">
      <c r="B529" s="32">
        <v>40899</v>
      </c>
      <c r="C529" s="66">
        <f t="shared" si="6"/>
        <v>1321</v>
      </c>
      <c r="D529" s="25" t="s">
        <v>873</v>
      </c>
      <c r="E529" s="34" t="s">
        <v>871</v>
      </c>
      <c r="F529" s="50">
        <v>2000000</v>
      </c>
      <c r="G529" s="50"/>
      <c r="H529" s="25">
        <v>2</v>
      </c>
    </row>
    <row r="530" spans="2:8" ht="30" x14ac:dyDescent="0.25">
      <c r="B530" s="32">
        <v>40899</v>
      </c>
      <c r="C530" s="66">
        <f t="shared" si="6"/>
        <v>1322</v>
      </c>
      <c r="D530" s="25" t="s">
        <v>874</v>
      </c>
      <c r="E530" s="34" t="s">
        <v>871</v>
      </c>
      <c r="F530" s="50">
        <v>2000000</v>
      </c>
      <c r="G530" s="50"/>
      <c r="H530" s="25">
        <v>2</v>
      </c>
    </row>
    <row r="531" spans="2:8" ht="30" x14ac:dyDescent="0.25">
      <c r="B531" s="32">
        <v>40899</v>
      </c>
      <c r="C531" s="66">
        <f t="shared" si="6"/>
        <v>1323</v>
      </c>
      <c r="D531" s="25" t="s">
        <v>875</v>
      </c>
      <c r="E531" s="34" t="s">
        <v>876</v>
      </c>
      <c r="F531" s="50">
        <v>2285000</v>
      </c>
      <c r="G531" s="50"/>
      <c r="H531" s="25"/>
    </row>
    <row r="532" spans="2:8" ht="30" x14ac:dyDescent="0.25">
      <c r="B532" s="32">
        <v>40899</v>
      </c>
      <c r="C532" s="66">
        <f t="shared" si="6"/>
        <v>1324</v>
      </c>
      <c r="D532" s="25" t="s">
        <v>877</v>
      </c>
      <c r="E532" s="34" t="s">
        <v>878</v>
      </c>
      <c r="F532" s="50">
        <v>5000000</v>
      </c>
      <c r="G532" s="50"/>
      <c r="H532" s="25"/>
    </row>
    <row r="533" spans="2:8" ht="30" x14ac:dyDescent="0.25">
      <c r="B533" s="32">
        <v>40899</v>
      </c>
      <c r="C533" s="66">
        <f t="shared" si="6"/>
        <v>1325</v>
      </c>
      <c r="D533" s="25" t="s">
        <v>879</v>
      </c>
      <c r="E533" s="34" t="s">
        <v>570</v>
      </c>
      <c r="F533" s="50">
        <v>1200000</v>
      </c>
      <c r="G533" s="50"/>
      <c r="H533" s="25"/>
    </row>
    <row r="534" spans="2:8" ht="30" x14ac:dyDescent="0.25">
      <c r="B534" s="32">
        <v>40899</v>
      </c>
      <c r="C534" s="66">
        <f>+C533+1</f>
        <v>1326</v>
      </c>
      <c r="D534" s="25" t="s">
        <v>880</v>
      </c>
      <c r="E534" s="34" t="s">
        <v>881</v>
      </c>
      <c r="F534" s="50">
        <v>4570625</v>
      </c>
      <c r="G534" s="50"/>
      <c r="H534" s="25"/>
    </row>
    <row r="535" spans="2:8" ht="30" x14ac:dyDescent="0.25">
      <c r="B535" s="32">
        <v>40899</v>
      </c>
      <c r="C535" s="66">
        <f t="shared" ref="C535:C598" si="7">+C534+1</f>
        <v>1327</v>
      </c>
      <c r="D535" s="25" t="s">
        <v>882</v>
      </c>
      <c r="E535" s="34" t="s">
        <v>883</v>
      </c>
      <c r="F535" s="50">
        <v>1890000</v>
      </c>
      <c r="G535" s="50"/>
      <c r="H535" s="25">
        <v>1</v>
      </c>
    </row>
    <row r="536" spans="2:8" ht="30" x14ac:dyDescent="0.25">
      <c r="B536" s="32">
        <v>40899</v>
      </c>
      <c r="C536" s="66">
        <f t="shared" si="7"/>
        <v>1328</v>
      </c>
      <c r="D536" s="25" t="s">
        <v>884</v>
      </c>
      <c r="E536" s="34" t="s">
        <v>838</v>
      </c>
      <c r="F536" s="50">
        <v>3750000</v>
      </c>
      <c r="G536" s="50"/>
      <c r="H536" s="25"/>
    </row>
    <row r="537" spans="2:8" ht="30" x14ac:dyDescent="0.25">
      <c r="B537" s="32">
        <v>40899</v>
      </c>
      <c r="C537" s="66">
        <f t="shared" si="7"/>
        <v>1329</v>
      </c>
      <c r="D537" s="25" t="s">
        <v>885</v>
      </c>
      <c r="E537" s="34" t="s">
        <v>838</v>
      </c>
      <c r="F537" s="50">
        <v>3750000</v>
      </c>
      <c r="G537" s="50"/>
      <c r="H537" s="25"/>
    </row>
    <row r="538" spans="2:8" ht="30" x14ac:dyDescent="0.25">
      <c r="B538" s="32">
        <v>40899</v>
      </c>
      <c r="C538" s="66">
        <f t="shared" si="7"/>
        <v>1330</v>
      </c>
      <c r="D538" s="25" t="s">
        <v>886</v>
      </c>
      <c r="E538" s="34" t="s">
        <v>887</v>
      </c>
      <c r="F538" s="50">
        <v>2600000</v>
      </c>
      <c r="G538" s="50"/>
      <c r="H538" s="25"/>
    </row>
    <row r="539" spans="2:8" ht="30" x14ac:dyDescent="0.25">
      <c r="B539" s="32">
        <v>40899</v>
      </c>
      <c r="C539" s="66">
        <f t="shared" si="7"/>
        <v>1331</v>
      </c>
      <c r="D539" s="25" t="s">
        <v>888</v>
      </c>
      <c r="E539" s="34" t="s">
        <v>889</v>
      </c>
      <c r="F539" s="50">
        <v>2900000</v>
      </c>
      <c r="G539" s="50"/>
      <c r="H539" s="25"/>
    </row>
    <row r="540" spans="2:8" ht="30" x14ac:dyDescent="0.25">
      <c r="B540" s="32">
        <v>40899</v>
      </c>
      <c r="C540" s="66">
        <f t="shared" si="7"/>
        <v>1332</v>
      </c>
      <c r="D540" s="25" t="s">
        <v>890</v>
      </c>
      <c r="E540" s="34" t="s">
        <v>891</v>
      </c>
      <c r="F540" s="50">
        <v>3425000</v>
      </c>
      <c r="G540" s="50"/>
      <c r="H540" s="25">
        <v>1</v>
      </c>
    </row>
    <row r="541" spans="2:8" ht="30" x14ac:dyDescent="0.25">
      <c r="B541" s="32">
        <v>40899</v>
      </c>
      <c r="C541" s="66">
        <f t="shared" si="7"/>
        <v>1333</v>
      </c>
      <c r="D541" s="25" t="s">
        <v>892</v>
      </c>
      <c r="E541" s="34" t="s">
        <v>893</v>
      </c>
      <c r="F541" s="50">
        <v>4570625</v>
      </c>
      <c r="G541" s="50"/>
      <c r="H541" s="25"/>
    </row>
    <row r="542" spans="2:8" ht="30" x14ac:dyDescent="0.25">
      <c r="B542" s="32">
        <v>40899</v>
      </c>
      <c r="C542" s="66">
        <f t="shared" si="7"/>
        <v>1334</v>
      </c>
      <c r="D542" s="25" t="s">
        <v>894</v>
      </c>
      <c r="E542" s="34" t="s">
        <v>895</v>
      </c>
      <c r="F542" s="50">
        <v>1800000</v>
      </c>
      <c r="G542" s="50"/>
      <c r="H542" s="25"/>
    </row>
    <row r="543" spans="2:8" ht="30" x14ac:dyDescent="0.25">
      <c r="B543" s="32">
        <v>40899</v>
      </c>
      <c r="C543" s="66">
        <f t="shared" si="7"/>
        <v>1335</v>
      </c>
      <c r="D543" s="25" t="s">
        <v>896</v>
      </c>
      <c r="E543" s="34" t="s">
        <v>897</v>
      </c>
      <c r="F543" s="50">
        <v>1800000</v>
      </c>
      <c r="G543" s="50"/>
      <c r="H543" s="25"/>
    </row>
    <row r="544" spans="2:8" ht="30" x14ac:dyDescent="0.25">
      <c r="B544" s="32">
        <v>40899</v>
      </c>
      <c r="C544" s="66">
        <f t="shared" si="7"/>
        <v>1336</v>
      </c>
      <c r="D544" s="25" t="s">
        <v>898</v>
      </c>
      <c r="E544" s="34" t="s">
        <v>899</v>
      </c>
      <c r="F544" s="50">
        <v>2223333</v>
      </c>
      <c r="G544" s="50"/>
      <c r="H544" s="25">
        <v>1</v>
      </c>
    </row>
    <row r="545" spans="2:8" ht="30" x14ac:dyDescent="0.25">
      <c r="B545" s="32">
        <v>40899</v>
      </c>
      <c r="C545" s="66">
        <f t="shared" si="7"/>
        <v>1337</v>
      </c>
      <c r="D545" s="25" t="s">
        <v>900</v>
      </c>
      <c r="E545" s="34" t="s">
        <v>901</v>
      </c>
      <c r="F545" s="50">
        <v>1160000</v>
      </c>
      <c r="G545" s="50"/>
      <c r="H545" s="25"/>
    </row>
    <row r="546" spans="2:8" ht="30" x14ac:dyDescent="0.25">
      <c r="B546" s="32">
        <v>40899</v>
      </c>
      <c r="C546" s="66">
        <f t="shared" si="7"/>
        <v>1338</v>
      </c>
      <c r="D546" s="25" t="s">
        <v>902</v>
      </c>
      <c r="E546" s="34" t="s">
        <v>808</v>
      </c>
      <c r="F546" s="50">
        <v>2900000</v>
      </c>
      <c r="G546" s="50"/>
      <c r="H546" s="25">
        <v>1</v>
      </c>
    </row>
    <row r="547" spans="2:8" ht="30" x14ac:dyDescent="0.25">
      <c r="B547" s="32">
        <v>40899</v>
      </c>
      <c r="C547" s="66">
        <f t="shared" si="7"/>
        <v>1339</v>
      </c>
      <c r="D547" s="25" t="s">
        <v>903</v>
      </c>
      <c r="E547" s="34" t="s">
        <v>904</v>
      </c>
      <c r="F547" s="50">
        <v>1935000</v>
      </c>
      <c r="G547" s="50"/>
      <c r="H547" s="25"/>
    </row>
    <row r="548" spans="2:8" ht="45" x14ac:dyDescent="0.25">
      <c r="B548" s="32">
        <v>40899</v>
      </c>
      <c r="C548" s="66">
        <f t="shared" si="7"/>
        <v>1340</v>
      </c>
      <c r="D548" s="25" t="s">
        <v>905</v>
      </c>
      <c r="E548" s="34" t="s">
        <v>906</v>
      </c>
      <c r="F548" s="50">
        <v>140135327</v>
      </c>
      <c r="G548" s="50"/>
      <c r="H548" s="25"/>
    </row>
    <row r="549" spans="2:8" ht="30" x14ac:dyDescent="0.25">
      <c r="B549" s="32">
        <v>40899</v>
      </c>
      <c r="C549" s="66">
        <f t="shared" si="7"/>
        <v>1341</v>
      </c>
      <c r="D549" s="25" t="s">
        <v>907</v>
      </c>
      <c r="E549" s="34" t="s">
        <v>908</v>
      </c>
      <c r="F549" s="50">
        <v>2650000</v>
      </c>
      <c r="G549" s="50"/>
      <c r="H549" s="25"/>
    </row>
    <row r="550" spans="2:8" ht="30" x14ac:dyDescent="0.25">
      <c r="B550" s="32">
        <v>40899</v>
      </c>
      <c r="C550" s="66">
        <f t="shared" si="7"/>
        <v>1342</v>
      </c>
      <c r="D550" s="25" t="s">
        <v>909</v>
      </c>
      <c r="E550" s="34" t="s">
        <v>910</v>
      </c>
      <c r="F550" s="50">
        <v>361156810</v>
      </c>
      <c r="G550" s="50"/>
      <c r="H550" s="25"/>
    </row>
    <row r="551" spans="2:8" ht="45" x14ac:dyDescent="0.25">
      <c r="B551" s="32">
        <v>40899</v>
      </c>
      <c r="C551" s="66">
        <f t="shared" si="7"/>
        <v>1343</v>
      </c>
      <c r="D551" s="25" t="s">
        <v>911</v>
      </c>
      <c r="E551" s="34" t="s">
        <v>912</v>
      </c>
      <c r="F551" s="81">
        <v>153102800</v>
      </c>
      <c r="G551" s="81"/>
      <c r="H551" s="25"/>
    </row>
    <row r="552" spans="2:8" ht="45" x14ac:dyDescent="0.25">
      <c r="B552" s="32">
        <v>40899</v>
      </c>
      <c r="C552" s="66">
        <f t="shared" si="7"/>
        <v>1344</v>
      </c>
      <c r="D552" s="25" t="s">
        <v>913</v>
      </c>
      <c r="E552" s="34" t="s">
        <v>914</v>
      </c>
      <c r="F552" s="81">
        <v>3399999</v>
      </c>
      <c r="G552" s="81"/>
      <c r="H552" s="25"/>
    </row>
    <row r="553" spans="2:8" ht="30" x14ac:dyDescent="0.25">
      <c r="B553" s="32">
        <v>40899</v>
      </c>
      <c r="C553" s="66">
        <f t="shared" si="7"/>
        <v>1345</v>
      </c>
      <c r="D553" s="25" t="s">
        <v>915</v>
      </c>
      <c r="E553" s="34" t="s">
        <v>916</v>
      </c>
      <c r="F553" s="81">
        <v>2000000</v>
      </c>
      <c r="G553" s="81"/>
      <c r="H553" s="25"/>
    </row>
    <row r="554" spans="2:8" ht="30" x14ac:dyDescent="0.25">
      <c r="B554" s="32">
        <v>40899</v>
      </c>
      <c r="C554" s="66">
        <f t="shared" si="7"/>
        <v>1346</v>
      </c>
      <c r="D554" s="25" t="s">
        <v>917</v>
      </c>
      <c r="E554" s="34" t="s">
        <v>918</v>
      </c>
      <c r="F554" s="81">
        <v>1890000</v>
      </c>
      <c r="G554" s="81"/>
      <c r="H554" s="25"/>
    </row>
    <row r="555" spans="2:8" ht="30" x14ac:dyDescent="0.25">
      <c r="B555" s="32">
        <v>40899</v>
      </c>
      <c r="C555" s="66">
        <f t="shared" si="7"/>
        <v>1347</v>
      </c>
      <c r="D555" s="25" t="s">
        <v>919</v>
      </c>
      <c r="E555" s="34" t="s">
        <v>920</v>
      </c>
      <c r="F555" s="81">
        <v>1890000</v>
      </c>
      <c r="G555" s="81"/>
      <c r="H555" s="25"/>
    </row>
    <row r="556" spans="2:8" ht="30" x14ac:dyDescent="0.25">
      <c r="B556" s="32">
        <v>40899</v>
      </c>
      <c r="C556" s="66">
        <f t="shared" si="7"/>
        <v>1348</v>
      </c>
      <c r="D556" s="25" t="s">
        <v>921</v>
      </c>
      <c r="E556" s="34" t="s">
        <v>918</v>
      </c>
      <c r="F556" s="81">
        <v>1890000</v>
      </c>
      <c r="G556" s="81"/>
      <c r="H556" s="25"/>
    </row>
    <row r="557" spans="2:8" ht="30" x14ac:dyDescent="0.25">
      <c r="B557" s="32">
        <v>40899</v>
      </c>
      <c r="C557" s="66">
        <f t="shared" si="7"/>
        <v>1349</v>
      </c>
      <c r="D557" s="25" t="s">
        <v>922</v>
      </c>
      <c r="E557" s="34" t="s">
        <v>923</v>
      </c>
      <c r="F557" s="81">
        <v>1890000</v>
      </c>
      <c r="G557" s="81"/>
      <c r="H557" s="25"/>
    </row>
    <row r="558" spans="2:8" ht="30" x14ac:dyDescent="0.25">
      <c r="B558" s="32">
        <v>40899</v>
      </c>
      <c r="C558" s="66">
        <f t="shared" si="7"/>
        <v>1350</v>
      </c>
      <c r="D558" s="25" t="s">
        <v>924</v>
      </c>
      <c r="E558" s="34" t="s">
        <v>920</v>
      </c>
      <c r="F558" s="81">
        <v>1890000</v>
      </c>
      <c r="G558" s="81"/>
      <c r="H558" s="25"/>
    </row>
    <row r="559" spans="2:8" ht="30" x14ac:dyDescent="0.25">
      <c r="B559" s="32">
        <v>40899</v>
      </c>
      <c r="C559" s="66">
        <f t="shared" si="7"/>
        <v>1351</v>
      </c>
      <c r="D559" s="25" t="s">
        <v>925</v>
      </c>
      <c r="E559" s="34" t="s">
        <v>926</v>
      </c>
      <c r="F559" s="81">
        <v>4667000</v>
      </c>
      <c r="G559" s="81"/>
      <c r="H559" s="25"/>
    </row>
    <row r="560" spans="2:8" ht="30" x14ac:dyDescent="0.25">
      <c r="B560" s="32">
        <v>40899</v>
      </c>
      <c r="C560" s="66">
        <f t="shared" si="7"/>
        <v>1352</v>
      </c>
      <c r="D560" s="25" t="s">
        <v>927</v>
      </c>
      <c r="E560" s="34" t="s">
        <v>928</v>
      </c>
      <c r="F560" s="81">
        <v>2285000</v>
      </c>
      <c r="G560" s="81"/>
      <c r="H560" s="25"/>
    </row>
    <row r="561" spans="2:8" ht="30" x14ac:dyDescent="0.25">
      <c r="B561" s="32">
        <v>40899</v>
      </c>
      <c r="C561" s="66">
        <f t="shared" si="7"/>
        <v>1353</v>
      </c>
      <c r="D561" s="25" t="s">
        <v>745</v>
      </c>
      <c r="E561" s="34" t="s">
        <v>929</v>
      </c>
      <c r="F561" s="50">
        <v>1800000</v>
      </c>
      <c r="G561" s="50"/>
      <c r="H561" s="25"/>
    </row>
    <row r="562" spans="2:8" ht="30" x14ac:dyDescent="0.25">
      <c r="B562" s="32">
        <v>40899</v>
      </c>
      <c r="C562" s="66">
        <f t="shared" si="7"/>
        <v>1354</v>
      </c>
      <c r="D562" s="25" t="s">
        <v>930</v>
      </c>
      <c r="E562" s="34" t="s">
        <v>931</v>
      </c>
      <c r="F562" s="50">
        <v>1650000</v>
      </c>
      <c r="G562" s="50"/>
      <c r="H562" s="25"/>
    </row>
    <row r="563" spans="2:8" ht="45" x14ac:dyDescent="0.25">
      <c r="B563" s="32">
        <v>40899</v>
      </c>
      <c r="C563" s="66">
        <f t="shared" si="7"/>
        <v>1355</v>
      </c>
      <c r="D563" s="25" t="s">
        <v>932</v>
      </c>
      <c r="E563" s="34" t="s">
        <v>933</v>
      </c>
      <c r="F563" s="50">
        <v>92005000</v>
      </c>
      <c r="G563" s="50"/>
      <c r="H563" s="25"/>
    </row>
    <row r="564" spans="2:8" ht="30" x14ac:dyDescent="0.25">
      <c r="B564" s="32">
        <v>40899</v>
      </c>
      <c r="C564" s="66">
        <f t="shared" si="7"/>
        <v>1356</v>
      </c>
      <c r="D564" s="25" t="s">
        <v>934</v>
      </c>
      <c r="E564" s="34" t="s">
        <v>935</v>
      </c>
      <c r="F564" s="50">
        <v>960000</v>
      </c>
      <c r="G564" s="50"/>
      <c r="H564" s="25"/>
    </row>
    <row r="565" spans="2:8" ht="30" x14ac:dyDescent="0.25">
      <c r="B565" s="32">
        <v>40899</v>
      </c>
      <c r="C565" s="66">
        <f t="shared" si="7"/>
        <v>1357</v>
      </c>
      <c r="D565" s="25" t="s">
        <v>936</v>
      </c>
      <c r="E565" s="34" t="s">
        <v>353</v>
      </c>
      <c r="F565" s="50">
        <v>2900000</v>
      </c>
      <c r="G565" s="50"/>
      <c r="H565" s="25"/>
    </row>
    <row r="566" spans="2:8" ht="30" x14ac:dyDescent="0.25">
      <c r="B566" s="32">
        <v>40899</v>
      </c>
      <c r="C566" s="66">
        <f t="shared" si="7"/>
        <v>1358</v>
      </c>
      <c r="D566" s="25" t="s">
        <v>937</v>
      </c>
      <c r="E566" s="34" t="s">
        <v>938</v>
      </c>
      <c r="F566" s="50">
        <v>1200000</v>
      </c>
      <c r="G566" s="50"/>
      <c r="H566" s="25"/>
    </row>
    <row r="567" spans="2:8" ht="30" x14ac:dyDescent="0.25">
      <c r="B567" s="32">
        <v>40899</v>
      </c>
      <c r="C567" s="66">
        <f t="shared" si="7"/>
        <v>1359</v>
      </c>
      <c r="D567" s="25" t="s">
        <v>845</v>
      </c>
      <c r="E567" s="34" t="s">
        <v>931</v>
      </c>
      <c r="F567" s="50">
        <v>1650000</v>
      </c>
      <c r="G567" s="50"/>
      <c r="H567" s="25"/>
    </row>
    <row r="568" spans="2:8" ht="45" x14ac:dyDescent="0.25">
      <c r="B568" s="32">
        <v>40899</v>
      </c>
      <c r="C568" s="66">
        <f t="shared" si="7"/>
        <v>1360</v>
      </c>
      <c r="D568" s="25" t="s">
        <v>939</v>
      </c>
      <c r="E568" s="34" t="s">
        <v>940</v>
      </c>
      <c r="F568" s="50">
        <v>3360000</v>
      </c>
      <c r="G568" s="50"/>
      <c r="H568" s="25"/>
    </row>
    <row r="569" spans="2:8" ht="30" x14ac:dyDescent="0.25">
      <c r="B569" s="32">
        <v>40899</v>
      </c>
      <c r="C569" s="66">
        <f t="shared" si="7"/>
        <v>1361</v>
      </c>
      <c r="D569" s="25" t="s">
        <v>706</v>
      </c>
      <c r="E569" s="34" t="s">
        <v>578</v>
      </c>
      <c r="F569" s="50">
        <v>1800000</v>
      </c>
      <c r="G569" s="50"/>
      <c r="H569" s="25"/>
    </row>
    <row r="570" spans="2:8" ht="30" x14ac:dyDescent="0.25">
      <c r="B570" s="32">
        <v>40899</v>
      </c>
      <c r="C570" s="66">
        <f t="shared" si="7"/>
        <v>1362</v>
      </c>
      <c r="D570" s="25" t="s">
        <v>855</v>
      </c>
      <c r="E570" s="34" t="s">
        <v>941</v>
      </c>
      <c r="F570" s="50">
        <v>1150000</v>
      </c>
      <c r="G570" s="50"/>
      <c r="H570" s="25"/>
    </row>
    <row r="571" spans="2:8" ht="30" x14ac:dyDescent="0.25">
      <c r="B571" s="32">
        <v>40899</v>
      </c>
      <c r="C571" s="66">
        <f t="shared" si="7"/>
        <v>1363</v>
      </c>
      <c r="D571" s="25" t="s">
        <v>942</v>
      </c>
      <c r="E571" s="34" t="s">
        <v>844</v>
      </c>
      <c r="F571" s="50">
        <v>2900000</v>
      </c>
      <c r="G571" s="50"/>
      <c r="H571" s="25"/>
    </row>
    <row r="572" spans="2:8" ht="30" x14ac:dyDescent="0.25">
      <c r="B572" s="32">
        <v>40899</v>
      </c>
      <c r="C572" s="66">
        <f t="shared" si="7"/>
        <v>1364</v>
      </c>
      <c r="D572" s="25" t="s">
        <v>943</v>
      </c>
      <c r="E572" s="34" t="s">
        <v>844</v>
      </c>
      <c r="F572" s="50">
        <v>2900000</v>
      </c>
      <c r="G572" s="50"/>
      <c r="H572" s="25"/>
    </row>
    <row r="573" spans="2:8" ht="30" x14ac:dyDescent="0.25">
      <c r="B573" s="32">
        <v>40899</v>
      </c>
      <c r="C573" s="66">
        <f t="shared" si="7"/>
        <v>1365</v>
      </c>
      <c r="D573" s="25" t="s">
        <v>944</v>
      </c>
      <c r="E573" s="34" t="s">
        <v>467</v>
      </c>
      <c r="F573" s="50">
        <v>1800000</v>
      </c>
      <c r="G573" s="50"/>
      <c r="H573" s="25">
        <v>1</v>
      </c>
    </row>
    <row r="574" spans="2:8" ht="45" x14ac:dyDescent="0.25">
      <c r="B574" s="32">
        <v>40899</v>
      </c>
      <c r="C574" s="66">
        <f t="shared" si="7"/>
        <v>1366</v>
      </c>
      <c r="D574" s="25" t="s">
        <v>945</v>
      </c>
      <c r="E574" s="34" t="s">
        <v>946</v>
      </c>
      <c r="F574" s="50">
        <v>3600000</v>
      </c>
      <c r="G574" s="50"/>
      <c r="H574" s="25">
        <v>1</v>
      </c>
    </row>
    <row r="575" spans="2:8" ht="30" x14ac:dyDescent="0.25">
      <c r="B575" s="32">
        <v>40899</v>
      </c>
      <c r="C575" s="66">
        <f t="shared" si="7"/>
        <v>1367</v>
      </c>
      <c r="D575" s="25" t="s">
        <v>769</v>
      </c>
      <c r="E575" s="34" t="s">
        <v>820</v>
      </c>
      <c r="F575" s="50">
        <v>1160000</v>
      </c>
      <c r="G575" s="50"/>
      <c r="H575" s="25"/>
    </row>
    <row r="576" spans="2:8" ht="30" x14ac:dyDescent="0.25">
      <c r="B576" s="32">
        <v>40899</v>
      </c>
      <c r="C576" s="66">
        <f t="shared" si="7"/>
        <v>1368</v>
      </c>
      <c r="D576" s="25" t="s">
        <v>639</v>
      </c>
      <c r="E576" s="34" t="s">
        <v>820</v>
      </c>
      <c r="F576" s="50">
        <v>1160000</v>
      </c>
      <c r="G576" s="50"/>
      <c r="H576" s="25">
        <v>1</v>
      </c>
    </row>
    <row r="577" spans="2:8" ht="30" x14ac:dyDescent="0.25">
      <c r="B577" s="32">
        <v>40899</v>
      </c>
      <c r="C577" s="66">
        <f t="shared" si="7"/>
        <v>1369</v>
      </c>
      <c r="D577" s="25" t="s">
        <v>645</v>
      </c>
      <c r="E577" s="34" t="s">
        <v>820</v>
      </c>
      <c r="F577" s="50">
        <v>1160000</v>
      </c>
      <c r="G577" s="64" t="s">
        <v>348</v>
      </c>
      <c r="H577" s="25"/>
    </row>
    <row r="578" spans="2:8" ht="30" x14ac:dyDescent="0.25">
      <c r="B578" s="32">
        <v>40899</v>
      </c>
      <c r="C578" s="66">
        <f t="shared" si="7"/>
        <v>1370</v>
      </c>
      <c r="D578" s="25" t="s">
        <v>947</v>
      </c>
      <c r="E578" s="34" t="s">
        <v>948</v>
      </c>
      <c r="F578" s="50">
        <v>5000000</v>
      </c>
      <c r="G578" s="50"/>
      <c r="H578" s="25">
        <v>1</v>
      </c>
    </row>
    <row r="579" spans="2:8" ht="30" x14ac:dyDescent="0.25">
      <c r="B579" s="32">
        <v>40899</v>
      </c>
      <c r="C579" s="66">
        <f t="shared" si="7"/>
        <v>1371</v>
      </c>
      <c r="D579" s="25" t="s">
        <v>949</v>
      </c>
      <c r="E579" s="34" t="s">
        <v>950</v>
      </c>
      <c r="F579" s="50">
        <v>1250000</v>
      </c>
      <c r="G579" s="50"/>
      <c r="H579" s="25"/>
    </row>
    <row r="580" spans="2:8" ht="30" x14ac:dyDescent="0.25">
      <c r="B580" s="32">
        <v>40899</v>
      </c>
      <c r="C580" s="66">
        <f t="shared" si="7"/>
        <v>1372</v>
      </c>
      <c r="D580" s="25" t="s">
        <v>636</v>
      </c>
      <c r="E580" s="34" t="s">
        <v>820</v>
      </c>
      <c r="F580" s="50">
        <v>1160000</v>
      </c>
      <c r="G580" s="50"/>
      <c r="H580" s="25"/>
    </row>
    <row r="581" spans="2:8" ht="30" x14ac:dyDescent="0.25">
      <c r="B581" s="32">
        <v>40899</v>
      </c>
      <c r="C581" s="66">
        <f t="shared" si="7"/>
        <v>1373</v>
      </c>
      <c r="D581" s="25" t="s">
        <v>951</v>
      </c>
      <c r="E581" s="34" t="s">
        <v>820</v>
      </c>
      <c r="F581" s="50">
        <v>1160000</v>
      </c>
      <c r="G581" s="50"/>
      <c r="H581" s="25">
        <v>1</v>
      </c>
    </row>
    <row r="582" spans="2:8" ht="30" x14ac:dyDescent="0.25">
      <c r="B582" s="32">
        <v>40899</v>
      </c>
      <c r="C582" s="66">
        <f t="shared" si="7"/>
        <v>1374</v>
      </c>
      <c r="D582" s="25" t="s">
        <v>737</v>
      </c>
      <c r="E582" s="34" t="s">
        <v>467</v>
      </c>
      <c r="F582" s="50">
        <v>1800000</v>
      </c>
      <c r="G582" s="50"/>
      <c r="H582" s="25"/>
    </row>
    <row r="583" spans="2:8" ht="60" x14ac:dyDescent="0.25">
      <c r="B583" s="32">
        <v>40899</v>
      </c>
      <c r="C583" s="66">
        <f t="shared" si="7"/>
        <v>1375</v>
      </c>
      <c r="D583" s="25" t="s">
        <v>952</v>
      </c>
      <c r="E583" s="34" t="s">
        <v>953</v>
      </c>
      <c r="F583" s="50">
        <v>2940000</v>
      </c>
      <c r="G583" s="50"/>
      <c r="H583" s="25"/>
    </row>
    <row r="584" spans="2:8" ht="30" x14ac:dyDescent="0.25">
      <c r="B584" s="32">
        <v>40899</v>
      </c>
      <c r="C584" s="66">
        <f t="shared" si="7"/>
        <v>1376</v>
      </c>
      <c r="D584" s="25" t="s">
        <v>954</v>
      </c>
      <c r="E584" s="34" t="s">
        <v>860</v>
      </c>
      <c r="F584" s="50">
        <v>1200000</v>
      </c>
      <c r="G584" s="50"/>
      <c r="H584" s="25"/>
    </row>
    <row r="585" spans="2:8" ht="30" x14ac:dyDescent="0.25">
      <c r="B585" s="32">
        <v>40899</v>
      </c>
      <c r="C585" s="66">
        <f t="shared" si="7"/>
        <v>1377</v>
      </c>
      <c r="D585" s="25" t="s">
        <v>955</v>
      </c>
      <c r="E585" s="34" t="s">
        <v>860</v>
      </c>
      <c r="F585" s="50">
        <v>1200000</v>
      </c>
      <c r="G585" s="50"/>
      <c r="H585" s="25"/>
    </row>
    <row r="586" spans="2:8" ht="30" x14ac:dyDescent="0.25">
      <c r="B586" s="32">
        <v>40899</v>
      </c>
      <c r="C586" s="66">
        <f t="shared" si="7"/>
        <v>1378</v>
      </c>
      <c r="D586" s="25" t="s">
        <v>956</v>
      </c>
      <c r="E586" s="34" t="s">
        <v>808</v>
      </c>
      <c r="F586" s="50">
        <v>2900000</v>
      </c>
      <c r="G586" s="50"/>
      <c r="H586" s="25"/>
    </row>
    <row r="587" spans="2:8" ht="30" x14ac:dyDescent="0.25">
      <c r="B587" s="32">
        <v>40899</v>
      </c>
      <c r="C587" s="66">
        <f t="shared" si="7"/>
        <v>1379</v>
      </c>
      <c r="D587" s="25" t="s">
        <v>957</v>
      </c>
      <c r="E587" s="34" t="s">
        <v>958</v>
      </c>
      <c r="F587" s="50">
        <v>2800000</v>
      </c>
      <c r="G587" s="50"/>
      <c r="H587" s="25"/>
    </row>
    <row r="588" spans="2:8" ht="30" x14ac:dyDescent="0.25">
      <c r="B588" s="32">
        <v>40899</v>
      </c>
      <c r="C588" s="66">
        <f t="shared" si="7"/>
        <v>1380</v>
      </c>
      <c r="D588" s="25" t="s">
        <v>959</v>
      </c>
      <c r="E588" s="34" t="s">
        <v>808</v>
      </c>
      <c r="F588" s="50">
        <v>2900000</v>
      </c>
      <c r="G588" s="50"/>
      <c r="H588" s="25"/>
    </row>
    <row r="589" spans="2:8" ht="30" x14ac:dyDescent="0.25">
      <c r="B589" s="32">
        <v>40899</v>
      </c>
      <c r="C589" s="66">
        <f t="shared" si="7"/>
        <v>1381</v>
      </c>
      <c r="D589" s="25" t="s">
        <v>960</v>
      </c>
      <c r="E589" s="34" t="s">
        <v>961</v>
      </c>
      <c r="F589" s="50">
        <v>1750000</v>
      </c>
      <c r="G589" s="50"/>
      <c r="H589" s="25"/>
    </row>
    <row r="590" spans="2:8" ht="30" x14ac:dyDescent="0.25">
      <c r="B590" s="32">
        <v>40899</v>
      </c>
      <c r="C590" s="66">
        <f t="shared" si="7"/>
        <v>1382</v>
      </c>
      <c r="D590" s="25" t="s">
        <v>962</v>
      </c>
      <c r="E590" s="34" t="s">
        <v>963</v>
      </c>
      <c r="F590" s="50">
        <v>2900000</v>
      </c>
      <c r="G590" s="50"/>
      <c r="H590" s="25"/>
    </row>
    <row r="591" spans="2:8" ht="30" x14ac:dyDescent="0.25">
      <c r="B591" s="32">
        <v>40899</v>
      </c>
      <c r="C591" s="66">
        <f t="shared" si="7"/>
        <v>1383</v>
      </c>
      <c r="D591" s="25" t="s">
        <v>964</v>
      </c>
      <c r="E591" s="34" t="s">
        <v>963</v>
      </c>
      <c r="F591" s="50">
        <v>2900000</v>
      </c>
      <c r="G591" s="50"/>
      <c r="H591" s="25"/>
    </row>
    <row r="592" spans="2:8" ht="30" x14ac:dyDescent="0.25">
      <c r="B592" s="32">
        <v>40899</v>
      </c>
      <c r="C592" s="66">
        <f t="shared" si="7"/>
        <v>1384</v>
      </c>
      <c r="D592" s="25" t="s">
        <v>965</v>
      </c>
      <c r="E592" s="34" t="s">
        <v>815</v>
      </c>
      <c r="F592" s="50">
        <v>1800000</v>
      </c>
      <c r="G592" s="50"/>
      <c r="H592" s="25"/>
    </row>
    <row r="593" spans="2:8" ht="30" x14ac:dyDescent="0.25">
      <c r="B593" s="32">
        <v>40899</v>
      </c>
      <c r="C593" s="66">
        <f t="shared" si="7"/>
        <v>1385</v>
      </c>
      <c r="D593" s="25" t="s">
        <v>898</v>
      </c>
      <c r="E593" s="34" t="s">
        <v>963</v>
      </c>
      <c r="F593" s="50">
        <v>2900000</v>
      </c>
      <c r="G593" s="50"/>
      <c r="H593" s="25"/>
    </row>
    <row r="594" spans="2:8" x14ac:dyDescent="0.25">
      <c r="B594" s="32">
        <v>40899</v>
      </c>
      <c r="C594" s="66">
        <f t="shared" si="7"/>
        <v>1386</v>
      </c>
      <c r="D594" s="25" t="s">
        <v>966</v>
      </c>
      <c r="E594" s="34" t="s">
        <v>967</v>
      </c>
      <c r="F594" s="50">
        <v>156000000</v>
      </c>
      <c r="G594" s="50"/>
      <c r="H594" s="25"/>
    </row>
    <row r="595" spans="2:8" ht="30" x14ac:dyDescent="0.25">
      <c r="B595" s="32">
        <v>40899</v>
      </c>
      <c r="C595" s="82">
        <f t="shared" si="7"/>
        <v>1387</v>
      </c>
      <c r="D595" s="25" t="s">
        <v>756</v>
      </c>
      <c r="E595" s="34" t="s">
        <v>929</v>
      </c>
      <c r="F595" s="50">
        <v>1800000</v>
      </c>
      <c r="G595" s="50"/>
      <c r="H595" s="25"/>
    </row>
    <row r="596" spans="2:8" ht="30" x14ac:dyDescent="0.25">
      <c r="B596" s="32">
        <v>40899</v>
      </c>
      <c r="C596" s="61">
        <f t="shared" si="7"/>
        <v>1388</v>
      </c>
      <c r="D596" s="25" t="s">
        <v>754</v>
      </c>
      <c r="E596" s="34" t="s">
        <v>578</v>
      </c>
      <c r="F596" s="50">
        <v>1800000</v>
      </c>
      <c r="G596" s="50"/>
      <c r="H596" s="25"/>
    </row>
    <row r="597" spans="2:8" ht="30" x14ac:dyDescent="0.25">
      <c r="B597" s="32">
        <v>40899</v>
      </c>
      <c r="C597" s="61">
        <f t="shared" si="7"/>
        <v>1389</v>
      </c>
      <c r="D597" s="25" t="s">
        <v>718</v>
      </c>
      <c r="E597" s="34" t="s">
        <v>968</v>
      </c>
      <c r="F597" s="50">
        <v>1600000</v>
      </c>
      <c r="G597" s="50"/>
      <c r="H597" s="25"/>
    </row>
    <row r="598" spans="2:8" ht="30" x14ac:dyDescent="0.25">
      <c r="B598" s="32">
        <v>40899</v>
      </c>
      <c r="C598" s="61">
        <f t="shared" si="7"/>
        <v>1390</v>
      </c>
      <c r="D598" s="25" t="s">
        <v>969</v>
      </c>
      <c r="E598" s="34" t="s">
        <v>970</v>
      </c>
      <c r="F598" s="50">
        <v>1800000</v>
      </c>
      <c r="G598" s="50"/>
      <c r="H598" s="25"/>
    </row>
    <row r="599" spans="2:8" ht="30" x14ac:dyDescent="0.25">
      <c r="B599" s="32">
        <v>40899</v>
      </c>
      <c r="C599" s="61">
        <f t="shared" ref="C599:C662" si="8">+C598+1</f>
        <v>1391</v>
      </c>
      <c r="D599" s="25" t="s">
        <v>757</v>
      </c>
      <c r="E599" s="34" t="s">
        <v>971</v>
      </c>
      <c r="F599" s="50">
        <v>2800000</v>
      </c>
      <c r="G599" s="50"/>
      <c r="H599" s="25"/>
    </row>
    <row r="600" spans="2:8" ht="30" x14ac:dyDescent="0.25">
      <c r="B600" s="32">
        <v>40899</v>
      </c>
      <c r="C600" s="61">
        <f t="shared" si="8"/>
        <v>1392</v>
      </c>
      <c r="D600" s="25" t="s">
        <v>972</v>
      </c>
      <c r="E600" s="34" t="s">
        <v>971</v>
      </c>
      <c r="F600" s="50">
        <v>2800000</v>
      </c>
      <c r="G600" s="50"/>
      <c r="H600" s="25"/>
    </row>
    <row r="601" spans="2:8" ht="30" x14ac:dyDescent="0.25">
      <c r="B601" s="32">
        <v>40899</v>
      </c>
      <c r="C601" s="61">
        <f t="shared" si="8"/>
        <v>1393</v>
      </c>
      <c r="D601" s="25" t="s">
        <v>973</v>
      </c>
      <c r="E601" s="34" t="s">
        <v>971</v>
      </c>
      <c r="F601" s="50">
        <v>2800000</v>
      </c>
      <c r="G601" s="50"/>
      <c r="H601" s="25"/>
    </row>
    <row r="602" spans="2:8" ht="30" x14ac:dyDescent="0.25">
      <c r="B602" s="32">
        <v>40899</v>
      </c>
      <c r="C602" s="61">
        <f t="shared" si="8"/>
        <v>1394</v>
      </c>
      <c r="D602" s="25" t="s">
        <v>974</v>
      </c>
      <c r="E602" s="34" t="s">
        <v>929</v>
      </c>
      <c r="F602" s="50">
        <v>1800000</v>
      </c>
      <c r="G602" s="50"/>
      <c r="H602" s="25"/>
    </row>
    <row r="603" spans="2:8" ht="30" x14ac:dyDescent="0.25">
      <c r="B603" s="32">
        <v>40899</v>
      </c>
      <c r="C603" s="61">
        <f t="shared" si="8"/>
        <v>1395</v>
      </c>
      <c r="D603" s="25" t="s">
        <v>975</v>
      </c>
      <c r="E603" s="34" t="s">
        <v>929</v>
      </c>
      <c r="F603" s="50">
        <v>1800000</v>
      </c>
      <c r="G603" s="50"/>
      <c r="H603" s="25"/>
    </row>
    <row r="604" spans="2:8" ht="30" x14ac:dyDescent="0.25">
      <c r="B604" s="32">
        <v>40899</v>
      </c>
      <c r="C604" s="61">
        <f t="shared" si="8"/>
        <v>1396</v>
      </c>
      <c r="D604" s="25" t="s">
        <v>976</v>
      </c>
      <c r="E604" s="34" t="s">
        <v>968</v>
      </c>
      <c r="F604" s="50">
        <v>1600000</v>
      </c>
      <c r="G604" s="50"/>
      <c r="H604" s="25"/>
    </row>
    <row r="605" spans="2:8" ht="30" x14ac:dyDescent="0.25">
      <c r="B605" s="32">
        <v>40899</v>
      </c>
      <c r="C605" s="82">
        <f t="shared" si="8"/>
        <v>1397</v>
      </c>
      <c r="D605" s="25" t="s">
        <v>977</v>
      </c>
      <c r="E605" s="34" t="s">
        <v>978</v>
      </c>
      <c r="F605" s="50">
        <v>3800000</v>
      </c>
      <c r="G605" s="50"/>
      <c r="H605" s="25"/>
    </row>
    <row r="606" spans="2:8" ht="30" x14ac:dyDescent="0.25">
      <c r="B606" s="32">
        <v>40899</v>
      </c>
      <c r="C606" s="61">
        <f t="shared" si="8"/>
        <v>1398</v>
      </c>
      <c r="D606" s="25" t="s">
        <v>979</v>
      </c>
      <c r="E606" s="34" t="s">
        <v>980</v>
      </c>
      <c r="F606" s="50">
        <v>2000000</v>
      </c>
      <c r="G606" s="50"/>
      <c r="H606" s="25"/>
    </row>
    <row r="607" spans="2:8" ht="30" x14ac:dyDescent="0.25">
      <c r="B607" s="32">
        <v>40899</v>
      </c>
      <c r="C607" s="61">
        <f t="shared" si="8"/>
        <v>1399</v>
      </c>
      <c r="D607" s="25" t="s">
        <v>981</v>
      </c>
      <c r="E607" s="34" t="s">
        <v>982</v>
      </c>
      <c r="F607" s="50">
        <v>577500</v>
      </c>
      <c r="G607" s="50"/>
      <c r="H607" s="25"/>
    </row>
    <row r="608" spans="2:8" ht="30" x14ac:dyDescent="0.25">
      <c r="B608" s="32">
        <v>40899</v>
      </c>
      <c r="C608" s="61">
        <f t="shared" si="8"/>
        <v>1400</v>
      </c>
      <c r="D608" s="25" t="s">
        <v>983</v>
      </c>
      <c r="E608" s="34" t="s">
        <v>984</v>
      </c>
      <c r="F608" s="50">
        <v>1890000</v>
      </c>
      <c r="G608" s="50"/>
      <c r="H608" s="25"/>
    </row>
    <row r="609" spans="2:10" ht="30" x14ac:dyDescent="0.25">
      <c r="B609" s="32">
        <v>40899</v>
      </c>
      <c r="C609" s="61">
        <f t="shared" si="8"/>
        <v>1401</v>
      </c>
      <c r="D609" s="25" t="s">
        <v>985</v>
      </c>
      <c r="E609" s="34" t="s">
        <v>986</v>
      </c>
      <c r="F609" s="50">
        <v>1890000</v>
      </c>
      <c r="G609" s="50"/>
      <c r="H609" s="25"/>
    </row>
    <row r="610" spans="2:10" ht="30" x14ac:dyDescent="0.25">
      <c r="B610" s="32">
        <v>40899</v>
      </c>
      <c r="C610" s="61">
        <f t="shared" si="8"/>
        <v>1402</v>
      </c>
      <c r="D610" s="25" t="s">
        <v>987</v>
      </c>
      <c r="E610" s="34" t="s">
        <v>984</v>
      </c>
      <c r="F610" s="50">
        <v>1890000</v>
      </c>
      <c r="G610" s="50"/>
      <c r="H610" s="25"/>
    </row>
    <row r="611" spans="2:10" ht="30" x14ac:dyDescent="0.25">
      <c r="B611" s="32">
        <v>40899</v>
      </c>
      <c r="C611" s="61">
        <f t="shared" si="8"/>
        <v>1403</v>
      </c>
      <c r="D611" s="25" t="s">
        <v>988</v>
      </c>
      <c r="E611" s="34" t="s">
        <v>989</v>
      </c>
      <c r="F611" s="50">
        <v>3045000</v>
      </c>
      <c r="G611" s="50"/>
      <c r="H611" s="25"/>
    </row>
    <row r="612" spans="2:10" ht="30" x14ac:dyDescent="0.25">
      <c r="B612" s="32">
        <v>40899</v>
      </c>
      <c r="C612" s="61">
        <f t="shared" si="8"/>
        <v>1404</v>
      </c>
      <c r="D612" s="25" t="s">
        <v>990</v>
      </c>
      <c r="E612" s="34" t="s">
        <v>986</v>
      </c>
      <c r="F612" s="50">
        <v>1890000</v>
      </c>
      <c r="G612" s="50"/>
      <c r="H612" s="25"/>
    </row>
    <row r="613" spans="2:10" ht="30" x14ac:dyDescent="0.25">
      <c r="B613" s="32">
        <v>40899</v>
      </c>
      <c r="C613" s="61">
        <f t="shared" si="8"/>
        <v>1405</v>
      </c>
      <c r="D613" s="25" t="s">
        <v>991</v>
      </c>
      <c r="E613" s="34" t="s">
        <v>992</v>
      </c>
      <c r="F613" s="50">
        <v>3045000</v>
      </c>
      <c r="G613" s="50"/>
      <c r="H613" s="25"/>
    </row>
    <row r="614" spans="2:10" ht="39" x14ac:dyDescent="0.25">
      <c r="B614" s="83">
        <v>40899</v>
      </c>
      <c r="C614" s="84">
        <f t="shared" si="8"/>
        <v>1406</v>
      </c>
      <c r="D614" s="85" t="s">
        <v>917</v>
      </c>
      <c r="E614" s="86" t="s">
        <v>475</v>
      </c>
      <c r="F614" s="87">
        <v>629999</v>
      </c>
      <c r="G614" s="87"/>
      <c r="H614" s="85" t="s">
        <v>993</v>
      </c>
      <c r="I614" s="88"/>
      <c r="J614" s="88"/>
    </row>
    <row r="615" spans="2:10" x14ac:dyDescent="0.25">
      <c r="B615" s="32">
        <v>40899</v>
      </c>
      <c r="C615" s="66">
        <f t="shared" si="8"/>
        <v>1407</v>
      </c>
      <c r="D615" s="25" t="s">
        <v>994</v>
      </c>
      <c r="E615" s="34" t="s">
        <v>995</v>
      </c>
      <c r="F615" s="50">
        <f>54140000+0</f>
        <v>54140000</v>
      </c>
      <c r="G615" s="50"/>
      <c r="H615" s="25"/>
    </row>
    <row r="616" spans="2:10" ht="45" x14ac:dyDescent="0.25">
      <c r="B616" s="32">
        <v>40899</v>
      </c>
      <c r="C616" s="66">
        <f t="shared" si="8"/>
        <v>1408</v>
      </c>
      <c r="D616" s="25" t="s">
        <v>996</v>
      </c>
      <c r="E616" s="34" t="s">
        <v>997</v>
      </c>
      <c r="F616" s="50">
        <v>77220000</v>
      </c>
      <c r="G616" s="50"/>
      <c r="H616" s="25"/>
    </row>
    <row r="617" spans="2:10" ht="45" x14ac:dyDescent="0.25">
      <c r="B617" s="32">
        <v>40899</v>
      </c>
      <c r="C617" s="82">
        <f t="shared" si="8"/>
        <v>1409</v>
      </c>
      <c r="D617" s="25" t="s">
        <v>998</v>
      </c>
      <c r="E617" s="34" t="s">
        <v>999</v>
      </c>
      <c r="F617" s="50">
        <f>19000000+2000000+1800000+3510000+0</f>
        <v>26310000</v>
      </c>
      <c r="G617" s="50"/>
      <c r="H617" s="25">
        <v>1</v>
      </c>
    </row>
    <row r="618" spans="2:10" ht="30" x14ac:dyDescent="0.25">
      <c r="B618" s="32">
        <v>40899</v>
      </c>
      <c r="C618" s="61">
        <f t="shared" si="8"/>
        <v>1410</v>
      </c>
      <c r="D618" s="25" t="s">
        <v>1000</v>
      </c>
      <c r="E618" s="34" t="s">
        <v>1001</v>
      </c>
      <c r="F618" s="50">
        <v>810000</v>
      </c>
      <c r="G618" s="50"/>
      <c r="H618" s="25"/>
    </row>
    <row r="619" spans="2:10" ht="30" x14ac:dyDescent="0.25">
      <c r="B619" s="32">
        <v>40899</v>
      </c>
      <c r="C619" s="61">
        <f t="shared" si="8"/>
        <v>1411</v>
      </c>
      <c r="D619" s="25" t="s">
        <v>1002</v>
      </c>
      <c r="E619" s="34" t="s">
        <v>1003</v>
      </c>
      <c r="F619" s="50">
        <f>4439134+1996824+1491760+1320196+1683740</f>
        <v>10931654</v>
      </c>
      <c r="G619" s="50"/>
      <c r="H619" s="25">
        <v>1</v>
      </c>
    </row>
    <row r="620" spans="2:10" ht="30" x14ac:dyDescent="0.25">
      <c r="B620" s="32">
        <v>40899</v>
      </c>
      <c r="C620" s="82">
        <f t="shared" si="8"/>
        <v>1412</v>
      </c>
      <c r="D620" s="25" t="s">
        <v>1004</v>
      </c>
      <c r="E620" s="34" t="s">
        <v>1005</v>
      </c>
      <c r="F620" s="50">
        <v>1800000</v>
      </c>
      <c r="G620" s="50"/>
      <c r="H620" s="25"/>
    </row>
    <row r="621" spans="2:10" ht="30" x14ac:dyDescent="0.25">
      <c r="B621" s="32">
        <v>40899</v>
      </c>
      <c r="C621" s="61">
        <f t="shared" si="8"/>
        <v>1413</v>
      </c>
      <c r="D621" s="25" t="s">
        <v>1006</v>
      </c>
      <c r="E621" s="34" t="s">
        <v>1007</v>
      </c>
      <c r="F621" s="50">
        <v>2900000</v>
      </c>
      <c r="G621" s="50"/>
      <c r="H621" s="25"/>
    </row>
    <row r="622" spans="2:10" ht="30" x14ac:dyDescent="0.25">
      <c r="B622" s="32">
        <v>40899</v>
      </c>
      <c r="C622" s="61">
        <f t="shared" si="8"/>
        <v>1414</v>
      </c>
      <c r="D622" s="25" t="s">
        <v>1008</v>
      </c>
      <c r="E622" s="34" t="s">
        <v>1005</v>
      </c>
      <c r="F622" s="50">
        <v>1800000</v>
      </c>
      <c r="G622" s="50"/>
      <c r="H622" s="25">
        <v>2</v>
      </c>
    </row>
    <row r="623" spans="2:10" ht="30" x14ac:dyDescent="0.25">
      <c r="B623" s="32">
        <v>40899</v>
      </c>
      <c r="C623" s="61">
        <f t="shared" si="8"/>
        <v>1415</v>
      </c>
      <c r="D623" s="25" t="s">
        <v>1009</v>
      </c>
      <c r="E623" s="34" t="s">
        <v>1010</v>
      </c>
      <c r="F623" s="50">
        <v>2900000</v>
      </c>
      <c r="G623" s="50"/>
      <c r="H623" s="25"/>
    </row>
    <row r="624" spans="2:10" ht="30" x14ac:dyDescent="0.25">
      <c r="B624" s="32">
        <v>40899</v>
      </c>
      <c r="C624" s="61">
        <f t="shared" si="8"/>
        <v>1416</v>
      </c>
      <c r="D624" s="25" t="s">
        <v>1011</v>
      </c>
      <c r="E624" s="34" t="s">
        <v>963</v>
      </c>
      <c r="F624" s="50">
        <v>2900000</v>
      </c>
      <c r="G624" s="50"/>
      <c r="H624" s="25"/>
    </row>
    <row r="625" spans="2:8" ht="30" x14ac:dyDescent="0.25">
      <c r="B625" s="32">
        <v>40899</v>
      </c>
      <c r="C625" s="61">
        <f t="shared" si="8"/>
        <v>1417</v>
      </c>
      <c r="D625" s="25" t="s">
        <v>1012</v>
      </c>
      <c r="E625" s="34" t="s">
        <v>1013</v>
      </c>
      <c r="F625" s="50">
        <v>1800000</v>
      </c>
      <c r="G625" s="50"/>
      <c r="H625" s="25"/>
    </row>
    <row r="626" spans="2:8" ht="30" x14ac:dyDescent="0.25">
      <c r="B626" s="32">
        <v>40899</v>
      </c>
      <c r="C626" s="61">
        <f t="shared" si="8"/>
        <v>1418</v>
      </c>
      <c r="D626" s="25" t="s">
        <v>1014</v>
      </c>
      <c r="E626" s="34" t="s">
        <v>963</v>
      </c>
      <c r="F626" s="50">
        <v>2900000</v>
      </c>
      <c r="G626" s="50"/>
      <c r="H626" s="25"/>
    </row>
    <row r="627" spans="2:8" ht="30" x14ac:dyDescent="0.25">
      <c r="B627" s="32">
        <v>40899</v>
      </c>
      <c r="C627" s="61">
        <f t="shared" si="8"/>
        <v>1419</v>
      </c>
      <c r="D627" s="25" t="s">
        <v>1015</v>
      </c>
      <c r="E627" s="34" t="s">
        <v>1005</v>
      </c>
      <c r="F627" s="50">
        <v>1800000</v>
      </c>
      <c r="G627" s="50"/>
      <c r="H627" s="25"/>
    </row>
    <row r="628" spans="2:8" ht="30" x14ac:dyDescent="0.25">
      <c r="B628" s="32">
        <v>40899</v>
      </c>
      <c r="C628" s="61">
        <f t="shared" si="8"/>
        <v>1420</v>
      </c>
      <c r="D628" s="25" t="s">
        <v>1016</v>
      </c>
      <c r="E628" s="34" t="s">
        <v>1005</v>
      </c>
      <c r="F628" s="50">
        <v>1800000</v>
      </c>
      <c r="G628" s="50"/>
      <c r="H628" s="25"/>
    </row>
    <row r="629" spans="2:8" ht="30" x14ac:dyDescent="0.25">
      <c r="B629" s="32">
        <v>40899</v>
      </c>
      <c r="C629" s="61">
        <f t="shared" si="8"/>
        <v>1421</v>
      </c>
      <c r="D629" s="25" t="s">
        <v>1017</v>
      </c>
      <c r="E629" s="34" t="s">
        <v>1018</v>
      </c>
      <c r="F629" s="50">
        <v>3050000</v>
      </c>
      <c r="G629" s="50"/>
      <c r="H629" s="25">
        <v>1</v>
      </c>
    </row>
    <row r="630" spans="2:8" ht="30" x14ac:dyDescent="0.25">
      <c r="B630" s="32">
        <v>40899</v>
      </c>
      <c r="C630" s="82">
        <f t="shared" si="8"/>
        <v>1422</v>
      </c>
      <c r="D630" s="25" t="s">
        <v>1019</v>
      </c>
      <c r="E630" s="34" t="s">
        <v>1020</v>
      </c>
      <c r="F630" s="50">
        <v>1800000</v>
      </c>
      <c r="G630" s="50"/>
      <c r="H630" s="25"/>
    </row>
    <row r="631" spans="2:8" ht="30" x14ac:dyDescent="0.25">
      <c r="B631" s="32">
        <v>40899</v>
      </c>
      <c r="C631" s="61">
        <f t="shared" si="8"/>
        <v>1423</v>
      </c>
      <c r="D631" s="25" t="s">
        <v>1021</v>
      </c>
      <c r="E631" s="34" t="s">
        <v>1022</v>
      </c>
      <c r="F631" s="50">
        <v>935000</v>
      </c>
      <c r="G631" s="50"/>
      <c r="H631" s="25">
        <v>1</v>
      </c>
    </row>
    <row r="632" spans="2:8" ht="30" x14ac:dyDescent="0.25">
      <c r="B632" s="32">
        <v>40899</v>
      </c>
      <c r="C632" s="61">
        <f t="shared" si="8"/>
        <v>1424</v>
      </c>
      <c r="D632" s="25" t="s">
        <v>1023</v>
      </c>
      <c r="E632" s="34" t="s">
        <v>1024</v>
      </c>
      <c r="F632" s="50">
        <v>1650000</v>
      </c>
      <c r="G632" s="50"/>
      <c r="H632" s="25"/>
    </row>
    <row r="633" spans="2:8" ht="30" x14ac:dyDescent="0.25">
      <c r="B633" s="32">
        <v>40899</v>
      </c>
      <c r="C633" s="61">
        <f t="shared" si="8"/>
        <v>1425</v>
      </c>
      <c r="D633" s="25" t="s">
        <v>1025</v>
      </c>
      <c r="E633" s="34" t="s">
        <v>1026</v>
      </c>
      <c r="F633" s="50">
        <v>1200000</v>
      </c>
      <c r="G633" s="50"/>
      <c r="H633" s="25">
        <v>1</v>
      </c>
    </row>
    <row r="634" spans="2:8" ht="30" x14ac:dyDescent="0.25">
      <c r="B634" s="32">
        <v>40899</v>
      </c>
      <c r="C634" s="61">
        <f t="shared" si="8"/>
        <v>1426</v>
      </c>
      <c r="D634" s="25" t="s">
        <v>1027</v>
      </c>
      <c r="E634" s="34" t="s">
        <v>1028</v>
      </c>
      <c r="F634" s="50">
        <v>1200000</v>
      </c>
      <c r="G634" s="64" t="s">
        <v>342</v>
      </c>
      <c r="H634" s="25">
        <v>1</v>
      </c>
    </row>
    <row r="635" spans="2:8" ht="30" x14ac:dyDescent="0.25">
      <c r="B635" s="32">
        <v>40899</v>
      </c>
      <c r="C635" s="61">
        <f t="shared" si="8"/>
        <v>1427</v>
      </c>
      <c r="D635" s="25" t="s">
        <v>1029</v>
      </c>
      <c r="E635" s="34" t="s">
        <v>1030</v>
      </c>
      <c r="F635" s="50">
        <v>1800000</v>
      </c>
      <c r="G635" s="50"/>
      <c r="H635" s="25">
        <v>1</v>
      </c>
    </row>
    <row r="636" spans="2:8" ht="30" x14ac:dyDescent="0.25">
      <c r="B636" s="32">
        <v>40899</v>
      </c>
      <c r="C636" s="61">
        <f t="shared" si="8"/>
        <v>1428</v>
      </c>
      <c r="D636" s="25" t="s">
        <v>710</v>
      </c>
      <c r="E636" s="34" t="s">
        <v>808</v>
      </c>
      <c r="F636" s="50">
        <v>2900000</v>
      </c>
      <c r="G636" s="50"/>
      <c r="H636" s="25"/>
    </row>
    <row r="637" spans="2:8" ht="30" x14ac:dyDescent="0.25">
      <c r="B637" s="32">
        <v>40899</v>
      </c>
      <c r="C637" s="61">
        <f t="shared" si="8"/>
        <v>1429</v>
      </c>
      <c r="D637" s="25" t="s">
        <v>1031</v>
      </c>
      <c r="E637" s="34" t="s">
        <v>1032</v>
      </c>
      <c r="F637" s="50">
        <v>1650000</v>
      </c>
      <c r="G637" s="50"/>
      <c r="H637" s="25">
        <v>1</v>
      </c>
    </row>
    <row r="638" spans="2:8" ht="30" x14ac:dyDescent="0.25">
      <c r="B638" s="32">
        <v>40899</v>
      </c>
      <c r="C638" s="61">
        <f t="shared" si="8"/>
        <v>1430</v>
      </c>
      <c r="D638" s="25" t="s">
        <v>1033</v>
      </c>
      <c r="E638" s="34" t="s">
        <v>1034</v>
      </c>
      <c r="F638" s="50">
        <v>1200000</v>
      </c>
      <c r="G638" s="50"/>
      <c r="H638" s="25">
        <v>1</v>
      </c>
    </row>
    <row r="639" spans="2:8" ht="30" x14ac:dyDescent="0.25">
      <c r="B639" s="32">
        <v>40899</v>
      </c>
      <c r="C639" s="61">
        <f t="shared" si="8"/>
        <v>1431</v>
      </c>
      <c r="D639" s="25" t="s">
        <v>975</v>
      </c>
      <c r="E639" s="34" t="s">
        <v>1035</v>
      </c>
      <c r="F639" s="50">
        <v>1800000</v>
      </c>
      <c r="G639" s="50"/>
      <c r="H639" s="25"/>
    </row>
    <row r="640" spans="2:8" x14ac:dyDescent="0.25">
      <c r="B640" s="32">
        <v>40899</v>
      </c>
      <c r="C640" s="66">
        <f t="shared" si="8"/>
        <v>1432</v>
      </c>
      <c r="D640" s="25" t="s">
        <v>1036</v>
      </c>
      <c r="E640" s="34" t="s">
        <v>1037</v>
      </c>
      <c r="F640" s="50">
        <v>933429</v>
      </c>
      <c r="G640" s="50"/>
      <c r="H640" s="25">
        <v>1</v>
      </c>
    </row>
    <row r="641" spans="2:8" x14ac:dyDescent="0.25">
      <c r="B641" s="32">
        <v>40899</v>
      </c>
      <c r="C641" s="66">
        <f t="shared" si="8"/>
        <v>1433</v>
      </c>
      <c r="D641" s="25" t="s">
        <v>1038</v>
      </c>
      <c r="E641" s="34" t="s">
        <v>1039</v>
      </c>
      <c r="F641" s="50">
        <v>1066620</v>
      </c>
      <c r="G641" s="50"/>
      <c r="H641" s="25">
        <v>1</v>
      </c>
    </row>
    <row r="642" spans="2:8" ht="30" x14ac:dyDescent="0.25">
      <c r="B642" s="32">
        <v>40899</v>
      </c>
      <c r="C642" s="66">
        <f t="shared" si="8"/>
        <v>1434</v>
      </c>
      <c r="D642" s="25" t="s">
        <v>1040</v>
      </c>
      <c r="E642" s="34" t="s">
        <v>1041</v>
      </c>
      <c r="F642" s="50">
        <v>19920528</v>
      </c>
      <c r="G642" s="50"/>
      <c r="H642" s="25">
        <v>1</v>
      </c>
    </row>
    <row r="643" spans="2:8" ht="30" x14ac:dyDescent="0.25">
      <c r="B643" s="32">
        <v>40899</v>
      </c>
      <c r="C643" s="66">
        <f t="shared" si="8"/>
        <v>1435</v>
      </c>
      <c r="D643" s="25" t="s">
        <v>1040</v>
      </c>
      <c r="E643" s="34" t="s">
        <v>1042</v>
      </c>
      <c r="F643" s="50">
        <v>12470000</v>
      </c>
      <c r="G643" s="50"/>
      <c r="H643" s="25">
        <v>1</v>
      </c>
    </row>
    <row r="644" spans="2:8" ht="45" x14ac:dyDescent="0.25">
      <c r="B644" s="32">
        <v>40899</v>
      </c>
      <c r="C644" s="66">
        <f t="shared" si="8"/>
        <v>1436</v>
      </c>
      <c r="D644" s="25" t="s">
        <v>1043</v>
      </c>
      <c r="E644" s="34" t="s">
        <v>1044</v>
      </c>
      <c r="F644" s="50">
        <v>4780400</v>
      </c>
      <c r="G644" s="50"/>
      <c r="H644" s="25">
        <v>1</v>
      </c>
    </row>
    <row r="645" spans="2:8" ht="45" x14ac:dyDescent="0.25">
      <c r="B645" s="32">
        <v>40899</v>
      </c>
      <c r="C645" s="66">
        <f t="shared" si="8"/>
        <v>1437</v>
      </c>
      <c r="D645" s="25" t="s">
        <v>1043</v>
      </c>
      <c r="E645" s="34" t="s">
        <v>1045</v>
      </c>
      <c r="F645" s="50">
        <v>4050000</v>
      </c>
      <c r="G645" s="50"/>
      <c r="H645" s="25">
        <v>1</v>
      </c>
    </row>
    <row r="646" spans="2:8" ht="45" x14ac:dyDescent="0.25">
      <c r="B646" s="32">
        <v>40899</v>
      </c>
      <c r="C646" s="82">
        <f t="shared" si="8"/>
        <v>1438</v>
      </c>
      <c r="D646" s="25" t="s">
        <v>1046</v>
      </c>
      <c r="E646" s="34" t="s">
        <v>1047</v>
      </c>
      <c r="F646" s="50">
        <v>9100000</v>
      </c>
      <c r="G646" s="50"/>
      <c r="H646" s="25"/>
    </row>
    <row r="647" spans="2:8" ht="30" x14ac:dyDescent="0.25">
      <c r="B647" s="32">
        <v>40899</v>
      </c>
      <c r="C647" s="61">
        <f t="shared" si="8"/>
        <v>1439</v>
      </c>
      <c r="D647" s="25" t="s">
        <v>1048</v>
      </c>
      <c r="E647" s="34" t="s">
        <v>1049</v>
      </c>
      <c r="F647" s="50">
        <v>4500000</v>
      </c>
      <c r="G647" s="50"/>
      <c r="H647" s="25"/>
    </row>
    <row r="648" spans="2:8" ht="30" x14ac:dyDescent="0.25">
      <c r="B648" s="32">
        <v>40899</v>
      </c>
      <c r="C648" s="61">
        <f t="shared" si="8"/>
        <v>1440</v>
      </c>
      <c r="D648" s="25" t="s">
        <v>1050</v>
      </c>
      <c r="E648" s="34" t="s">
        <v>1051</v>
      </c>
      <c r="F648" s="50">
        <v>965688</v>
      </c>
      <c r="G648" s="50"/>
      <c r="H648" s="25"/>
    </row>
    <row r="649" spans="2:8" ht="45" x14ac:dyDescent="0.25">
      <c r="B649" s="32">
        <v>40899</v>
      </c>
      <c r="C649" s="61">
        <f t="shared" si="8"/>
        <v>1441</v>
      </c>
      <c r="D649" s="25" t="s">
        <v>1052</v>
      </c>
      <c r="E649" s="34" t="s">
        <v>1053</v>
      </c>
      <c r="F649" s="50">
        <v>1968000</v>
      </c>
      <c r="G649" s="50"/>
      <c r="H649" s="25"/>
    </row>
    <row r="650" spans="2:8" ht="45" x14ac:dyDescent="0.25">
      <c r="B650" s="32">
        <v>40899</v>
      </c>
      <c r="C650" s="61">
        <f t="shared" si="8"/>
        <v>1442</v>
      </c>
      <c r="D650" s="25" t="s">
        <v>1054</v>
      </c>
      <c r="E650" s="34" t="s">
        <v>1055</v>
      </c>
      <c r="F650" s="50">
        <v>18170000</v>
      </c>
      <c r="G650" s="50"/>
      <c r="H650" s="25"/>
    </row>
    <row r="651" spans="2:8" ht="30" x14ac:dyDescent="0.25">
      <c r="B651" s="32">
        <v>40899</v>
      </c>
      <c r="C651" s="61">
        <f t="shared" si="8"/>
        <v>1443</v>
      </c>
      <c r="D651" s="25" t="s">
        <v>1056</v>
      </c>
      <c r="E651" s="34" t="s">
        <v>1057</v>
      </c>
      <c r="F651" s="50">
        <v>1040000</v>
      </c>
      <c r="G651" s="50"/>
      <c r="H651" s="25"/>
    </row>
    <row r="652" spans="2:8" ht="45" x14ac:dyDescent="0.25">
      <c r="B652" s="32">
        <v>40899</v>
      </c>
      <c r="C652" s="61">
        <f t="shared" si="8"/>
        <v>1444</v>
      </c>
      <c r="D652" s="25" t="s">
        <v>1058</v>
      </c>
      <c r="E652" s="34" t="s">
        <v>1059</v>
      </c>
      <c r="F652" s="50">
        <v>11550000</v>
      </c>
      <c r="G652" s="50"/>
      <c r="H652" s="25"/>
    </row>
    <row r="653" spans="2:8" ht="60" x14ac:dyDescent="0.25">
      <c r="B653" s="32">
        <v>40899</v>
      </c>
      <c r="C653" s="61">
        <f t="shared" si="8"/>
        <v>1445</v>
      </c>
      <c r="D653" s="25" t="s">
        <v>1060</v>
      </c>
      <c r="E653" s="34" t="s">
        <v>1061</v>
      </c>
      <c r="F653" s="50">
        <v>2805000</v>
      </c>
      <c r="G653" s="50"/>
      <c r="H653" s="25">
        <v>2</v>
      </c>
    </row>
    <row r="654" spans="2:8" ht="75" x14ac:dyDescent="0.25">
      <c r="B654" s="32">
        <v>40899</v>
      </c>
      <c r="C654" s="61">
        <f>+C653+1</f>
        <v>1446</v>
      </c>
      <c r="D654" s="25" t="s">
        <v>1062</v>
      </c>
      <c r="E654" s="34" t="s">
        <v>1063</v>
      </c>
      <c r="F654" s="50">
        <v>28170000</v>
      </c>
      <c r="G654" s="50"/>
      <c r="H654" s="25"/>
    </row>
    <row r="655" spans="2:8" ht="30" x14ac:dyDescent="0.25">
      <c r="B655" s="32">
        <v>40899</v>
      </c>
      <c r="C655" s="66">
        <f t="shared" si="8"/>
        <v>1447</v>
      </c>
      <c r="D655" s="25" t="s">
        <v>1040</v>
      </c>
      <c r="E655" s="34" t="s">
        <v>1064</v>
      </c>
      <c r="F655" s="50">
        <v>19920528</v>
      </c>
      <c r="G655" s="50"/>
      <c r="H655" s="25">
        <v>1</v>
      </c>
    </row>
    <row r="656" spans="2:8" ht="45" x14ac:dyDescent="0.25">
      <c r="B656" s="32">
        <v>40899</v>
      </c>
      <c r="C656" s="66">
        <f t="shared" si="8"/>
        <v>1448</v>
      </c>
      <c r="D656" s="25" t="s">
        <v>1040</v>
      </c>
      <c r="E656" s="34" t="s">
        <v>1065</v>
      </c>
      <c r="F656" s="50">
        <v>12470000</v>
      </c>
      <c r="G656" s="50"/>
      <c r="H656" s="25">
        <v>1</v>
      </c>
    </row>
    <row r="657" spans="2:8" ht="30" x14ac:dyDescent="0.25">
      <c r="B657" s="32">
        <v>40899</v>
      </c>
      <c r="C657" s="66">
        <f t="shared" si="8"/>
        <v>1449</v>
      </c>
      <c r="D657" s="25" t="s">
        <v>1066</v>
      </c>
      <c r="E657" s="34" t="s">
        <v>1067</v>
      </c>
      <c r="F657" s="50">
        <v>16620426</v>
      </c>
      <c r="G657" s="50"/>
      <c r="H657" s="25">
        <v>1</v>
      </c>
    </row>
    <row r="658" spans="2:8" ht="30" x14ac:dyDescent="0.25">
      <c r="B658" s="32">
        <v>40899</v>
      </c>
      <c r="C658" s="66">
        <f t="shared" si="8"/>
        <v>1450</v>
      </c>
      <c r="D658" s="25" t="s">
        <v>1068</v>
      </c>
      <c r="E658" s="34" t="s">
        <v>1069</v>
      </c>
      <c r="F658" s="50">
        <v>4176000</v>
      </c>
      <c r="G658" s="50"/>
      <c r="H658" s="25">
        <v>1</v>
      </c>
    </row>
    <row r="659" spans="2:8" ht="45" x14ac:dyDescent="0.25">
      <c r="B659" s="32">
        <v>40899</v>
      </c>
      <c r="C659" s="66">
        <f t="shared" si="8"/>
        <v>1451</v>
      </c>
      <c r="D659" s="25" t="s">
        <v>1070</v>
      </c>
      <c r="E659" s="34" t="s">
        <v>1071</v>
      </c>
      <c r="F659" s="50">
        <v>17430000</v>
      </c>
      <c r="G659" s="50"/>
      <c r="H659" s="25">
        <v>1</v>
      </c>
    </row>
    <row r="660" spans="2:8" ht="90" x14ac:dyDescent="0.25">
      <c r="B660" s="32">
        <v>40900</v>
      </c>
      <c r="C660" s="82">
        <f t="shared" si="8"/>
        <v>1452</v>
      </c>
      <c r="D660" s="25" t="s">
        <v>1072</v>
      </c>
      <c r="E660" s="34" t="s">
        <v>1073</v>
      </c>
      <c r="F660" s="50">
        <v>6605373</v>
      </c>
      <c r="G660" s="50"/>
      <c r="H660" s="25"/>
    </row>
    <row r="661" spans="2:8" ht="75" x14ac:dyDescent="0.25">
      <c r="B661" s="32">
        <v>40900</v>
      </c>
      <c r="C661" s="61">
        <f t="shared" si="8"/>
        <v>1453</v>
      </c>
      <c r="D661" s="25" t="s">
        <v>1074</v>
      </c>
      <c r="E661" s="34" t="s">
        <v>1075</v>
      </c>
      <c r="F661" s="50">
        <v>19350000</v>
      </c>
      <c r="G661" s="50"/>
      <c r="H661" s="25"/>
    </row>
    <row r="662" spans="2:8" ht="45" x14ac:dyDescent="0.25">
      <c r="B662" s="32">
        <v>40900</v>
      </c>
      <c r="C662" s="61">
        <f t="shared" si="8"/>
        <v>1454</v>
      </c>
      <c r="D662" s="25" t="s">
        <v>1076</v>
      </c>
      <c r="E662" s="34" t="s">
        <v>1077</v>
      </c>
      <c r="F662" s="50">
        <v>1196540</v>
      </c>
      <c r="G662" s="50"/>
      <c r="H662" s="25"/>
    </row>
    <row r="663" spans="2:8" ht="45" x14ac:dyDescent="0.25">
      <c r="B663" s="32">
        <v>40900</v>
      </c>
      <c r="C663" s="61">
        <f t="shared" ref="C663:C695" si="9">+C662+1</f>
        <v>1455</v>
      </c>
      <c r="D663" s="25" t="s">
        <v>1078</v>
      </c>
      <c r="E663" s="34" t="s">
        <v>1079</v>
      </c>
      <c r="F663" s="50">
        <v>63016000</v>
      </c>
      <c r="G663" s="50"/>
      <c r="H663" s="25"/>
    </row>
    <row r="664" spans="2:8" ht="30" x14ac:dyDescent="0.25">
      <c r="B664" s="32">
        <v>40900</v>
      </c>
      <c r="C664" s="82">
        <f t="shared" si="9"/>
        <v>1456</v>
      </c>
      <c r="D664" s="25" t="s">
        <v>1080</v>
      </c>
      <c r="E664" s="34" t="s">
        <v>1081</v>
      </c>
      <c r="F664" s="50">
        <v>70303104</v>
      </c>
      <c r="G664" s="50"/>
      <c r="H664" s="25"/>
    </row>
    <row r="665" spans="2:8" ht="45" x14ac:dyDescent="0.25">
      <c r="B665" s="32">
        <v>40900</v>
      </c>
      <c r="C665" s="61">
        <f t="shared" si="9"/>
        <v>1457</v>
      </c>
      <c r="D665" s="25" t="s">
        <v>1082</v>
      </c>
      <c r="E665" s="34" t="s">
        <v>1083</v>
      </c>
      <c r="F665" s="50">
        <v>158793000</v>
      </c>
      <c r="G665" s="50"/>
      <c r="H665" s="25"/>
    </row>
    <row r="666" spans="2:8" ht="45" x14ac:dyDescent="0.25">
      <c r="B666" s="32">
        <v>40900</v>
      </c>
      <c r="C666" s="61">
        <f t="shared" si="9"/>
        <v>1458</v>
      </c>
      <c r="D666" s="25" t="s">
        <v>1084</v>
      </c>
      <c r="E666" s="34" t="s">
        <v>1085</v>
      </c>
      <c r="F666" s="50">
        <v>14063840</v>
      </c>
      <c r="G666" s="50"/>
      <c r="H666" s="25"/>
    </row>
    <row r="667" spans="2:8" ht="30" x14ac:dyDescent="0.25">
      <c r="B667" s="32">
        <v>40900</v>
      </c>
      <c r="C667" s="82">
        <f t="shared" si="9"/>
        <v>1459</v>
      </c>
      <c r="D667" s="25" t="s">
        <v>1086</v>
      </c>
      <c r="E667" s="34" t="s">
        <v>1087</v>
      </c>
      <c r="F667" s="50">
        <v>1056389</v>
      </c>
      <c r="G667" s="50"/>
      <c r="H667" s="25"/>
    </row>
    <row r="668" spans="2:8" ht="60" x14ac:dyDescent="0.25">
      <c r="B668" s="32">
        <v>40900</v>
      </c>
      <c r="C668" s="61">
        <f t="shared" si="9"/>
        <v>1460</v>
      </c>
      <c r="D668" s="25" t="s">
        <v>1084</v>
      </c>
      <c r="E668" s="34" t="s">
        <v>1088</v>
      </c>
      <c r="F668" s="50">
        <v>28098680</v>
      </c>
      <c r="G668" s="50"/>
      <c r="H668" s="25"/>
    </row>
    <row r="669" spans="2:8" ht="30" x14ac:dyDescent="0.25">
      <c r="B669" s="32">
        <v>40900</v>
      </c>
      <c r="C669" s="71">
        <f t="shared" si="9"/>
        <v>1461</v>
      </c>
      <c r="D669" s="25" t="s">
        <v>1089</v>
      </c>
      <c r="E669" s="34" t="s">
        <v>1090</v>
      </c>
      <c r="F669" s="50">
        <v>1800000</v>
      </c>
      <c r="G669" s="50"/>
      <c r="H669" s="62" t="s">
        <v>1091</v>
      </c>
    </row>
    <row r="670" spans="2:8" ht="30" x14ac:dyDescent="0.25">
      <c r="B670" s="32">
        <v>40900</v>
      </c>
      <c r="C670" s="71">
        <f t="shared" si="9"/>
        <v>1462</v>
      </c>
      <c r="D670" s="25" t="s">
        <v>1092</v>
      </c>
      <c r="E670" s="34" t="s">
        <v>1093</v>
      </c>
      <c r="F670" s="50">
        <v>1800000</v>
      </c>
      <c r="G670" s="50"/>
      <c r="H670" s="25"/>
    </row>
    <row r="671" spans="2:8" ht="30" x14ac:dyDescent="0.25">
      <c r="B671" s="32">
        <v>40900</v>
      </c>
      <c r="C671" s="71">
        <f t="shared" si="9"/>
        <v>1463</v>
      </c>
      <c r="D671" s="25" t="s">
        <v>1094</v>
      </c>
      <c r="E671" s="34" t="s">
        <v>1095</v>
      </c>
      <c r="F671" s="50">
        <v>2900000</v>
      </c>
      <c r="G671" s="50"/>
      <c r="H671" s="25"/>
    </row>
    <row r="672" spans="2:8" ht="30" x14ac:dyDescent="0.25">
      <c r="B672" s="32">
        <v>40900</v>
      </c>
      <c r="C672" s="71">
        <f t="shared" si="9"/>
        <v>1464</v>
      </c>
      <c r="D672" s="25" t="s">
        <v>1096</v>
      </c>
      <c r="E672" s="34" t="s">
        <v>1013</v>
      </c>
      <c r="F672" s="50">
        <v>1800000</v>
      </c>
      <c r="G672" s="50"/>
      <c r="H672" s="25">
        <v>2</v>
      </c>
    </row>
    <row r="673" spans="2:8" ht="30" x14ac:dyDescent="0.25">
      <c r="B673" s="32">
        <v>40900</v>
      </c>
      <c r="C673" s="71">
        <f t="shared" si="9"/>
        <v>1465</v>
      </c>
      <c r="D673" s="25" t="s">
        <v>1097</v>
      </c>
      <c r="E673" s="34" t="s">
        <v>1098</v>
      </c>
      <c r="F673" s="50">
        <v>4070625</v>
      </c>
      <c r="G673" s="50"/>
      <c r="H673" s="25"/>
    </row>
    <row r="674" spans="2:8" ht="30" x14ac:dyDescent="0.25">
      <c r="B674" s="32">
        <v>40900</v>
      </c>
      <c r="C674" s="71">
        <f t="shared" si="9"/>
        <v>1466</v>
      </c>
      <c r="D674" s="25" t="s">
        <v>1099</v>
      </c>
      <c r="E674" s="34" t="s">
        <v>1098</v>
      </c>
      <c r="F674" s="50">
        <v>4070625</v>
      </c>
      <c r="G674" s="50"/>
      <c r="H674" s="25"/>
    </row>
    <row r="675" spans="2:8" ht="30" x14ac:dyDescent="0.25">
      <c r="B675" s="32">
        <v>40900</v>
      </c>
      <c r="C675" s="71">
        <f t="shared" si="9"/>
        <v>1467</v>
      </c>
      <c r="D675" s="25" t="s">
        <v>1100</v>
      </c>
      <c r="E675" s="34" t="s">
        <v>1101</v>
      </c>
      <c r="F675" s="50">
        <v>2475000</v>
      </c>
      <c r="G675" s="50"/>
      <c r="H675" s="25"/>
    </row>
    <row r="676" spans="2:8" ht="30" x14ac:dyDescent="0.25">
      <c r="B676" s="32">
        <v>40900</v>
      </c>
      <c r="C676" s="71">
        <f t="shared" si="9"/>
        <v>1468</v>
      </c>
      <c r="D676" s="25" t="s">
        <v>1102</v>
      </c>
      <c r="E676" s="34" t="s">
        <v>1103</v>
      </c>
      <c r="F676" s="50">
        <v>2475000</v>
      </c>
      <c r="G676" s="50"/>
      <c r="H676" s="25"/>
    </row>
    <row r="677" spans="2:8" ht="30" x14ac:dyDescent="0.25">
      <c r="B677" s="32">
        <v>40900</v>
      </c>
      <c r="C677" s="71">
        <f t="shared" si="9"/>
        <v>1469</v>
      </c>
      <c r="D677" s="25" t="s">
        <v>1089</v>
      </c>
      <c r="E677" s="34" t="s">
        <v>1104</v>
      </c>
      <c r="F677" s="50">
        <v>1800000</v>
      </c>
      <c r="G677" s="50"/>
      <c r="H677" s="25"/>
    </row>
    <row r="678" spans="2:8" ht="30" x14ac:dyDescent="0.25">
      <c r="B678" s="32">
        <v>40900</v>
      </c>
      <c r="C678" s="82">
        <f t="shared" si="9"/>
        <v>1470</v>
      </c>
      <c r="D678" s="25" t="s">
        <v>1105</v>
      </c>
      <c r="E678" s="34" t="s">
        <v>1106</v>
      </c>
      <c r="F678" s="50">
        <v>1800000</v>
      </c>
      <c r="G678" s="50"/>
      <c r="H678" s="25"/>
    </row>
    <row r="679" spans="2:8" ht="30" x14ac:dyDescent="0.25">
      <c r="B679" s="32">
        <v>40900</v>
      </c>
      <c r="C679" s="61">
        <f t="shared" si="9"/>
        <v>1471</v>
      </c>
      <c r="D679" s="25" t="s">
        <v>1107</v>
      </c>
      <c r="E679" s="34" t="s">
        <v>1108</v>
      </c>
      <c r="F679" s="50">
        <v>1800000</v>
      </c>
      <c r="G679" s="50"/>
      <c r="H679" s="25"/>
    </row>
    <row r="680" spans="2:8" ht="30" x14ac:dyDescent="0.25">
      <c r="B680" s="32">
        <v>40900</v>
      </c>
      <c r="C680" s="61">
        <f t="shared" si="9"/>
        <v>1472</v>
      </c>
      <c r="D680" s="25" t="s">
        <v>649</v>
      </c>
      <c r="E680" s="34" t="s">
        <v>1109</v>
      </c>
      <c r="F680" s="50">
        <v>1160000</v>
      </c>
      <c r="G680" s="50"/>
      <c r="H680" s="25"/>
    </row>
    <row r="681" spans="2:8" ht="30" x14ac:dyDescent="0.25">
      <c r="B681" s="32">
        <v>40900</v>
      </c>
      <c r="C681" s="61">
        <f t="shared" si="9"/>
        <v>1473</v>
      </c>
      <c r="D681" s="25" t="s">
        <v>731</v>
      </c>
      <c r="E681" s="34" t="s">
        <v>1110</v>
      </c>
      <c r="F681" s="50">
        <v>1083333</v>
      </c>
      <c r="G681" s="50"/>
      <c r="H681" s="25"/>
    </row>
    <row r="682" spans="2:8" ht="30" x14ac:dyDescent="0.25">
      <c r="B682" s="32">
        <v>40900</v>
      </c>
      <c r="C682" s="61">
        <f t="shared" si="9"/>
        <v>1474</v>
      </c>
      <c r="D682" s="25" t="s">
        <v>1008</v>
      </c>
      <c r="E682" s="34" t="s">
        <v>1111</v>
      </c>
      <c r="F682" s="50">
        <v>1800000</v>
      </c>
      <c r="G682" s="50"/>
      <c r="H682" s="25">
        <v>3</v>
      </c>
    </row>
    <row r="683" spans="2:8" ht="30" x14ac:dyDescent="0.25">
      <c r="B683" s="32">
        <v>40900</v>
      </c>
      <c r="C683" s="61">
        <f t="shared" si="9"/>
        <v>1475</v>
      </c>
      <c r="D683" s="25" t="s">
        <v>1112</v>
      </c>
      <c r="E683" s="34" t="s">
        <v>1113</v>
      </c>
      <c r="F683" s="50">
        <v>1083333</v>
      </c>
      <c r="G683" s="50"/>
      <c r="H683" s="25"/>
    </row>
    <row r="684" spans="2:8" ht="30" x14ac:dyDescent="0.25">
      <c r="B684" s="32">
        <v>40900</v>
      </c>
      <c r="C684" s="82">
        <f t="shared" si="9"/>
        <v>1476</v>
      </c>
      <c r="D684" s="25" t="s">
        <v>1114</v>
      </c>
      <c r="E684" s="34" t="s">
        <v>1115</v>
      </c>
      <c r="F684" s="50">
        <v>7200000</v>
      </c>
      <c r="G684" s="50"/>
      <c r="H684" s="25"/>
    </row>
    <row r="685" spans="2:8" ht="30" x14ac:dyDescent="0.25">
      <c r="B685" s="32">
        <v>40900</v>
      </c>
      <c r="C685" s="82">
        <f t="shared" si="9"/>
        <v>1477</v>
      </c>
      <c r="D685" s="25" t="s">
        <v>1116</v>
      </c>
      <c r="E685" s="34" t="s">
        <v>1117</v>
      </c>
      <c r="F685" s="50">
        <v>3799986</v>
      </c>
      <c r="G685" s="50"/>
      <c r="H685" s="25"/>
    </row>
    <row r="686" spans="2:8" ht="30" x14ac:dyDescent="0.25">
      <c r="B686" s="32">
        <v>40900</v>
      </c>
      <c r="C686" s="82">
        <f t="shared" si="9"/>
        <v>1478</v>
      </c>
      <c r="D686" s="25" t="s">
        <v>960</v>
      </c>
      <c r="E686" s="34" t="s">
        <v>1118</v>
      </c>
      <c r="F686" s="50">
        <v>1750000</v>
      </c>
      <c r="G686" s="50"/>
      <c r="H686" s="25"/>
    </row>
    <row r="687" spans="2:8" ht="30" x14ac:dyDescent="0.25">
      <c r="B687" s="32">
        <v>40900</v>
      </c>
      <c r="C687" s="61">
        <f t="shared" si="9"/>
        <v>1479</v>
      </c>
      <c r="D687" s="25" t="s">
        <v>1119</v>
      </c>
      <c r="E687" s="34" t="s">
        <v>1120</v>
      </c>
      <c r="F687" s="50">
        <v>1400000</v>
      </c>
      <c r="G687" s="50"/>
      <c r="H687" s="25"/>
    </row>
    <row r="688" spans="2:8" ht="30" x14ac:dyDescent="0.25">
      <c r="B688" s="32">
        <v>40900</v>
      </c>
      <c r="C688" s="61">
        <f t="shared" si="9"/>
        <v>1480</v>
      </c>
      <c r="D688" s="25" t="s">
        <v>1119</v>
      </c>
      <c r="E688" s="34" t="s">
        <v>1121</v>
      </c>
      <c r="F688" s="50">
        <v>1400000</v>
      </c>
      <c r="G688" s="50"/>
      <c r="H688" s="25"/>
    </row>
    <row r="689" spans="2:8" ht="30" x14ac:dyDescent="0.25">
      <c r="B689" s="32">
        <v>40900</v>
      </c>
      <c r="C689" s="61">
        <f t="shared" si="9"/>
        <v>1481</v>
      </c>
      <c r="D689" s="25" t="s">
        <v>1122</v>
      </c>
      <c r="E689" s="34" t="s">
        <v>1123</v>
      </c>
      <c r="F689" s="50">
        <v>2000000</v>
      </c>
      <c r="G689" s="50"/>
      <c r="H689" s="25"/>
    </row>
    <row r="690" spans="2:8" ht="30" x14ac:dyDescent="0.25">
      <c r="B690" s="32">
        <v>40900</v>
      </c>
      <c r="C690" s="61">
        <f t="shared" si="9"/>
        <v>1482</v>
      </c>
      <c r="D690" s="25" t="s">
        <v>1122</v>
      </c>
      <c r="E690" s="34" t="s">
        <v>1124</v>
      </c>
      <c r="F690" s="50">
        <v>2000000</v>
      </c>
      <c r="G690" s="50"/>
      <c r="H690" s="25"/>
    </row>
    <row r="691" spans="2:8" ht="30" x14ac:dyDescent="0.25">
      <c r="B691" s="32">
        <v>40900</v>
      </c>
      <c r="C691" s="61">
        <f t="shared" si="9"/>
        <v>1483</v>
      </c>
      <c r="D691" s="25" t="s">
        <v>1125</v>
      </c>
      <c r="E691" s="34" t="s">
        <v>1126</v>
      </c>
      <c r="F691" s="50">
        <v>2000000</v>
      </c>
      <c r="G691" s="50"/>
      <c r="H691" s="25">
        <v>1</v>
      </c>
    </row>
    <row r="692" spans="2:8" ht="30" x14ac:dyDescent="0.25">
      <c r="B692" s="32">
        <v>40900</v>
      </c>
      <c r="C692" s="61">
        <f t="shared" si="9"/>
        <v>1484</v>
      </c>
      <c r="D692" s="25" t="s">
        <v>1127</v>
      </c>
      <c r="E692" s="34" t="s">
        <v>1128</v>
      </c>
      <c r="F692" s="50">
        <v>1750000</v>
      </c>
      <c r="G692" s="50"/>
      <c r="H692" s="25"/>
    </row>
    <row r="693" spans="2:8" ht="30" x14ac:dyDescent="0.25">
      <c r="B693" s="32">
        <v>40900</v>
      </c>
      <c r="C693" s="61">
        <f t="shared" si="9"/>
        <v>1485</v>
      </c>
      <c r="D693" s="25" t="s">
        <v>1127</v>
      </c>
      <c r="E693" s="34" t="s">
        <v>1129</v>
      </c>
      <c r="F693" s="50">
        <v>1516666</v>
      </c>
      <c r="G693" s="50"/>
      <c r="H693" s="25"/>
    </row>
    <row r="694" spans="2:8" ht="30" x14ac:dyDescent="0.25">
      <c r="B694" s="32">
        <v>40900</v>
      </c>
      <c r="C694" s="61">
        <f t="shared" si="9"/>
        <v>1486</v>
      </c>
      <c r="D694" s="25" t="s">
        <v>1130</v>
      </c>
      <c r="E694" s="34" t="s">
        <v>1131</v>
      </c>
      <c r="F694" s="50">
        <v>2900000</v>
      </c>
      <c r="G694" s="50"/>
      <c r="H694" s="25">
        <v>1</v>
      </c>
    </row>
    <row r="695" spans="2:8" ht="30" x14ac:dyDescent="0.25">
      <c r="B695" s="32">
        <v>40900</v>
      </c>
      <c r="C695" s="61">
        <f t="shared" si="9"/>
        <v>1487</v>
      </c>
      <c r="D695" s="25" t="s">
        <v>1132</v>
      </c>
      <c r="E695" s="34" t="s">
        <v>1133</v>
      </c>
      <c r="F695" s="50">
        <v>2420000</v>
      </c>
      <c r="G695" s="50"/>
      <c r="H695" s="25"/>
    </row>
    <row r="696" spans="2:8" ht="30" x14ac:dyDescent="0.25">
      <c r="B696" s="32">
        <v>40903</v>
      </c>
      <c r="C696" s="82">
        <f>+C695+1</f>
        <v>1488</v>
      </c>
      <c r="D696" s="25" t="s">
        <v>1134</v>
      </c>
      <c r="E696" s="34" t="s">
        <v>808</v>
      </c>
      <c r="F696" s="50">
        <v>2900000</v>
      </c>
      <c r="G696" s="50"/>
      <c r="H696" s="25"/>
    </row>
    <row r="697" spans="2:8" ht="30" x14ac:dyDescent="0.25">
      <c r="B697" s="32">
        <v>40903</v>
      </c>
      <c r="C697" s="61">
        <f t="shared" ref="C697:C703" si="10">+C696+1</f>
        <v>1489</v>
      </c>
      <c r="D697" s="25" t="s">
        <v>1135</v>
      </c>
      <c r="E697" s="34" t="s">
        <v>1136</v>
      </c>
      <c r="F697" s="50">
        <v>1600000</v>
      </c>
      <c r="G697" s="50"/>
      <c r="H697" s="25"/>
    </row>
    <row r="698" spans="2:8" ht="30" x14ac:dyDescent="0.25">
      <c r="B698" s="32">
        <v>40903</v>
      </c>
      <c r="C698" s="61">
        <f t="shared" si="10"/>
        <v>1490</v>
      </c>
      <c r="D698" s="25" t="s">
        <v>960</v>
      </c>
      <c r="E698" s="34" t="s">
        <v>1137</v>
      </c>
      <c r="F698" s="50">
        <v>1516666</v>
      </c>
      <c r="G698" s="50"/>
      <c r="H698" s="25"/>
    </row>
    <row r="699" spans="2:8" ht="30" x14ac:dyDescent="0.25">
      <c r="B699" s="32">
        <v>40903</v>
      </c>
      <c r="C699" s="61">
        <f t="shared" si="10"/>
        <v>1491</v>
      </c>
      <c r="D699" s="25" t="s">
        <v>1138</v>
      </c>
      <c r="E699" s="34" t="s">
        <v>1139</v>
      </c>
      <c r="F699" s="50">
        <v>1466666</v>
      </c>
      <c r="G699" s="50"/>
      <c r="H699" s="25"/>
    </row>
    <row r="700" spans="2:8" ht="30" x14ac:dyDescent="0.25">
      <c r="B700" s="32">
        <v>40903</v>
      </c>
      <c r="C700" s="61">
        <f t="shared" si="10"/>
        <v>1492</v>
      </c>
      <c r="D700" s="25" t="s">
        <v>1140</v>
      </c>
      <c r="E700" s="34" t="s">
        <v>961</v>
      </c>
      <c r="F700" s="50">
        <v>1750000</v>
      </c>
      <c r="G700" s="50"/>
      <c r="H700" s="25"/>
    </row>
    <row r="701" spans="2:8" ht="30" x14ac:dyDescent="0.25">
      <c r="B701" s="32">
        <v>40903</v>
      </c>
      <c r="C701" s="61">
        <f t="shared" si="10"/>
        <v>1493</v>
      </c>
      <c r="D701" s="25" t="s">
        <v>949</v>
      </c>
      <c r="E701" s="34" t="s">
        <v>1141</v>
      </c>
      <c r="F701" s="50">
        <v>1250000</v>
      </c>
      <c r="G701" s="50"/>
      <c r="H701" s="25"/>
    </row>
    <row r="702" spans="2:8" ht="30" x14ac:dyDescent="0.25">
      <c r="B702" s="32">
        <v>40903</v>
      </c>
      <c r="C702" s="61">
        <f t="shared" si="10"/>
        <v>1494</v>
      </c>
      <c r="D702" s="25" t="s">
        <v>1142</v>
      </c>
      <c r="E702" s="34" t="s">
        <v>961</v>
      </c>
      <c r="F702" s="50">
        <v>1750000</v>
      </c>
      <c r="G702" s="50"/>
      <c r="H702" s="25"/>
    </row>
    <row r="703" spans="2:8" ht="30" x14ac:dyDescent="0.25">
      <c r="B703" s="32">
        <v>40903</v>
      </c>
      <c r="C703" s="61">
        <f t="shared" si="10"/>
        <v>1495</v>
      </c>
      <c r="D703" s="25" t="s">
        <v>1143</v>
      </c>
      <c r="E703" s="34" t="s">
        <v>1144</v>
      </c>
      <c r="F703" s="50">
        <v>1600000</v>
      </c>
      <c r="G703" s="50"/>
      <c r="H703" s="25"/>
    </row>
    <row r="704" spans="2:8" ht="30" x14ac:dyDescent="0.25">
      <c r="B704" s="32">
        <v>40903</v>
      </c>
      <c r="C704" s="89">
        <f>+C703+1</f>
        <v>1496</v>
      </c>
      <c r="D704" s="25" t="s">
        <v>1145</v>
      </c>
      <c r="E704" s="34" t="s">
        <v>1146</v>
      </c>
      <c r="F704" s="50">
        <v>1712500</v>
      </c>
      <c r="G704" s="50"/>
      <c r="H704" s="25"/>
    </row>
    <row r="705" spans="2:8" ht="30" x14ac:dyDescent="0.25">
      <c r="B705" s="32">
        <v>40903</v>
      </c>
      <c r="C705" s="61">
        <f>+C704+1</f>
        <v>1497</v>
      </c>
      <c r="D705" s="25" t="s">
        <v>1147</v>
      </c>
      <c r="E705" s="34" t="s">
        <v>1148</v>
      </c>
      <c r="F705" s="50">
        <v>1800000</v>
      </c>
      <c r="G705" s="50" t="s">
        <v>388</v>
      </c>
      <c r="H705" s="25"/>
    </row>
    <row r="706" spans="2:8" ht="45" x14ac:dyDescent="0.25">
      <c r="B706" s="32">
        <v>40903</v>
      </c>
      <c r="C706" s="61">
        <f t="shared" ref="C706:C769" si="11">+C705+1</f>
        <v>1498</v>
      </c>
      <c r="D706" s="25" t="s">
        <v>1149</v>
      </c>
      <c r="E706" s="34" t="s">
        <v>1150</v>
      </c>
      <c r="F706" s="50">
        <v>2166666</v>
      </c>
      <c r="G706" s="50"/>
      <c r="H706" s="25">
        <v>1</v>
      </c>
    </row>
    <row r="707" spans="2:8" ht="45" x14ac:dyDescent="0.25">
      <c r="B707" s="32">
        <v>40903</v>
      </c>
      <c r="C707" s="61">
        <f t="shared" si="11"/>
        <v>1499</v>
      </c>
      <c r="D707" s="25" t="s">
        <v>1151</v>
      </c>
      <c r="E707" s="34" t="s">
        <v>1152</v>
      </c>
      <c r="F707" s="50">
        <v>4070625</v>
      </c>
      <c r="G707" s="50"/>
      <c r="H707" s="25"/>
    </row>
    <row r="708" spans="2:8" ht="45" x14ac:dyDescent="0.25">
      <c r="B708" s="32">
        <v>40903</v>
      </c>
      <c r="C708" s="61">
        <f t="shared" si="11"/>
        <v>1500</v>
      </c>
      <c r="D708" s="25" t="s">
        <v>1153</v>
      </c>
      <c r="E708" s="34" t="s">
        <v>1154</v>
      </c>
      <c r="F708" s="50">
        <v>2975000</v>
      </c>
      <c r="G708" s="50"/>
      <c r="H708" s="25"/>
    </row>
    <row r="709" spans="2:8" ht="30" x14ac:dyDescent="0.25">
      <c r="B709" s="32">
        <v>40903</v>
      </c>
      <c r="C709" s="61">
        <f t="shared" si="11"/>
        <v>1501</v>
      </c>
      <c r="D709" s="25" t="s">
        <v>1155</v>
      </c>
      <c r="E709" s="34" t="s">
        <v>1156</v>
      </c>
      <c r="F709" s="50">
        <v>1800000</v>
      </c>
      <c r="G709" s="50"/>
      <c r="H709" s="25"/>
    </row>
    <row r="710" spans="2:8" x14ac:dyDescent="0.25">
      <c r="B710" s="32">
        <v>40903</v>
      </c>
      <c r="C710" s="82">
        <f t="shared" si="11"/>
        <v>1502</v>
      </c>
      <c r="D710" s="25" t="s">
        <v>1157</v>
      </c>
      <c r="E710" s="34" t="s">
        <v>1158</v>
      </c>
      <c r="F710" s="50">
        <v>30450000</v>
      </c>
      <c r="G710" s="50"/>
      <c r="H710" s="25"/>
    </row>
    <row r="711" spans="2:8" ht="30" x14ac:dyDescent="0.25">
      <c r="B711" s="32">
        <v>40903</v>
      </c>
      <c r="C711" s="82">
        <f t="shared" si="11"/>
        <v>1503</v>
      </c>
      <c r="D711" s="25" t="s">
        <v>1159</v>
      </c>
      <c r="E711" s="34" t="s">
        <v>1160</v>
      </c>
      <c r="F711" s="50">
        <v>1600000</v>
      </c>
      <c r="G711" s="50"/>
      <c r="H711" s="25"/>
    </row>
    <row r="712" spans="2:8" ht="30" x14ac:dyDescent="0.25">
      <c r="B712" s="32">
        <v>40903</v>
      </c>
      <c r="C712" s="61">
        <f t="shared" si="11"/>
        <v>1504</v>
      </c>
      <c r="D712" s="25" t="s">
        <v>965</v>
      </c>
      <c r="E712" s="34" t="s">
        <v>1161</v>
      </c>
      <c r="F712" s="50">
        <v>1800000</v>
      </c>
      <c r="G712" s="50"/>
      <c r="H712" s="25"/>
    </row>
    <row r="713" spans="2:8" ht="30" x14ac:dyDescent="0.25">
      <c r="B713" s="32">
        <v>40903</v>
      </c>
      <c r="C713" s="61">
        <f t="shared" si="11"/>
        <v>1505</v>
      </c>
      <c r="D713" s="25" t="s">
        <v>1162</v>
      </c>
      <c r="E713" s="34" t="s">
        <v>1163</v>
      </c>
      <c r="F713" s="50">
        <v>1800000</v>
      </c>
      <c r="G713" s="50"/>
      <c r="H713" s="25"/>
    </row>
    <row r="714" spans="2:8" ht="30" x14ac:dyDescent="0.25">
      <c r="B714" s="32">
        <v>40903</v>
      </c>
      <c r="C714" s="61">
        <f t="shared" si="11"/>
        <v>1506</v>
      </c>
      <c r="D714" s="25" t="s">
        <v>862</v>
      </c>
      <c r="E714" s="34" t="s">
        <v>1164</v>
      </c>
      <c r="F714" s="50">
        <v>1800000</v>
      </c>
      <c r="G714" s="50"/>
      <c r="H714" s="25"/>
    </row>
    <row r="715" spans="2:8" ht="45" x14ac:dyDescent="0.25">
      <c r="B715" s="32">
        <v>40903</v>
      </c>
      <c r="C715" s="61">
        <f t="shared" si="11"/>
        <v>1507</v>
      </c>
      <c r="D715" s="25" t="s">
        <v>1165</v>
      </c>
      <c r="E715" s="34" t="s">
        <v>1166</v>
      </c>
      <c r="F715" s="50">
        <v>3360000</v>
      </c>
      <c r="G715" s="50"/>
      <c r="H715" s="25">
        <v>1</v>
      </c>
    </row>
    <row r="716" spans="2:8" ht="30" x14ac:dyDescent="0.25">
      <c r="B716" s="32">
        <v>40903</v>
      </c>
      <c r="C716" s="61">
        <f t="shared" si="11"/>
        <v>1508</v>
      </c>
      <c r="D716" s="25" t="s">
        <v>1167</v>
      </c>
      <c r="E716" s="34" t="s">
        <v>1168</v>
      </c>
      <c r="F716" s="50">
        <v>1800000</v>
      </c>
      <c r="G716" s="50"/>
      <c r="H716" s="25"/>
    </row>
    <row r="717" spans="2:8" ht="45" x14ac:dyDescent="0.25">
      <c r="B717" s="32">
        <v>40903</v>
      </c>
      <c r="C717" s="61">
        <f t="shared" si="11"/>
        <v>1509</v>
      </c>
      <c r="D717" s="25" t="s">
        <v>1169</v>
      </c>
      <c r="E717" s="34" t="s">
        <v>1170</v>
      </c>
      <c r="F717" s="50">
        <v>3360000</v>
      </c>
      <c r="G717" s="50"/>
      <c r="H717" s="25"/>
    </row>
    <row r="718" spans="2:8" ht="30" x14ac:dyDescent="0.25">
      <c r="B718" s="32">
        <v>40903</v>
      </c>
      <c r="C718" s="61">
        <f t="shared" si="11"/>
        <v>1510</v>
      </c>
      <c r="D718" s="25" t="s">
        <v>1171</v>
      </c>
      <c r="E718" s="34" t="s">
        <v>1034</v>
      </c>
      <c r="F718" s="50">
        <v>1200000</v>
      </c>
      <c r="G718" s="50"/>
      <c r="H718" s="25"/>
    </row>
    <row r="719" spans="2:8" ht="30" x14ac:dyDescent="0.25">
      <c r="B719" s="32">
        <v>40903</v>
      </c>
      <c r="C719" s="61">
        <f t="shared" si="11"/>
        <v>1511</v>
      </c>
      <c r="D719" s="25" t="s">
        <v>1031</v>
      </c>
      <c r="E719" s="34" t="s">
        <v>1172</v>
      </c>
      <c r="F719" s="50">
        <v>1650000</v>
      </c>
      <c r="G719" s="50"/>
      <c r="H719" s="25">
        <v>1</v>
      </c>
    </row>
    <row r="720" spans="2:8" ht="30" x14ac:dyDescent="0.25">
      <c r="B720" s="32">
        <v>40903</v>
      </c>
      <c r="C720" s="82">
        <f t="shared" si="11"/>
        <v>1512</v>
      </c>
      <c r="D720" s="25" t="s">
        <v>638</v>
      </c>
      <c r="E720" s="34" t="s">
        <v>820</v>
      </c>
      <c r="F720" s="50">
        <v>1160000</v>
      </c>
      <c r="G720" s="50"/>
      <c r="H720" s="25"/>
    </row>
    <row r="721" spans="2:10" ht="30" x14ac:dyDescent="0.25">
      <c r="B721" s="32">
        <v>40903</v>
      </c>
      <c r="C721" s="61">
        <f t="shared" si="11"/>
        <v>1513</v>
      </c>
      <c r="D721" s="25" t="s">
        <v>1092</v>
      </c>
      <c r="E721" s="34" t="s">
        <v>467</v>
      </c>
      <c r="F721" s="50">
        <v>1800000</v>
      </c>
      <c r="G721" s="50"/>
      <c r="H721" s="25"/>
    </row>
    <row r="722" spans="2:10" ht="30" x14ac:dyDescent="0.25">
      <c r="B722" s="32">
        <v>40903</v>
      </c>
      <c r="C722" s="61">
        <f t="shared" si="11"/>
        <v>1514</v>
      </c>
      <c r="D722" s="25" t="s">
        <v>1173</v>
      </c>
      <c r="E722" s="34" t="s">
        <v>1174</v>
      </c>
      <c r="F722" s="50">
        <v>1750000</v>
      </c>
      <c r="G722" s="50"/>
      <c r="H722" s="25">
        <v>1</v>
      </c>
    </row>
    <row r="723" spans="2:10" ht="30" x14ac:dyDescent="0.25">
      <c r="B723" s="32">
        <v>40903</v>
      </c>
      <c r="C723" s="61">
        <f t="shared" si="11"/>
        <v>1515</v>
      </c>
      <c r="D723" s="25" t="s">
        <v>1175</v>
      </c>
      <c r="E723" s="34" t="s">
        <v>1176</v>
      </c>
      <c r="F723" s="50">
        <v>1800000</v>
      </c>
      <c r="G723" s="50"/>
      <c r="H723" s="25">
        <v>1</v>
      </c>
    </row>
    <row r="724" spans="2:10" ht="30" x14ac:dyDescent="0.25">
      <c r="B724" s="32">
        <v>40903</v>
      </c>
      <c r="C724" s="61">
        <f t="shared" si="11"/>
        <v>1516</v>
      </c>
      <c r="D724" s="25" t="s">
        <v>1177</v>
      </c>
      <c r="E724" s="34" t="s">
        <v>1178</v>
      </c>
      <c r="F724" s="50">
        <v>1800000</v>
      </c>
      <c r="G724" s="50"/>
      <c r="H724" s="25"/>
      <c r="J724" s="90"/>
    </row>
    <row r="725" spans="2:10" ht="30" x14ac:dyDescent="0.25">
      <c r="B725" s="32">
        <v>40903</v>
      </c>
      <c r="C725" s="61">
        <f t="shared" si="11"/>
        <v>1517</v>
      </c>
      <c r="D725" s="25" t="s">
        <v>1179</v>
      </c>
      <c r="E725" s="34" t="s">
        <v>467</v>
      </c>
      <c r="F725" s="50">
        <v>1800000</v>
      </c>
      <c r="G725" s="50"/>
      <c r="H725" s="25"/>
    </row>
    <row r="726" spans="2:10" ht="90" x14ac:dyDescent="0.25">
      <c r="B726" s="32">
        <v>40903</v>
      </c>
      <c r="C726" s="82">
        <f t="shared" si="11"/>
        <v>1518</v>
      </c>
      <c r="D726" s="91" t="s">
        <v>1180</v>
      </c>
      <c r="E726" s="92" t="s">
        <v>1181</v>
      </c>
      <c r="F726" s="50">
        <v>0</v>
      </c>
      <c r="G726" s="50"/>
      <c r="H726" s="93" t="s">
        <v>1182</v>
      </c>
    </row>
    <row r="727" spans="2:10" ht="30" x14ac:dyDescent="0.25">
      <c r="B727" s="32">
        <v>40903</v>
      </c>
      <c r="C727" s="61">
        <f t="shared" si="11"/>
        <v>1519</v>
      </c>
      <c r="D727" s="91" t="s">
        <v>1183</v>
      </c>
      <c r="E727" s="92" t="s">
        <v>1181</v>
      </c>
      <c r="F727" s="50">
        <v>0</v>
      </c>
      <c r="G727" s="50"/>
      <c r="H727" s="93"/>
    </row>
    <row r="728" spans="2:10" ht="30" x14ac:dyDescent="0.25">
      <c r="B728" s="32">
        <v>40903</v>
      </c>
      <c r="C728" s="61">
        <f t="shared" si="11"/>
        <v>1520</v>
      </c>
      <c r="D728" s="91" t="s">
        <v>1184</v>
      </c>
      <c r="E728" s="92" t="s">
        <v>1181</v>
      </c>
      <c r="F728" s="50">
        <v>0</v>
      </c>
      <c r="G728" s="50"/>
      <c r="H728" s="93"/>
    </row>
    <row r="729" spans="2:10" ht="30" x14ac:dyDescent="0.25">
      <c r="B729" s="32">
        <v>40903</v>
      </c>
      <c r="C729" s="61">
        <f t="shared" si="11"/>
        <v>1521</v>
      </c>
      <c r="D729" s="91" t="s">
        <v>1185</v>
      </c>
      <c r="E729" s="92" t="s">
        <v>1181</v>
      </c>
      <c r="F729" s="50">
        <v>0</v>
      </c>
      <c r="G729" s="50"/>
      <c r="H729" s="93"/>
    </row>
    <row r="730" spans="2:10" ht="30" x14ac:dyDescent="0.25">
      <c r="B730" s="32">
        <v>40903</v>
      </c>
      <c r="C730" s="61">
        <f t="shared" si="11"/>
        <v>1522</v>
      </c>
      <c r="D730" s="91" t="s">
        <v>1186</v>
      </c>
      <c r="E730" s="92" t="s">
        <v>1181</v>
      </c>
      <c r="F730" s="50">
        <v>0</v>
      </c>
      <c r="G730" s="50"/>
      <c r="H730" s="93"/>
    </row>
    <row r="731" spans="2:10" ht="75" x14ac:dyDescent="0.25">
      <c r="B731" s="32">
        <v>40903</v>
      </c>
      <c r="C731" s="61">
        <f t="shared" si="11"/>
        <v>1523</v>
      </c>
      <c r="D731" s="91" t="s">
        <v>1187</v>
      </c>
      <c r="E731" s="92" t="s">
        <v>1188</v>
      </c>
      <c r="F731" s="50">
        <v>0</v>
      </c>
      <c r="G731" s="50"/>
      <c r="H731" s="93"/>
    </row>
    <row r="732" spans="2:10" x14ac:dyDescent="0.25">
      <c r="B732" s="32">
        <v>40919</v>
      </c>
      <c r="C732" s="82">
        <f t="shared" si="11"/>
        <v>1524</v>
      </c>
      <c r="D732" s="51" t="s">
        <v>652</v>
      </c>
      <c r="E732" s="52" t="s">
        <v>1189</v>
      </c>
      <c r="F732" s="50">
        <v>241749997</v>
      </c>
      <c r="G732" s="50" t="s">
        <v>1190</v>
      </c>
      <c r="H732" s="25"/>
    </row>
    <row r="733" spans="2:10" ht="30" x14ac:dyDescent="0.25">
      <c r="B733" s="32">
        <v>40920</v>
      </c>
      <c r="C733" s="61">
        <f t="shared" si="11"/>
        <v>1525</v>
      </c>
      <c r="D733" s="25" t="s">
        <v>1191</v>
      </c>
      <c r="E733" s="34" t="s">
        <v>1192</v>
      </c>
      <c r="F733" s="50">
        <v>284808</v>
      </c>
      <c r="G733" s="50" t="s">
        <v>363</v>
      </c>
      <c r="H733" s="25"/>
    </row>
    <row r="734" spans="2:10" ht="30" x14ac:dyDescent="0.25">
      <c r="B734" s="32">
        <v>40920</v>
      </c>
      <c r="C734" s="82">
        <f t="shared" si="11"/>
        <v>1526</v>
      </c>
      <c r="D734" s="25" t="s">
        <v>333</v>
      </c>
      <c r="E734" s="34" t="s">
        <v>1193</v>
      </c>
      <c r="F734" s="50">
        <v>339006</v>
      </c>
      <c r="G734" s="50" t="s">
        <v>329</v>
      </c>
      <c r="H734" s="25"/>
    </row>
    <row r="735" spans="2:10" ht="30" x14ac:dyDescent="0.25">
      <c r="B735" s="32">
        <v>40920</v>
      </c>
      <c r="C735" s="61">
        <f t="shared" si="11"/>
        <v>1527</v>
      </c>
      <c r="D735" s="25" t="s">
        <v>1194</v>
      </c>
      <c r="E735" s="34" t="s">
        <v>1195</v>
      </c>
      <c r="F735" s="50">
        <v>586823</v>
      </c>
      <c r="G735" s="50" t="s">
        <v>371</v>
      </c>
      <c r="H735" s="25"/>
    </row>
    <row r="736" spans="2:10" ht="30" x14ac:dyDescent="0.25">
      <c r="B736" s="32">
        <v>40920</v>
      </c>
      <c r="C736" s="82">
        <f t="shared" si="11"/>
        <v>1528</v>
      </c>
      <c r="D736" s="25" t="s">
        <v>654</v>
      </c>
      <c r="E736" s="34" t="s">
        <v>1196</v>
      </c>
      <c r="F736" s="50">
        <v>332208</v>
      </c>
      <c r="G736" s="50" t="s">
        <v>417</v>
      </c>
      <c r="H736" s="25"/>
    </row>
    <row r="737" spans="2:8" ht="45" x14ac:dyDescent="0.25">
      <c r="B737" s="32">
        <v>40920</v>
      </c>
      <c r="C737" s="61">
        <f t="shared" si="11"/>
        <v>1529</v>
      </c>
      <c r="D737" s="25" t="s">
        <v>222</v>
      </c>
      <c r="E737" s="34" t="s">
        <v>1197</v>
      </c>
      <c r="F737" s="50">
        <v>402611</v>
      </c>
      <c r="G737" s="50" t="s">
        <v>342</v>
      </c>
      <c r="H737" s="25"/>
    </row>
    <row r="738" spans="2:8" ht="30" x14ac:dyDescent="0.25">
      <c r="B738" s="32">
        <v>40920</v>
      </c>
      <c r="C738" s="61">
        <f t="shared" si="11"/>
        <v>1530</v>
      </c>
      <c r="D738" s="25" t="s">
        <v>1198</v>
      </c>
      <c r="E738" s="34" t="s">
        <v>1199</v>
      </c>
      <c r="F738" s="50">
        <v>202217</v>
      </c>
      <c r="G738" s="50" t="s">
        <v>417</v>
      </c>
      <c r="H738" s="25"/>
    </row>
    <row r="739" spans="2:8" ht="30" x14ac:dyDescent="0.25">
      <c r="B739" s="32">
        <v>40920</v>
      </c>
      <c r="C739" s="61">
        <f t="shared" si="11"/>
        <v>1531</v>
      </c>
      <c r="D739" s="25" t="s">
        <v>659</v>
      </c>
      <c r="E739" s="34" t="s">
        <v>1200</v>
      </c>
      <c r="F739" s="50">
        <v>222217</v>
      </c>
      <c r="G739" s="50" t="s">
        <v>371</v>
      </c>
      <c r="H739" s="25"/>
    </row>
    <row r="740" spans="2:8" ht="30" x14ac:dyDescent="0.25">
      <c r="B740" s="32">
        <v>40920</v>
      </c>
      <c r="C740" s="61">
        <f t="shared" si="11"/>
        <v>1532</v>
      </c>
      <c r="D740" s="25" t="s">
        <v>1201</v>
      </c>
      <c r="E740" s="34" t="s">
        <v>1202</v>
      </c>
      <c r="F740" s="50">
        <v>679400</v>
      </c>
      <c r="G740" s="50" t="s">
        <v>329</v>
      </c>
      <c r="H740" s="25"/>
    </row>
    <row r="741" spans="2:8" ht="75" x14ac:dyDescent="0.25">
      <c r="B741" s="32">
        <v>40920</v>
      </c>
      <c r="C741" s="61">
        <f t="shared" si="11"/>
        <v>1533</v>
      </c>
      <c r="D741" s="25" t="s">
        <v>133</v>
      </c>
      <c r="E741" s="34" t="s">
        <v>1203</v>
      </c>
      <c r="F741" s="50">
        <v>381936</v>
      </c>
      <c r="G741" s="50" t="s">
        <v>337</v>
      </c>
      <c r="H741" s="25"/>
    </row>
    <row r="742" spans="2:8" ht="30" x14ac:dyDescent="0.25">
      <c r="B742" s="32">
        <v>40920</v>
      </c>
      <c r="C742" s="61">
        <f t="shared" si="11"/>
        <v>1534</v>
      </c>
      <c r="D742" s="25" t="s">
        <v>199</v>
      </c>
      <c r="E742" s="34" t="s">
        <v>1204</v>
      </c>
      <c r="F742" s="50">
        <v>117403</v>
      </c>
      <c r="G742" s="50" t="s">
        <v>329</v>
      </c>
      <c r="H742" s="25"/>
    </row>
    <row r="743" spans="2:8" x14ac:dyDescent="0.25">
      <c r="B743" s="32">
        <v>40920</v>
      </c>
      <c r="C743" s="61">
        <f t="shared" si="11"/>
        <v>1535</v>
      </c>
      <c r="D743" s="25" t="s">
        <v>665</v>
      </c>
      <c r="E743" s="34" t="s">
        <v>1205</v>
      </c>
      <c r="F743" s="50">
        <v>274694</v>
      </c>
      <c r="G743" s="50" t="s">
        <v>371</v>
      </c>
      <c r="H743" s="25"/>
    </row>
    <row r="744" spans="2:8" ht="30" x14ac:dyDescent="0.25">
      <c r="B744" s="32">
        <v>40920</v>
      </c>
      <c r="C744" s="61">
        <f t="shared" si="11"/>
        <v>1536</v>
      </c>
      <c r="D744" s="25" t="s">
        <v>667</v>
      </c>
      <c r="E744" s="34" t="s">
        <v>1206</v>
      </c>
      <c r="F744" s="50">
        <v>232208</v>
      </c>
      <c r="G744" s="50" t="s">
        <v>417</v>
      </c>
      <c r="H744" s="25"/>
    </row>
    <row r="745" spans="2:8" ht="30" x14ac:dyDescent="0.25">
      <c r="B745" s="32">
        <v>40920</v>
      </c>
      <c r="C745" s="61">
        <f t="shared" si="11"/>
        <v>1537</v>
      </c>
      <c r="D745" s="25" t="s">
        <v>669</v>
      </c>
      <c r="E745" s="34" t="s">
        <v>1207</v>
      </c>
      <c r="F745" s="50">
        <v>250408</v>
      </c>
      <c r="G745" s="50" t="s">
        <v>417</v>
      </c>
      <c r="H745" s="25"/>
    </row>
    <row r="746" spans="2:8" ht="30" x14ac:dyDescent="0.25">
      <c r="B746" s="32">
        <v>40920</v>
      </c>
      <c r="C746" s="82">
        <f t="shared" si="11"/>
        <v>1538</v>
      </c>
      <c r="D746" s="25" t="s">
        <v>671</v>
      </c>
      <c r="E746" s="34" t="s">
        <v>672</v>
      </c>
      <c r="F746" s="50">
        <v>309612</v>
      </c>
      <c r="G746" s="50" t="s">
        <v>496</v>
      </c>
      <c r="H746" s="25"/>
    </row>
    <row r="747" spans="2:8" ht="30" x14ac:dyDescent="0.25">
      <c r="B747" s="32">
        <v>40920</v>
      </c>
      <c r="C747" s="61">
        <f t="shared" si="11"/>
        <v>1539</v>
      </c>
      <c r="D747" s="25" t="s">
        <v>673</v>
      </c>
      <c r="E747" s="34" t="s">
        <v>674</v>
      </c>
      <c r="F747" s="50">
        <v>442194</v>
      </c>
      <c r="G747" s="50" t="s">
        <v>115</v>
      </c>
      <c r="H747" s="25"/>
    </row>
    <row r="748" spans="2:8" ht="45" x14ac:dyDescent="0.25">
      <c r="B748" s="32">
        <v>40920</v>
      </c>
      <c r="C748" s="61">
        <f t="shared" si="11"/>
        <v>1540</v>
      </c>
      <c r="D748" s="25" t="s">
        <v>675</v>
      </c>
      <c r="E748" s="34" t="s">
        <v>676</v>
      </c>
      <c r="F748" s="50">
        <v>338424</v>
      </c>
      <c r="G748" s="50" t="s">
        <v>515</v>
      </c>
      <c r="H748" s="25"/>
    </row>
    <row r="749" spans="2:8" ht="30" x14ac:dyDescent="0.25">
      <c r="B749" s="32">
        <v>40920</v>
      </c>
      <c r="C749" s="61">
        <f t="shared" si="11"/>
        <v>1541</v>
      </c>
      <c r="D749" s="25" t="s">
        <v>677</v>
      </c>
      <c r="E749" s="34" t="s">
        <v>678</v>
      </c>
      <c r="F749" s="50">
        <v>437013</v>
      </c>
      <c r="G749" s="50" t="s">
        <v>371</v>
      </c>
      <c r="H749" s="25"/>
    </row>
    <row r="750" spans="2:8" ht="30" x14ac:dyDescent="0.25">
      <c r="B750" s="32">
        <v>40920</v>
      </c>
      <c r="C750" s="61">
        <f t="shared" si="11"/>
        <v>1542</v>
      </c>
      <c r="D750" s="25" t="s">
        <v>230</v>
      </c>
      <c r="E750" s="34" t="s">
        <v>679</v>
      </c>
      <c r="F750" s="50">
        <v>173784</v>
      </c>
      <c r="G750" s="50" t="s">
        <v>261</v>
      </c>
      <c r="H750" s="25"/>
    </row>
    <row r="751" spans="2:8" ht="45" x14ac:dyDescent="0.25">
      <c r="B751" s="32">
        <v>40920</v>
      </c>
      <c r="C751" s="61">
        <f t="shared" si="11"/>
        <v>1543</v>
      </c>
      <c r="D751" s="25" t="s">
        <v>680</v>
      </c>
      <c r="E751" s="34" t="s">
        <v>681</v>
      </c>
      <c r="F751" s="50">
        <v>1240740</v>
      </c>
      <c r="G751" s="50" t="s">
        <v>329</v>
      </c>
      <c r="H751" s="25"/>
    </row>
    <row r="752" spans="2:8" ht="30" x14ac:dyDescent="0.25">
      <c r="B752" s="32">
        <v>40920</v>
      </c>
      <c r="C752" s="61">
        <f t="shared" si="11"/>
        <v>1544</v>
      </c>
      <c r="D752" s="25" t="s">
        <v>682</v>
      </c>
      <c r="E752" s="34" t="s">
        <v>683</v>
      </c>
      <c r="F752" s="50">
        <v>294817</v>
      </c>
      <c r="G752" s="50" t="s">
        <v>417</v>
      </c>
      <c r="H752" s="25"/>
    </row>
    <row r="753" spans="2:8" ht="30" x14ac:dyDescent="0.25">
      <c r="B753" s="32">
        <v>40920</v>
      </c>
      <c r="C753" s="61">
        <f t="shared" si="11"/>
        <v>1545</v>
      </c>
      <c r="D753" s="25" t="s">
        <v>684</v>
      </c>
      <c r="E753" s="34" t="s">
        <v>685</v>
      </c>
      <c r="F753" s="50">
        <v>232208</v>
      </c>
      <c r="G753" s="50" t="s">
        <v>417</v>
      </c>
      <c r="H753" s="25"/>
    </row>
    <row r="754" spans="2:8" ht="60" x14ac:dyDescent="0.25">
      <c r="B754" s="32">
        <v>40920</v>
      </c>
      <c r="C754" s="61">
        <f t="shared" si="11"/>
        <v>1546</v>
      </c>
      <c r="D754" s="25" t="s">
        <v>183</v>
      </c>
      <c r="E754" s="34" t="s">
        <v>686</v>
      </c>
      <c r="F754" s="50">
        <v>1076376</v>
      </c>
      <c r="G754" s="50" t="s">
        <v>337</v>
      </c>
      <c r="H754" s="25"/>
    </row>
    <row r="755" spans="2:8" ht="30" x14ac:dyDescent="0.25">
      <c r="B755" s="32">
        <v>40920</v>
      </c>
      <c r="C755" s="61">
        <f t="shared" si="11"/>
        <v>1547</v>
      </c>
      <c r="D755" s="25" t="s">
        <v>687</v>
      </c>
      <c r="E755" s="34" t="s">
        <v>688</v>
      </c>
      <c r="F755" s="50">
        <v>254806</v>
      </c>
      <c r="G755" s="50" t="s">
        <v>371</v>
      </c>
      <c r="H755" s="25"/>
    </row>
    <row r="756" spans="2:8" ht="30" x14ac:dyDescent="0.25">
      <c r="B756" s="32">
        <v>40920</v>
      </c>
      <c r="C756" s="82">
        <f t="shared" si="11"/>
        <v>1548</v>
      </c>
      <c r="D756" s="25" t="s">
        <v>821</v>
      </c>
      <c r="E756" s="34" t="s">
        <v>822</v>
      </c>
      <c r="F756" s="50">
        <v>2000000</v>
      </c>
      <c r="G756" s="50" t="s">
        <v>329</v>
      </c>
      <c r="H756" s="25"/>
    </row>
    <row r="757" spans="2:8" ht="30" x14ac:dyDescent="0.25">
      <c r="B757" s="32">
        <v>40920</v>
      </c>
      <c r="C757" s="61">
        <f t="shared" si="11"/>
        <v>1549</v>
      </c>
      <c r="D757" s="25" t="s">
        <v>779</v>
      </c>
      <c r="E757" s="34" t="s">
        <v>1208</v>
      </c>
      <c r="F757" s="50">
        <v>3400000</v>
      </c>
      <c r="G757" s="50" t="s">
        <v>329</v>
      </c>
      <c r="H757" s="25"/>
    </row>
    <row r="758" spans="2:8" ht="30" x14ac:dyDescent="0.25">
      <c r="B758" s="32">
        <v>40920</v>
      </c>
      <c r="C758" s="61">
        <f t="shared" si="11"/>
        <v>1550</v>
      </c>
      <c r="D758" s="25" t="s">
        <v>1209</v>
      </c>
      <c r="E758" s="34" t="s">
        <v>1210</v>
      </c>
      <c r="F758" s="50">
        <v>3679000</v>
      </c>
      <c r="G758" s="50" t="s">
        <v>329</v>
      </c>
      <c r="H758" s="25"/>
    </row>
    <row r="759" spans="2:8" ht="30" x14ac:dyDescent="0.25">
      <c r="B759" s="32">
        <v>40920</v>
      </c>
      <c r="C759" s="61">
        <f t="shared" si="11"/>
        <v>1551</v>
      </c>
      <c r="D759" s="25" t="s">
        <v>1211</v>
      </c>
      <c r="E759" s="34" t="s">
        <v>1212</v>
      </c>
      <c r="F759" s="50">
        <v>3700000</v>
      </c>
      <c r="G759" s="50" t="s">
        <v>388</v>
      </c>
      <c r="H759" s="25"/>
    </row>
    <row r="760" spans="2:8" ht="30" x14ac:dyDescent="0.25">
      <c r="B760" s="32">
        <v>40920</v>
      </c>
      <c r="C760" s="61">
        <f t="shared" si="11"/>
        <v>1552</v>
      </c>
      <c r="D760" s="25" t="s">
        <v>752</v>
      </c>
      <c r="E760" s="34" t="s">
        <v>1213</v>
      </c>
      <c r="F760" s="50">
        <v>1600000</v>
      </c>
      <c r="G760" s="50" t="s">
        <v>762</v>
      </c>
      <c r="H760" s="25"/>
    </row>
    <row r="761" spans="2:8" ht="60" x14ac:dyDescent="0.25">
      <c r="B761" s="32">
        <v>40920</v>
      </c>
      <c r="C761" s="61">
        <f t="shared" si="11"/>
        <v>1553</v>
      </c>
      <c r="D761" s="25" t="s">
        <v>1125</v>
      </c>
      <c r="E761" s="34" t="s">
        <v>1214</v>
      </c>
      <c r="F761" s="50">
        <v>4000000</v>
      </c>
      <c r="G761" s="50" t="s">
        <v>261</v>
      </c>
      <c r="H761" s="25"/>
    </row>
    <row r="762" spans="2:8" ht="60" x14ac:dyDescent="0.25">
      <c r="B762" s="32">
        <v>40920</v>
      </c>
      <c r="C762" s="61">
        <f t="shared" si="11"/>
        <v>1554</v>
      </c>
      <c r="D762" s="25" t="s">
        <v>1215</v>
      </c>
      <c r="E762" s="34" t="s">
        <v>1216</v>
      </c>
      <c r="F762" s="50">
        <v>5123333</v>
      </c>
      <c r="G762" s="50" t="s">
        <v>417</v>
      </c>
      <c r="H762" s="25"/>
    </row>
    <row r="763" spans="2:8" ht="30" x14ac:dyDescent="0.25">
      <c r="B763" s="32">
        <v>40920</v>
      </c>
      <c r="C763" s="61">
        <f t="shared" si="11"/>
        <v>1555</v>
      </c>
      <c r="D763" s="25" t="s">
        <v>1217</v>
      </c>
      <c r="E763" s="34" t="s">
        <v>1218</v>
      </c>
      <c r="F763" s="50">
        <v>1050000</v>
      </c>
      <c r="G763" s="50" t="s">
        <v>115</v>
      </c>
      <c r="H763" s="25"/>
    </row>
    <row r="764" spans="2:8" ht="30" x14ac:dyDescent="0.25">
      <c r="B764" s="32">
        <v>40920</v>
      </c>
      <c r="C764" s="61">
        <f t="shared" si="11"/>
        <v>1556</v>
      </c>
      <c r="D764" s="25" t="s">
        <v>1219</v>
      </c>
      <c r="E764" s="34" t="s">
        <v>1220</v>
      </c>
      <c r="F764" s="50">
        <v>2475000</v>
      </c>
      <c r="G764" s="50" t="s">
        <v>115</v>
      </c>
      <c r="H764" s="25"/>
    </row>
    <row r="765" spans="2:8" ht="45" x14ac:dyDescent="0.25">
      <c r="B765" s="32">
        <v>40920</v>
      </c>
      <c r="C765" s="82">
        <f t="shared" si="11"/>
        <v>1557</v>
      </c>
      <c r="D765" s="25" t="s">
        <v>1149</v>
      </c>
      <c r="E765" s="34" t="s">
        <v>1221</v>
      </c>
      <c r="F765" s="50">
        <v>2166666</v>
      </c>
      <c r="G765" s="50" t="s">
        <v>329</v>
      </c>
      <c r="H765" s="25"/>
    </row>
    <row r="766" spans="2:8" ht="75" x14ac:dyDescent="0.25">
      <c r="B766" s="32">
        <v>40920</v>
      </c>
      <c r="C766" s="61">
        <f t="shared" si="11"/>
        <v>1558</v>
      </c>
      <c r="D766" s="25" t="s">
        <v>1222</v>
      </c>
      <c r="E766" s="34" t="s">
        <v>1223</v>
      </c>
      <c r="F766" s="50">
        <v>6144166</v>
      </c>
      <c r="G766" s="50" t="s">
        <v>115</v>
      </c>
      <c r="H766" s="25"/>
    </row>
    <row r="767" spans="2:8" ht="30" x14ac:dyDescent="0.25">
      <c r="B767" s="32">
        <v>40920</v>
      </c>
      <c r="C767" s="61">
        <f t="shared" si="11"/>
        <v>1559</v>
      </c>
      <c r="D767" s="25" t="s">
        <v>1224</v>
      </c>
      <c r="E767" s="34" t="s">
        <v>1225</v>
      </c>
      <c r="F767" s="50">
        <v>2000000</v>
      </c>
      <c r="G767" s="50" t="s">
        <v>272</v>
      </c>
      <c r="H767" s="25"/>
    </row>
    <row r="768" spans="2:8" ht="30" x14ac:dyDescent="0.25">
      <c r="B768" s="32">
        <v>40920</v>
      </c>
      <c r="C768" s="61">
        <f t="shared" si="11"/>
        <v>1560</v>
      </c>
      <c r="D768" s="25" t="s">
        <v>1226</v>
      </c>
      <c r="E768" s="34" t="s">
        <v>1225</v>
      </c>
      <c r="F768" s="50">
        <v>2000000</v>
      </c>
      <c r="G768" s="50" t="s">
        <v>272</v>
      </c>
      <c r="H768" s="25"/>
    </row>
    <row r="769" spans="2:8" ht="30" x14ac:dyDescent="0.25">
      <c r="B769" s="32">
        <v>40920</v>
      </c>
      <c r="C769" s="61">
        <f t="shared" si="11"/>
        <v>1561</v>
      </c>
      <c r="D769" s="25" t="s">
        <v>1227</v>
      </c>
      <c r="E769" s="34" t="s">
        <v>1228</v>
      </c>
      <c r="F769" s="50">
        <v>2900000</v>
      </c>
      <c r="G769" s="50" t="s">
        <v>272</v>
      </c>
      <c r="H769" s="25"/>
    </row>
    <row r="770" spans="2:8" ht="30" x14ac:dyDescent="0.25">
      <c r="B770" s="32">
        <v>40920</v>
      </c>
      <c r="C770" s="61">
        <f t="shared" ref="C770:C833" si="12">+C769+1</f>
        <v>1562</v>
      </c>
      <c r="D770" s="25" t="s">
        <v>1229</v>
      </c>
      <c r="E770" s="34" t="s">
        <v>1230</v>
      </c>
      <c r="F770" s="50">
        <v>2900000</v>
      </c>
      <c r="G770" s="50" t="s">
        <v>360</v>
      </c>
      <c r="H770" s="25"/>
    </row>
    <row r="771" spans="2:8" ht="30" x14ac:dyDescent="0.25">
      <c r="B771" s="32">
        <v>40920</v>
      </c>
      <c r="C771" s="61">
        <f t="shared" si="12"/>
        <v>1563</v>
      </c>
      <c r="D771" s="25" t="s">
        <v>1231</v>
      </c>
      <c r="E771" s="34" t="s">
        <v>1232</v>
      </c>
      <c r="F771" s="50">
        <v>1800000</v>
      </c>
      <c r="G771" s="50" t="s">
        <v>360</v>
      </c>
      <c r="H771" s="25"/>
    </row>
    <row r="772" spans="2:8" ht="30" x14ac:dyDescent="0.25">
      <c r="B772" s="32">
        <v>40920</v>
      </c>
      <c r="C772" s="61">
        <f t="shared" si="12"/>
        <v>1564</v>
      </c>
      <c r="D772" s="25" t="s">
        <v>1233</v>
      </c>
      <c r="E772" s="34" t="s">
        <v>1232</v>
      </c>
      <c r="F772" s="50">
        <v>1800000</v>
      </c>
      <c r="G772" s="50" t="s">
        <v>360</v>
      </c>
      <c r="H772" s="25"/>
    </row>
    <row r="773" spans="2:8" ht="30" x14ac:dyDescent="0.25">
      <c r="B773" s="32">
        <v>40920</v>
      </c>
      <c r="C773" s="61">
        <f t="shared" si="12"/>
        <v>1565</v>
      </c>
      <c r="D773" s="25" t="s">
        <v>1234</v>
      </c>
      <c r="E773" s="34" t="s">
        <v>1232</v>
      </c>
      <c r="F773" s="50">
        <v>1800000</v>
      </c>
      <c r="G773" s="50" t="s">
        <v>360</v>
      </c>
      <c r="H773" s="25"/>
    </row>
    <row r="774" spans="2:8" ht="30" x14ac:dyDescent="0.25">
      <c r="B774" s="32">
        <v>40920</v>
      </c>
      <c r="C774" s="61">
        <f t="shared" si="12"/>
        <v>1566</v>
      </c>
      <c r="D774" s="25" t="s">
        <v>1235</v>
      </c>
      <c r="E774" s="34" t="s">
        <v>1236</v>
      </c>
      <c r="F774" s="50">
        <v>2223333</v>
      </c>
      <c r="G774" s="50" t="s">
        <v>345</v>
      </c>
      <c r="H774" s="25"/>
    </row>
    <row r="775" spans="2:8" ht="45" x14ac:dyDescent="0.25">
      <c r="B775" s="32">
        <v>40920</v>
      </c>
      <c r="C775" s="82">
        <f t="shared" si="12"/>
        <v>1567</v>
      </c>
      <c r="D775" s="25" t="s">
        <v>1237</v>
      </c>
      <c r="E775" s="34" t="s">
        <v>1238</v>
      </c>
      <c r="F775" s="50">
        <v>57652000</v>
      </c>
      <c r="G775" s="50" t="s">
        <v>1239</v>
      </c>
      <c r="H775" s="25"/>
    </row>
    <row r="776" spans="2:8" ht="60" x14ac:dyDescent="0.25">
      <c r="B776" s="32">
        <v>40920</v>
      </c>
      <c r="C776" s="94">
        <f>+C775+1</f>
        <v>1568</v>
      </c>
      <c r="D776" s="25" t="s">
        <v>1084</v>
      </c>
      <c r="E776" s="34" t="s">
        <v>1240</v>
      </c>
      <c r="F776" s="50">
        <v>111935360</v>
      </c>
      <c r="G776" s="50" t="s">
        <v>1239</v>
      </c>
      <c r="H776" s="25"/>
    </row>
    <row r="777" spans="2:8" ht="60" x14ac:dyDescent="0.25">
      <c r="B777" s="32">
        <v>40920</v>
      </c>
      <c r="C777" s="61">
        <f t="shared" si="12"/>
        <v>1569</v>
      </c>
      <c r="D777" s="25" t="s">
        <v>1084</v>
      </c>
      <c r="E777" s="34" t="s">
        <v>1241</v>
      </c>
      <c r="F777" s="50">
        <v>15404800</v>
      </c>
      <c r="G777" s="50" t="s">
        <v>515</v>
      </c>
      <c r="H777" s="25"/>
    </row>
    <row r="778" spans="2:8" ht="75" x14ac:dyDescent="0.25">
      <c r="B778" s="32">
        <v>40924</v>
      </c>
      <c r="C778" s="82">
        <f>+C777+1</f>
        <v>1570</v>
      </c>
      <c r="D778" s="25" t="s">
        <v>222</v>
      </c>
      <c r="E778" s="34" t="s">
        <v>1242</v>
      </c>
      <c r="F778" s="50">
        <v>1414939</v>
      </c>
      <c r="G778" s="50" t="s">
        <v>342</v>
      </c>
      <c r="H778" s="25"/>
    </row>
    <row r="779" spans="2:8" ht="30" x14ac:dyDescent="0.25">
      <c r="B779" s="32">
        <v>40924</v>
      </c>
      <c r="C779" s="61">
        <f t="shared" si="12"/>
        <v>1571</v>
      </c>
      <c r="D779" s="25" t="s">
        <v>1243</v>
      </c>
      <c r="E779" s="34" t="s">
        <v>1244</v>
      </c>
      <c r="F779" s="50">
        <v>443013</v>
      </c>
      <c r="G779" s="50" t="s">
        <v>272</v>
      </c>
      <c r="H779" s="25"/>
    </row>
    <row r="780" spans="2:8" ht="75" x14ac:dyDescent="0.25">
      <c r="B780" s="32">
        <v>40924</v>
      </c>
      <c r="C780" s="61">
        <f t="shared" si="12"/>
        <v>1572</v>
      </c>
      <c r="D780" s="25" t="s">
        <v>333</v>
      </c>
      <c r="E780" s="34" t="s">
        <v>1245</v>
      </c>
      <c r="F780" s="50">
        <v>592212</v>
      </c>
      <c r="G780" s="50" t="s">
        <v>329</v>
      </c>
      <c r="H780" s="25"/>
    </row>
    <row r="781" spans="2:8" ht="30" x14ac:dyDescent="0.25">
      <c r="B781" s="32">
        <v>40924</v>
      </c>
      <c r="C781" s="61">
        <f t="shared" si="12"/>
        <v>1573</v>
      </c>
      <c r="D781" s="25" t="s">
        <v>1246</v>
      </c>
      <c r="E781" s="34" t="s">
        <v>1247</v>
      </c>
      <c r="F781" s="50">
        <v>485013</v>
      </c>
      <c r="G781" s="50" t="s">
        <v>115</v>
      </c>
      <c r="H781" s="25"/>
    </row>
    <row r="782" spans="2:8" ht="30" x14ac:dyDescent="0.25">
      <c r="B782" s="32">
        <v>40924</v>
      </c>
      <c r="C782" s="61">
        <f t="shared" si="12"/>
        <v>1574</v>
      </c>
      <c r="D782" s="25" t="s">
        <v>671</v>
      </c>
      <c r="E782" s="34" t="s">
        <v>1248</v>
      </c>
      <c r="F782" s="50">
        <v>77403</v>
      </c>
      <c r="G782" s="50" t="s">
        <v>496</v>
      </c>
      <c r="H782" s="25"/>
    </row>
    <row r="783" spans="2:8" ht="30" x14ac:dyDescent="0.25">
      <c r="B783" s="32">
        <v>40924</v>
      </c>
      <c r="C783" s="61">
        <f t="shared" si="12"/>
        <v>1575</v>
      </c>
      <c r="D783" s="25" t="s">
        <v>1249</v>
      </c>
      <c r="E783" s="34" t="s">
        <v>1250</v>
      </c>
      <c r="F783" s="50">
        <v>232208</v>
      </c>
      <c r="G783" s="50" t="s">
        <v>363</v>
      </c>
      <c r="H783" s="25"/>
    </row>
    <row r="784" spans="2:8" ht="195" x14ac:dyDescent="0.25">
      <c r="B784" s="32">
        <v>40924</v>
      </c>
      <c r="C784" s="61">
        <f t="shared" si="12"/>
        <v>1576</v>
      </c>
      <c r="D784" s="25" t="s">
        <v>1251</v>
      </c>
      <c r="E784" s="34" t="s">
        <v>1252</v>
      </c>
      <c r="F784" s="50">
        <v>1246636</v>
      </c>
      <c r="G784" s="50" t="s">
        <v>345</v>
      </c>
      <c r="H784" s="25"/>
    </row>
    <row r="785" spans="2:8" ht="60" x14ac:dyDescent="0.25">
      <c r="B785" s="32">
        <v>40924</v>
      </c>
      <c r="C785" s="61">
        <f t="shared" si="12"/>
        <v>1577</v>
      </c>
      <c r="D785" s="25" t="s">
        <v>1253</v>
      </c>
      <c r="E785" s="34" t="s">
        <v>1254</v>
      </c>
      <c r="F785" s="50">
        <v>307209</v>
      </c>
      <c r="G785" s="50" t="s">
        <v>371</v>
      </c>
      <c r="H785" s="25"/>
    </row>
    <row r="786" spans="2:8" ht="30" x14ac:dyDescent="0.25">
      <c r="B786" s="32">
        <v>40924</v>
      </c>
      <c r="C786" s="61">
        <f t="shared" si="12"/>
        <v>1578</v>
      </c>
      <c r="D786" s="25" t="s">
        <v>1255</v>
      </c>
      <c r="E786" s="34" t="s">
        <v>1256</v>
      </c>
      <c r="F786" s="50">
        <v>541818</v>
      </c>
      <c r="G786" s="50" t="s">
        <v>329</v>
      </c>
      <c r="H786" s="25"/>
    </row>
    <row r="787" spans="2:8" ht="45" x14ac:dyDescent="0.25">
      <c r="B787" s="32">
        <v>40924</v>
      </c>
      <c r="C787" s="61">
        <f t="shared" si="12"/>
        <v>1579</v>
      </c>
      <c r="D787" s="25" t="s">
        <v>335</v>
      </c>
      <c r="E787" s="34" t="s">
        <v>1257</v>
      </c>
      <c r="F787" s="50">
        <v>431936</v>
      </c>
      <c r="G787" s="50" t="s">
        <v>337</v>
      </c>
      <c r="H787" s="25"/>
    </row>
    <row r="788" spans="2:8" ht="30" x14ac:dyDescent="0.25">
      <c r="B788" s="32">
        <v>40924</v>
      </c>
      <c r="C788" s="82">
        <f t="shared" si="12"/>
        <v>1580</v>
      </c>
      <c r="D788" s="25" t="s">
        <v>716</v>
      </c>
      <c r="E788" s="34" t="s">
        <v>1258</v>
      </c>
      <c r="F788" s="50">
        <v>2300000</v>
      </c>
      <c r="G788" s="50" t="s">
        <v>345</v>
      </c>
      <c r="H788" s="25"/>
    </row>
    <row r="789" spans="2:8" ht="30" x14ac:dyDescent="0.25">
      <c r="B789" s="32">
        <v>40924</v>
      </c>
      <c r="C789" s="61">
        <f t="shared" si="12"/>
        <v>1581</v>
      </c>
      <c r="D789" s="25" t="s">
        <v>836</v>
      </c>
      <c r="E789" s="34" t="s">
        <v>1259</v>
      </c>
      <c r="F789" s="50">
        <v>2300000</v>
      </c>
      <c r="G789" s="50" t="s">
        <v>345</v>
      </c>
      <c r="H789" s="25"/>
    </row>
    <row r="790" spans="2:8" ht="60" x14ac:dyDescent="0.25">
      <c r="B790" s="32">
        <v>40924</v>
      </c>
      <c r="C790" s="61">
        <f t="shared" si="12"/>
        <v>1582</v>
      </c>
      <c r="D790" s="25" t="s">
        <v>1260</v>
      </c>
      <c r="E790" s="34" t="s">
        <v>1261</v>
      </c>
      <c r="F790" s="50">
        <v>5800000</v>
      </c>
      <c r="G790" s="50" t="s">
        <v>363</v>
      </c>
      <c r="H790" s="25"/>
    </row>
    <row r="791" spans="2:8" ht="30" x14ac:dyDescent="0.25">
      <c r="B791" s="32">
        <v>40924</v>
      </c>
      <c r="C791" s="61">
        <f t="shared" si="12"/>
        <v>1583</v>
      </c>
      <c r="D791" s="25" t="s">
        <v>1130</v>
      </c>
      <c r="E791" s="34" t="s">
        <v>1262</v>
      </c>
      <c r="F791" s="50">
        <v>2900000</v>
      </c>
      <c r="G791" s="50" t="s">
        <v>363</v>
      </c>
      <c r="H791" s="25"/>
    </row>
    <row r="792" spans="2:8" ht="30" x14ac:dyDescent="0.25">
      <c r="B792" s="32">
        <v>40924</v>
      </c>
      <c r="C792" s="61">
        <f t="shared" si="12"/>
        <v>1584</v>
      </c>
      <c r="D792" s="25" t="s">
        <v>1263</v>
      </c>
      <c r="E792" s="34" t="s">
        <v>1264</v>
      </c>
      <c r="F792" s="50">
        <v>900000</v>
      </c>
      <c r="G792" s="50" t="s">
        <v>363</v>
      </c>
      <c r="H792" s="25"/>
    </row>
    <row r="793" spans="2:8" ht="45" x14ac:dyDescent="0.25">
      <c r="B793" s="32">
        <v>40924</v>
      </c>
      <c r="C793" s="61">
        <f t="shared" si="12"/>
        <v>1585</v>
      </c>
      <c r="D793" s="25" t="s">
        <v>1265</v>
      </c>
      <c r="E793" s="34" t="s">
        <v>1266</v>
      </c>
      <c r="F793" s="50">
        <v>5120000</v>
      </c>
      <c r="G793" s="50" t="s">
        <v>496</v>
      </c>
      <c r="H793" s="25"/>
    </row>
    <row r="794" spans="2:8" ht="45" x14ac:dyDescent="0.25">
      <c r="B794" s="32">
        <v>40924</v>
      </c>
      <c r="C794" s="61">
        <f t="shared" si="12"/>
        <v>1586</v>
      </c>
      <c r="D794" s="25" t="s">
        <v>1267</v>
      </c>
      <c r="E794" s="34" t="s">
        <v>1268</v>
      </c>
      <c r="F794" s="50">
        <v>5120000</v>
      </c>
      <c r="G794" s="50" t="s">
        <v>496</v>
      </c>
      <c r="H794" s="25"/>
    </row>
    <row r="795" spans="2:8" ht="30" x14ac:dyDescent="0.25">
      <c r="B795" s="32">
        <v>40924</v>
      </c>
      <c r="C795" s="82">
        <f t="shared" si="12"/>
        <v>1587</v>
      </c>
      <c r="D795" s="25" t="s">
        <v>1269</v>
      </c>
      <c r="E795" s="34" t="s">
        <v>1270</v>
      </c>
      <c r="F795" s="50">
        <v>282208</v>
      </c>
      <c r="G795" s="50" t="s">
        <v>329</v>
      </c>
      <c r="H795" s="25"/>
    </row>
    <row r="796" spans="2:8" ht="45" x14ac:dyDescent="0.25">
      <c r="B796" s="32">
        <v>40924</v>
      </c>
      <c r="C796" s="61">
        <f t="shared" si="12"/>
        <v>1588</v>
      </c>
      <c r="D796" s="25" t="s">
        <v>1271</v>
      </c>
      <c r="E796" s="34" t="s">
        <v>1272</v>
      </c>
      <c r="F796" s="50">
        <v>294730</v>
      </c>
      <c r="G796" s="50" t="s">
        <v>496</v>
      </c>
      <c r="H796" s="25"/>
    </row>
    <row r="797" spans="2:8" ht="45" x14ac:dyDescent="0.25">
      <c r="B797" s="32">
        <v>40924</v>
      </c>
      <c r="C797" s="61">
        <f t="shared" si="12"/>
        <v>1589</v>
      </c>
      <c r="D797" s="25" t="s">
        <v>1273</v>
      </c>
      <c r="E797" s="34" t="s">
        <v>1274</v>
      </c>
      <c r="F797" s="50">
        <v>130484</v>
      </c>
      <c r="G797" s="50" t="s">
        <v>348</v>
      </c>
      <c r="H797" s="25"/>
    </row>
    <row r="798" spans="2:8" ht="30" x14ac:dyDescent="0.25">
      <c r="B798" s="32">
        <v>40924</v>
      </c>
      <c r="C798" s="61">
        <f t="shared" si="12"/>
        <v>1590</v>
      </c>
      <c r="D798" s="25" t="s">
        <v>1275</v>
      </c>
      <c r="E798" s="34" t="s">
        <v>1276</v>
      </c>
      <c r="F798" s="50">
        <v>202217</v>
      </c>
      <c r="G798" s="50" t="s">
        <v>329</v>
      </c>
      <c r="H798" s="25"/>
    </row>
    <row r="799" spans="2:8" ht="165" x14ac:dyDescent="0.25">
      <c r="B799" s="32">
        <v>40924</v>
      </c>
      <c r="C799" s="61">
        <f t="shared" si="12"/>
        <v>1591</v>
      </c>
      <c r="D799" s="25" t="s">
        <v>297</v>
      </c>
      <c r="E799" s="34" t="s">
        <v>1277</v>
      </c>
      <c r="F799" s="50">
        <v>973030</v>
      </c>
      <c r="G799" s="50" t="s">
        <v>329</v>
      </c>
      <c r="H799" s="25"/>
    </row>
    <row r="800" spans="2:8" ht="45" x14ac:dyDescent="0.25">
      <c r="B800" s="32">
        <v>40924</v>
      </c>
      <c r="C800" s="61">
        <f t="shared" si="12"/>
        <v>1592</v>
      </c>
      <c r="D800" s="25" t="s">
        <v>338</v>
      </c>
      <c r="E800" s="34" t="s">
        <v>1278</v>
      </c>
      <c r="F800" s="50">
        <v>1029021</v>
      </c>
      <c r="G800" s="50" t="s">
        <v>329</v>
      </c>
      <c r="H800" s="25"/>
    </row>
    <row r="801" spans="2:8" ht="30" x14ac:dyDescent="0.25">
      <c r="B801" s="32">
        <v>40924</v>
      </c>
      <c r="C801" s="61">
        <f t="shared" si="12"/>
        <v>1593</v>
      </c>
      <c r="D801" s="25" t="s">
        <v>1279</v>
      </c>
      <c r="E801" s="34" t="s">
        <v>1280</v>
      </c>
      <c r="F801" s="50">
        <v>558296</v>
      </c>
      <c r="G801" s="50" t="s">
        <v>329</v>
      </c>
      <c r="H801" s="25"/>
    </row>
    <row r="802" spans="2:8" ht="60" x14ac:dyDescent="0.25">
      <c r="B802" s="32">
        <v>40924</v>
      </c>
      <c r="C802" s="61">
        <f t="shared" si="12"/>
        <v>1594</v>
      </c>
      <c r="D802" s="25" t="s">
        <v>175</v>
      </c>
      <c r="E802" s="34" t="s">
        <v>1281</v>
      </c>
      <c r="F802" s="50">
        <v>1965346</v>
      </c>
      <c r="G802" s="50" t="s">
        <v>450</v>
      </c>
      <c r="H802" s="25"/>
    </row>
    <row r="803" spans="2:8" ht="30" x14ac:dyDescent="0.25">
      <c r="B803" s="32">
        <v>40924</v>
      </c>
      <c r="C803" s="61">
        <f t="shared" si="12"/>
        <v>1595</v>
      </c>
      <c r="D803" s="25" t="s">
        <v>181</v>
      </c>
      <c r="E803" s="34" t="s">
        <v>1282</v>
      </c>
      <c r="F803" s="50">
        <v>67406</v>
      </c>
      <c r="G803" s="50" t="s">
        <v>345</v>
      </c>
      <c r="H803" s="25"/>
    </row>
    <row r="804" spans="2:8" ht="30" x14ac:dyDescent="0.25">
      <c r="B804" s="32">
        <v>40924</v>
      </c>
      <c r="C804" s="82">
        <f t="shared" si="12"/>
        <v>1596</v>
      </c>
      <c r="D804" s="25" t="s">
        <v>659</v>
      </c>
      <c r="E804" s="34" t="s">
        <v>1283</v>
      </c>
      <c r="F804" s="50">
        <v>82406</v>
      </c>
      <c r="G804" s="50" t="s">
        <v>371</v>
      </c>
      <c r="H804" s="25"/>
    </row>
    <row r="805" spans="2:8" ht="30" x14ac:dyDescent="0.25">
      <c r="B805" s="32">
        <v>40924</v>
      </c>
      <c r="C805" s="61">
        <f t="shared" si="12"/>
        <v>1597</v>
      </c>
      <c r="D805" s="25" t="s">
        <v>1284</v>
      </c>
      <c r="E805" s="34" t="s">
        <v>1285</v>
      </c>
      <c r="F805" s="50">
        <v>696623</v>
      </c>
      <c r="G805" s="50" t="s">
        <v>345</v>
      </c>
      <c r="H805" s="25"/>
    </row>
    <row r="806" spans="2:8" ht="30" x14ac:dyDescent="0.25">
      <c r="B806" s="32">
        <v>40924</v>
      </c>
      <c r="C806" s="82">
        <f t="shared" si="12"/>
        <v>1598</v>
      </c>
      <c r="D806" s="25" t="s">
        <v>890</v>
      </c>
      <c r="E806" s="34" t="s">
        <v>1286</v>
      </c>
      <c r="F806" s="50">
        <v>3425000</v>
      </c>
      <c r="G806" s="50" t="s">
        <v>329</v>
      </c>
      <c r="H806" s="25"/>
    </row>
    <row r="807" spans="2:8" ht="30" x14ac:dyDescent="0.25">
      <c r="B807" s="32">
        <v>40924</v>
      </c>
      <c r="C807" s="61">
        <f t="shared" si="12"/>
        <v>1599</v>
      </c>
      <c r="D807" s="25" t="s">
        <v>882</v>
      </c>
      <c r="E807" s="34" t="s">
        <v>1287</v>
      </c>
      <c r="F807" s="50">
        <v>1890000</v>
      </c>
      <c r="G807" s="50" t="s">
        <v>345</v>
      </c>
      <c r="H807" s="25"/>
    </row>
    <row r="808" spans="2:8" ht="30" x14ac:dyDescent="0.25">
      <c r="B808" s="32">
        <v>40924</v>
      </c>
      <c r="C808" s="61">
        <f t="shared" si="12"/>
        <v>1600</v>
      </c>
      <c r="D808" s="25" t="s">
        <v>832</v>
      </c>
      <c r="E808" s="34" t="s">
        <v>717</v>
      </c>
      <c r="F808" s="50">
        <v>2300000</v>
      </c>
      <c r="G808" s="50" t="s">
        <v>345</v>
      </c>
      <c r="H808" s="25"/>
    </row>
    <row r="809" spans="2:8" ht="30" x14ac:dyDescent="0.25">
      <c r="B809" s="32">
        <v>40924</v>
      </c>
      <c r="C809" s="61">
        <f t="shared" si="12"/>
        <v>1601</v>
      </c>
      <c r="D809" s="25" t="s">
        <v>1288</v>
      </c>
      <c r="E809" s="34" t="s">
        <v>1289</v>
      </c>
      <c r="F809" s="50">
        <v>4553333</v>
      </c>
      <c r="G809" s="50" t="s">
        <v>329</v>
      </c>
      <c r="H809" s="25"/>
    </row>
    <row r="810" spans="2:8" ht="30" x14ac:dyDescent="0.25">
      <c r="B810" s="32">
        <v>40924</v>
      </c>
      <c r="C810" s="61">
        <f t="shared" si="12"/>
        <v>1602</v>
      </c>
      <c r="D810" s="25" t="s">
        <v>1290</v>
      </c>
      <c r="E810" s="34" t="s">
        <v>1291</v>
      </c>
      <c r="F810" s="50">
        <v>2300000</v>
      </c>
      <c r="G810" s="50" t="s">
        <v>329</v>
      </c>
      <c r="H810" s="25"/>
    </row>
    <row r="811" spans="2:8" ht="30" x14ac:dyDescent="0.25">
      <c r="B811" s="32">
        <v>40924</v>
      </c>
      <c r="C811" s="61">
        <f t="shared" si="12"/>
        <v>1603</v>
      </c>
      <c r="D811" s="25" t="s">
        <v>1292</v>
      </c>
      <c r="E811" s="34" t="s">
        <v>1293</v>
      </c>
      <c r="F811" s="50">
        <v>2800000</v>
      </c>
      <c r="G811" s="50" t="s">
        <v>272</v>
      </c>
      <c r="H811" s="25"/>
    </row>
    <row r="812" spans="2:8" ht="30" x14ac:dyDescent="0.25">
      <c r="B812" s="32">
        <v>40924</v>
      </c>
      <c r="C812" s="61">
        <f t="shared" si="12"/>
        <v>1604</v>
      </c>
      <c r="D812" s="25" t="s">
        <v>965</v>
      </c>
      <c r="E812" s="34" t="s">
        <v>1294</v>
      </c>
      <c r="F812" s="50">
        <v>1800000</v>
      </c>
      <c r="G812" s="50" t="s">
        <v>272</v>
      </c>
      <c r="H812" s="25"/>
    </row>
    <row r="813" spans="2:8" ht="90" x14ac:dyDescent="0.25">
      <c r="B813" s="32">
        <v>40924</v>
      </c>
      <c r="C813" s="82">
        <f t="shared" si="12"/>
        <v>1605</v>
      </c>
      <c r="D813" s="25" t="s">
        <v>318</v>
      </c>
      <c r="E813" s="34" t="s">
        <v>1295</v>
      </c>
      <c r="F813" s="50">
        <v>2559247</v>
      </c>
      <c r="G813" s="50" t="s">
        <v>360</v>
      </c>
      <c r="H813" s="25"/>
    </row>
    <row r="814" spans="2:8" ht="45" x14ac:dyDescent="0.25">
      <c r="B814" s="32">
        <v>40924</v>
      </c>
      <c r="C814" s="61">
        <f t="shared" si="12"/>
        <v>1606</v>
      </c>
      <c r="D814" s="25" t="s">
        <v>183</v>
      </c>
      <c r="E814" s="34" t="s">
        <v>1296</v>
      </c>
      <c r="F814" s="50">
        <v>524188</v>
      </c>
      <c r="G814" s="50" t="s">
        <v>337</v>
      </c>
      <c r="H814" s="25"/>
    </row>
    <row r="815" spans="2:8" ht="30" x14ac:dyDescent="0.25">
      <c r="B815" s="32">
        <v>40924</v>
      </c>
      <c r="C815" s="61">
        <f t="shared" si="12"/>
        <v>1607</v>
      </c>
      <c r="D815" s="25" t="s">
        <v>1297</v>
      </c>
      <c r="E815" s="34" t="s">
        <v>1298</v>
      </c>
      <c r="F815" s="50">
        <v>485839</v>
      </c>
      <c r="G815" s="50" t="s">
        <v>329</v>
      </c>
      <c r="H815" s="25"/>
    </row>
    <row r="816" spans="2:8" ht="30" x14ac:dyDescent="0.25">
      <c r="B816" s="32">
        <v>40924</v>
      </c>
      <c r="C816" s="61">
        <f t="shared" si="12"/>
        <v>1608</v>
      </c>
      <c r="D816" s="25" t="s">
        <v>1299</v>
      </c>
      <c r="E816" s="34" t="s">
        <v>1300</v>
      </c>
      <c r="F816" s="50">
        <v>87365</v>
      </c>
      <c r="G816" s="50" t="s">
        <v>348</v>
      </c>
      <c r="H816" s="25"/>
    </row>
    <row r="817" spans="1:8" ht="30" x14ac:dyDescent="0.25">
      <c r="B817" s="32">
        <v>40924</v>
      </c>
      <c r="C817" s="61">
        <f t="shared" si="12"/>
        <v>1609</v>
      </c>
      <c r="D817" s="25" t="s">
        <v>165</v>
      </c>
      <c r="E817" s="34" t="s">
        <v>1301</v>
      </c>
      <c r="F817" s="50">
        <v>47742</v>
      </c>
      <c r="G817" s="50" t="s">
        <v>337</v>
      </c>
      <c r="H817" s="25"/>
    </row>
    <row r="818" spans="1:8" ht="75" x14ac:dyDescent="0.25">
      <c r="B818" s="32">
        <v>40924</v>
      </c>
      <c r="C818" s="61">
        <f t="shared" si="12"/>
        <v>1610</v>
      </c>
      <c r="D818" s="25" t="s">
        <v>1302</v>
      </c>
      <c r="E818" s="34" t="s">
        <v>1303</v>
      </c>
      <c r="F818" s="50">
        <v>270968</v>
      </c>
      <c r="G818" s="50" t="s">
        <v>348</v>
      </c>
      <c r="H818" s="25"/>
    </row>
    <row r="819" spans="1:8" ht="45" x14ac:dyDescent="0.25">
      <c r="B819" s="32">
        <v>40924</v>
      </c>
      <c r="C819" s="61">
        <f t="shared" si="12"/>
        <v>1611</v>
      </c>
      <c r="D819" s="25" t="s">
        <v>185</v>
      </c>
      <c r="E819" s="34" t="s">
        <v>1304</v>
      </c>
      <c r="F819" s="50">
        <v>1223104</v>
      </c>
      <c r="G819" s="50" t="s">
        <v>329</v>
      </c>
      <c r="H819" s="25"/>
    </row>
    <row r="820" spans="1:8" ht="120" x14ac:dyDescent="0.25">
      <c r="B820" s="32">
        <v>40924</v>
      </c>
      <c r="C820" s="61">
        <f t="shared" si="12"/>
        <v>1612</v>
      </c>
      <c r="D820" s="25" t="s">
        <v>187</v>
      </c>
      <c r="E820" s="34" t="s">
        <v>1305</v>
      </c>
      <c r="F820" s="50">
        <v>607821</v>
      </c>
      <c r="G820" s="50" t="s">
        <v>329</v>
      </c>
      <c r="H820" s="25">
        <v>4</v>
      </c>
    </row>
    <row r="821" spans="1:8" ht="30" x14ac:dyDescent="0.25">
      <c r="B821" s="32">
        <v>40924</v>
      </c>
      <c r="C821" s="61">
        <f t="shared" si="12"/>
        <v>1613</v>
      </c>
      <c r="D821" s="25" t="s">
        <v>1306</v>
      </c>
      <c r="E821" s="34" t="s">
        <v>1307</v>
      </c>
      <c r="F821" s="50">
        <v>300408</v>
      </c>
      <c r="G821" s="50" t="s">
        <v>417</v>
      </c>
      <c r="H821" s="25"/>
    </row>
    <row r="822" spans="1:8" ht="30" x14ac:dyDescent="0.25">
      <c r="B822" s="32">
        <v>40924</v>
      </c>
      <c r="C822" s="82">
        <f t="shared" si="12"/>
        <v>1614</v>
      </c>
      <c r="D822" s="25" t="s">
        <v>1308</v>
      </c>
      <c r="E822" s="34" t="s">
        <v>1309</v>
      </c>
      <c r="F822" s="50">
        <v>94860000</v>
      </c>
      <c r="G822" s="50" t="s">
        <v>21</v>
      </c>
      <c r="H822" s="25"/>
    </row>
    <row r="823" spans="1:8" ht="30" x14ac:dyDescent="0.25">
      <c r="A823" s="95"/>
      <c r="B823" s="32">
        <v>40926</v>
      </c>
      <c r="C823" s="82">
        <f>+C822+1</f>
        <v>1615</v>
      </c>
      <c r="D823" s="25" t="s">
        <v>1310</v>
      </c>
      <c r="E823" s="34" t="s">
        <v>1311</v>
      </c>
      <c r="F823" s="50">
        <v>16008000</v>
      </c>
      <c r="G823" s="50" t="s">
        <v>417</v>
      </c>
      <c r="H823" s="25"/>
    </row>
    <row r="824" spans="1:8" ht="30" x14ac:dyDescent="0.25">
      <c r="A824" s="95"/>
      <c r="B824" s="32">
        <v>40926</v>
      </c>
      <c r="C824" s="82">
        <f t="shared" si="12"/>
        <v>1616</v>
      </c>
      <c r="D824" s="25" t="s">
        <v>1008</v>
      </c>
      <c r="E824" s="34" t="s">
        <v>1312</v>
      </c>
      <c r="F824" s="50">
        <v>1800000</v>
      </c>
      <c r="G824" s="50" t="s">
        <v>348</v>
      </c>
      <c r="H824" s="25"/>
    </row>
    <row r="825" spans="1:8" ht="45" x14ac:dyDescent="0.25">
      <c r="A825" s="95"/>
      <c r="B825" s="32">
        <v>40926</v>
      </c>
      <c r="C825" s="61">
        <f t="shared" si="12"/>
        <v>1617</v>
      </c>
      <c r="D825" s="25" t="s">
        <v>947</v>
      </c>
      <c r="E825" s="34" t="s">
        <v>1313</v>
      </c>
      <c r="F825" s="50">
        <v>10000000</v>
      </c>
      <c r="G825" s="50" t="s">
        <v>348</v>
      </c>
      <c r="H825" s="25"/>
    </row>
    <row r="826" spans="1:8" ht="45" x14ac:dyDescent="0.25">
      <c r="A826" s="95"/>
      <c r="B826" s="32">
        <v>40926</v>
      </c>
      <c r="C826" s="61">
        <f t="shared" si="12"/>
        <v>1618</v>
      </c>
      <c r="D826" s="25" t="s">
        <v>1314</v>
      </c>
      <c r="E826" s="34" t="s">
        <v>1315</v>
      </c>
      <c r="F826" s="50">
        <v>1980000</v>
      </c>
      <c r="G826" s="50" t="s">
        <v>348</v>
      </c>
      <c r="H826" s="25"/>
    </row>
    <row r="827" spans="1:8" ht="30" x14ac:dyDescent="0.25">
      <c r="A827" s="95"/>
      <c r="B827" s="32">
        <v>40926</v>
      </c>
      <c r="C827" s="61">
        <f t="shared" si="12"/>
        <v>1619</v>
      </c>
      <c r="D827" s="25" t="s">
        <v>1227</v>
      </c>
      <c r="E827" s="34" t="s">
        <v>1316</v>
      </c>
      <c r="F827" s="50">
        <v>2900000</v>
      </c>
      <c r="G827" s="50" t="s">
        <v>272</v>
      </c>
      <c r="H827" s="25"/>
    </row>
    <row r="828" spans="1:8" ht="30" x14ac:dyDescent="0.25">
      <c r="A828" s="95"/>
      <c r="B828" s="32">
        <v>40926</v>
      </c>
      <c r="C828" s="61">
        <f t="shared" si="12"/>
        <v>1620</v>
      </c>
      <c r="D828" s="25" t="s">
        <v>977</v>
      </c>
      <c r="E828" s="34" t="s">
        <v>1317</v>
      </c>
      <c r="F828" s="50">
        <v>3800000</v>
      </c>
      <c r="G828" s="50" t="s">
        <v>329</v>
      </c>
      <c r="H828" s="25"/>
    </row>
    <row r="829" spans="1:8" ht="30" x14ac:dyDescent="0.25">
      <c r="A829" s="95"/>
      <c r="B829" s="32">
        <v>40926</v>
      </c>
      <c r="C829" s="61">
        <f t="shared" si="12"/>
        <v>1621</v>
      </c>
      <c r="D829" s="25" t="s">
        <v>803</v>
      </c>
      <c r="E829" s="34" t="s">
        <v>804</v>
      </c>
      <c r="F829" s="50">
        <v>3400000</v>
      </c>
      <c r="G829" s="50" t="s">
        <v>329</v>
      </c>
      <c r="H829" s="25"/>
    </row>
    <row r="830" spans="1:8" ht="60" x14ac:dyDescent="0.25">
      <c r="A830" s="95"/>
      <c r="B830" s="32">
        <v>40926</v>
      </c>
      <c r="C830" s="61">
        <f t="shared" si="12"/>
        <v>1622</v>
      </c>
      <c r="D830" s="25" t="s">
        <v>1318</v>
      </c>
      <c r="E830" s="34" t="s">
        <v>1319</v>
      </c>
      <c r="F830" s="50">
        <v>3600000</v>
      </c>
      <c r="G830" s="50" t="s">
        <v>1320</v>
      </c>
      <c r="H830" s="25"/>
    </row>
    <row r="831" spans="1:8" ht="30" x14ac:dyDescent="0.25">
      <c r="A831" s="95"/>
      <c r="B831" s="32">
        <v>40926</v>
      </c>
      <c r="C831" s="61">
        <f t="shared" si="12"/>
        <v>1623</v>
      </c>
      <c r="D831" s="25" t="s">
        <v>1321</v>
      </c>
      <c r="E831" s="34" t="s">
        <v>1322</v>
      </c>
      <c r="F831" s="50">
        <v>1020000</v>
      </c>
      <c r="G831" s="50" t="s">
        <v>388</v>
      </c>
      <c r="H831" s="25"/>
    </row>
    <row r="832" spans="1:8" ht="30" x14ac:dyDescent="0.25">
      <c r="A832" s="95"/>
      <c r="B832" s="32">
        <v>40926</v>
      </c>
      <c r="C832" s="82">
        <f t="shared" si="12"/>
        <v>1624</v>
      </c>
      <c r="D832" s="25" t="s">
        <v>847</v>
      </c>
      <c r="E832" s="34" t="s">
        <v>1323</v>
      </c>
      <c r="F832" s="50">
        <v>6280000</v>
      </c>
      <c r="G832" s="50" t="s">
        <v>329</v>
      </c>
      <c r="H832" s="25"/>
    </row>
    <row r="833" spans="1:8" ht="30" x14ac:dyDescent="0.25">
      <c r="A833" s="95"/>
      <c r="B833" s="32">
        <v>40926</v>
      </c>
      <c r="C833" s="61">
        <f t="shared" si="12"/>
        <v>1625</v>
      </c>
      <c r="D833" s="25" t="s">
        <v>872</v>
      </c>
      <c r="E833" s="34" t="s">
        <v>1324</v>
      </c>
      <c r="F833" s="50">
        <v>2000000</v>
      </c>
      <c r="G833" s="50" t="s">
        <v>272</v>
      </c>
      <c r="H833" s="25"/>
    </row>
    <row r="834" spans="1:8" ht="75" x14ac:dyDescent="0.25">
      <c r="A834" s="95"/>
      <c r="B834" s="32">
        <v>40926</v>
      </c>
      <c r="C834" s="61">
        <f>+C833+1</f>
        <v>1626</v>
      </c>
      <c r="D834" s="25" t="s">
        <v>1325</v>
      </c>
      <c r="E834" s="34" t="s">
        <v>1326</v>
      </c>
      <c r="F834" s="50">
        <v>3600000</v>
      </c>
      <c r="G834" s="50" t="s">
        <v>360</v>
      </c>
      <c r="H834" s="25"/>
    </row>
    <row r="835" spans="1:8" ht="60" x14ac:dyDescent="0.25">
      <c r="A835" s="95"/>
      <c r="B835" s="32">
        <v>40926</v>
      </c>
      <c r="C835" s="61">
        <f>+C834+1</f>
        <v>1627</v>
      </c>
      <c r="D835" s="25" t="s">
        <v>856</v>
      </c>
      <c r="E835" s="34" t="s">
        <v>1327</v>
      </c>
      <c r="F835" s="50">
        <v>3480000</v>
      </c>
      <c r="G835" s="50" t="s">
        <v>360</v>
      </c>
      <c r="H835" s="25"/>
    </row>
    <row r="836" spans="1:8" ht="30" x14ac:dyDescent="0.25">
      <c r="A836" s="95"/>
      <c r="B836" s="32">
        <v>40926</v>
      </c>
      <c r="C836" s="61">
        <f>+C835+1</f>
        <v>1628</v>
      </c>
      <c r="D836" s="25" t="s">
        <v>830</v>
      </c>
      <c r="E836" s="34" t="s">
        <v>1328</v>
      </c>
      <c r="F836" s="50">
        <v>2900000</v>
      </c>
      <c r="G836" s="50" t="s">
        <v>360</v>
      </c>
      <c r="H836" s="25"/>
    </row>
    <row r="837" spans="1:8" ht="60" x14ac:dyDescent="0.25">
      <c r="A837" s="95"/>
      <c r="B837" s="32">
        <v>40926</v>
      </c>
      <c r="C837" s="61">
        <f t="shared" ref="C837:C900" si="13">+C836+1</f>
        <v>1629</v>
      </c>
      <c r="D837" s="25" t="s">
        <v>861</v>
      </c>
      <c r="E837" s="34" t="s">
        <v>1327</v>
      </c>
      <c r="F837" s="50">
        <v>3480000</v>
      </c>
      <c r="G837" s="50" t="s">
        <v>360</v>
      </c>
      <c r="H837" s="25"/>
    </row>
    <row r="838" spans="1:8" ht="60" x14ac:dyDescent="0.25">
      <c r="A838" s="95"/>
      <c r="B838" s="32">
        <v>40926</v>
      </c>
      <c r="C838" s="61">
        <f t="shared" si="13"/>
        <v>1630</v>
      </c>
      <c r="D838" s="25" t="s">
        <v>1329</v>
      </c>
      <c r="E838" s="34" t="s">
        <v>1330</v>
      </c>
      <c r="F838" s="50">
        <v>3520000</v>
      </c>
      <c r="G838" s="50" t="s">
        <v>360</v>
      </c>
      <c r="H838" s="25"/>
    </row>
    <row r="839" spans="1:8" ht="30" x14ac:dyDescent="0.25">
      <c r="A839" s="95"/>
      <c r="B839" s="32">
        <v>40926</v>
      </c>
      <c r="C839" s="61">
        <f t="shared" si="13"/>
        <v>1631</v>
      </c>
      <c r="D839" s="25" t="s">
        <v>1331</v>
      </c>
      <c r="E839" s="34" t="s">
        <v>1332</v>
      </c>
      <c r="F839" s="50">
        <v>1800000</v>
      </c>
      <c r="G839" s="50" t="s">
        <v>348</v>
      </c>
      <c r="H839" s="25"/>
    </row>
    <row r="840" spans="1:8" ht="30" x14ac:dyDescent="0.25">
      <c r="A840" s="95"/>
      <c r="B840" s="96">
        <v>40926</v>
      </c>
      <c r="C840" s="82">
        <f t="shared" si="13"/>
        <v>1632</v>
      </c>
      <c r="D840" s="25" t="s">
        <v>936</v>
      </c>
      <c r="E840" s="34" t="s">
        <v>1333</v>
      </c>
      <c r="F840" s="50">
        <v>2900000</v>
      </c>
      <c r="G840" s="50" t="s">
        <v>450</v>
      </c>
      <c r="H840" s="25"/>
    </row>
    <row r="841" spans="1:8" ht="30" x14ac:dyDescent="0.25">
      <c r="A841" s="95"/>
      <c r="B841" s="96">
        <v>40926</v>
      </c>
      <c r="C841" s="61">
        <f t="shared" si="13"/>
        <v>1633</v>
      </c>
      <c r="D841" s="25" t="s">
        <v>1334</v>
      </c>
      <c r="E841" s="34" t="s">
        <v>1262</v>
      </c>
      <c r="F841" s="50">
        <v>2900000</v>
      </c>
      <c r="G841" s="50" t="s">
        <v>450</v>
      </c>
      <c r="H841" s="25"/>
    </row>
    <row r="842" spans="1:8" ht="45" x14ac:dyDescent="0.25">
      <c r="A842" s="95"/>
      <c r="B842" s="96">
        <v>40926</v>
      </c>
      <c r="C842" s="61">
        <f t="shared" si="13"/>
        <v>1634</v>
      </c>
      <c r="D842" s="25" t="s">
        <v>1335</v>
      </c>
      <c r="E842" s="34" t="s">
        <v>1336</v>
      </c>
      <c r="F842" s="50">
        <v>4400000</v>
      </c>
      <c r="G842" s="50" t="s">
        <v>450</v>
      </c>
      <c r="H842" s="25"/>
    </row>
    <row r="843" spans="1:8" ht="60" x14ac:dyDescent="0.25">
      <c r="A843" s="95"/>
      <c r="B843" s="96">
        <v>40926</v>
      </c>
      <c r="C843" s="61">
        <f t="shared" si="13"/>
        <v>1635</v>
      </c>
      <c r="D843" s="25" t="s">
        <v>1337</v>
      </c>
      <c r="E843" s="34" t="s">
        <v>1338</v>
      </c>
      <c r="F843" s="50">
        <v>6800000</v>
      </c>
      <c r="G843" s="50" t="s">
        <v>450</v>
      </c>
      <c r="H843" s="25"/>
    </row>
    <row r="844" spans="1:8" ht="30" x14ac:dyDescent="0.25">
      <c r="A844" s="95"/>
      <c r="B844" s="96">
        <v>40926</v>
      </c>
      <c r="C844" s="61">
        <f t="shared" si="13"/>
        <v>1636</v>
      </c>
      <c r="D844" s="25" t="s">
        <v>1339</v>
      </c>
      <c r="E844" s="34" t="s">
        <v>1340</v>
      </c>
      <c r="F844" s="50">
        <v>2900000</v>
      </c>
      <c r="G844" s="50" t="s">
        <v>450</v>
      </c>
      <c r="H844" s="25"/>
    </row>
    <row r="845" spans="1:8" ht="30" x14ac:dyDescent="0.25">
      <c r="A845" s="95"/>
      <c r="B845" s="96">
        <v>40926</v>
      </c>
      <c r="C845" s="61">
        <f t="shared" si="13"/>
        <v>1637</v>
      </c>
      <c r="D845" s="25" t="s">
        <v>1341</v>
      </c>
      <c r="E845" s="34" t="s">
        <v>1262</v>
      </c>
      <c r="F845" s="50">
        <v>2900000</v>
      </c>
      <c r="G845" s="50" t="s">
        <v>450</v>
      </c>
      <c r="H845" s="25"/>
    </row>
    <row r="846" spans="1:8" ht="30" x14ac:dyDescent="0.25">
      <c r="A846" s="95"/>
      <c r="B846" s="96">
        <v>40926</v>
      </c>
      <c r="C846" s="61">
        <f t="shared" si="13"/>
        <v>1638</v>
      </c>
      <c r="D846" s="25" t="s">
        <v>1342</v>
      </c>
      <c r="E846" s="34" t="s">
        <v>1343</v>
      </c>
      <c r="F846" s="50">
        <v>2900000</v>
      </c>
      <c r="G846" s="50" t="s">
        <v>450</v>
      </c>
      <c r="H846" s="25"/>
    </row>
    <row r="847" spans="1:8" ht="30" x14ac:dyDescent="0.25">
      <c r="A847" s="95"/>
      <c r="B847" s="96">
        <v>40926</v>
      </c>
      <c r="C847" s="61">
        <f t="shared" si="13"/>
        <v>1639</v>
      </c>
      <c r="D847" s="25" t="s">
        <v>1344</v>
      </c>
      <c r="E847" s="34" t="s">
        <v>1345</v>
      </c>
      <c r="F847" s="50">
        <v>3400000</v>
      </c>
      <c r="G847" s="50" t="s">
        <v>450</v>
      </c>
      <c r="H847" s="25"/>
    </row>
    <row r="848" spans="1:8" ht="30" x14ac:dyDescent="0.25">
      <c r="A848" s="95"/>
      <c r="B848" s="96">
        <v>40926</v>
      </c>
      <c r="C848" s="61">
        <f t="shared" si="13"/>
        <v>1640</v>
      </c>
      <c r="D848" s="25" t="s">
        <v>746</v>
      </c>
      <c r="E848" s="34" t="s">
        <v>1343</v>
      </c>
      <c r="F848" s="50">
        <v>2900000</v>
      </c>
      <c r="G848" s="50" t="s">
        <v>450</v>
      </c>
      <c r="H848" s="25"/>
    </row>
    <row r="849" spans="1:8" ht="45" x14ac:dyDescent="0.25">
      <c r="A849" s="95"/>
      <c r="B849" s="96">
        <v>40926</v>
      </c>
      <c r="C849" s="82">
        <f t="shared" si="13"/>
        <v>1641</v>
      </c>
      <c r="D849" s="25" t="s">
        <v>1346</v>
      </c>
      <c r="E849" s="34" t="s">
        <v>1347</v>
      </c>
      <c r="F849" s="50">
        <v>931646</v>
      </c>
      <c r="G849" s="50" t="s">
        <v>329</v>
      </c>
      <c r="H849" s="25"/>
    </row>
    <row r="850" spans="1:8" ht="60" x14ac:dyDescent="0.25">
      <c r="A850" s="95"/>
      <c r="B850" s="96">
        <v>40926</v>
      </c>
      <c r="C850" s="61">
        <f t="shared" si="13"/>
        <v>1642</v>
      </c>
      <c r="D850" s="25" t="s">
        <v>155</v>
      </c>
      <c r="E850" s="34" t="s">
        <v>1348</v>
      </c>
      <c r="F850" s="50">
        <v>1675517</v>
      </c>
      <c r="G850" s="50" t="s">
        <v>329</v>
      </c>
      <c r="H850" s="25"/>
    </row>
    <row r="851" spans="1:8" ht="30" x14ac:dyDescent="0.25">
      <c r="A851" s="95"/>
      <c r="B851" s="96">
        <v>40926</v>
      </c>
      <c r="C851" s="61">
        <f t="shared" si="13"/>
        <v>1643</v>
      </c>
      <c r="D851" s="25" t="s">
        <v>1349</v>
      </c>
      <c r="E851" s="34" t="s">
        <v>1350</v>
      </c>
      <c r="F851" s="50">
        <v>282208</v>
      </c>
      <c r="G851" s="50" t="s">
        <v>329</v>
      </c>
      <c r="H851" s="25"/>
    </row>
    <row r="852" spans="1:8" ht="60" x14ac:dyDescent="0.25">
      <c r="A852" s="95"/>
      <c r="B852" s="96">
        <v>40926</v>
      </c>
      <c r="C852" s="61">
        <f t="shared" si="13"/>
        <v>1644</v>
      </c>
      <c r="D852" s="25" t="s">
        <v>1351</v>
      </c>
      <c r="E852" s="34" t="s">
        <v>1352</v>
      </c>
      <c r="F852" s="50">
        <v>1371678</v>
      </c>
      <c r="G852" s="50" t="s">
        <v>1353</v>
      </c>
      <c r="H852" s="25"/>
    </row>
    <row r="853" spans="1:8" ht="30" x14ac:dyDescent="0.25">
      <c r="A853" s="95"/>
      <c r="B853" s="96">
        <v>40926</v>
      </c>
      <c r="C853" s="61">
        <f t="shared" si="13"/>
        <v>1645</v>
      </c>
      <c r="D853" s="25" t="s">
        <v>1354</v>
      </c>
      <c r="E853" s="34" t="s">
        <v>1355</v>
      </c>
      <c r="F853" s="50">
        <v>342710</v>
      </c>
      <c r="G853" s="50" t="s">
        <v>1353</v>
      </c>
      <c r="H853" s="25"/>
    </row>
    <row r="854" spans="1:8" ht="30" x14ac:dyDescent="0.25">
      <c r="A854" s="95"/>
      <c r="B854" s="96">
        <v>40926</v>
      </c>
      <c r="C854" s="82">
        <f t="shared" si="13"/>
        <v>1646</v>
      </c>
      <c r="D854" s="25" t="s">
        <v>1356</v>
      </c>
      <c r="E854" s="34" t="s">
        <v>1357</v>
      </c>
      <c r="F854" s="50">
        <v>1800000</v>
      </c>
      <c r="G854" s="50" t="s">
        <v>1320</v>
      </c>
      <c r="H854" s="25"/>
    </row>
    <row r="855" spans="1:8" ht="30" x14ac:dyDescent="0.25">
      <c r="A855" s="95"/>
      <c r="B855" s="96">
        <v>40926</v>
      </c>
      <c r="C855" s="61">
        <f t="shared" si="13"/>
        <v>1647</v>
      </c>
      <c r="D855" s="25" t="s">
        <v>1358</v>
      </c>
      <c r="E855" s="34" t="s">
        <v>1359</v>
      </c>
      <c r="F855" s="50">
        <v>966666</v>
      </c>
      <c r="G855" s="50" t="s">
        <v>348</v>
      </c>
      <c r="H855" s="25"/>
    </row>
    <row r="856" spans="1:8" ht="30" x14ac:dyDescent="0.25">
      <c r="A856" s="95"/>
      <c r="B856" s="96">
        <v>40926</v>
      </c>
      <c r="C856" s="61">
        <f t="shared" si="13"/>
        <v>1648</v>
      </c>
      <c r="D856" s="25" t="s">
        <v>1360</v>
      </c>
      <c r="E856" s="34" t="s">
        <v>1361</v>
      </c>
      <c r="F856" s="50">
        <v>1600000</v>
      </c>
      <c r="G856" s="50" t="s">
        <v>342</v>
      </c>
      <c r="H856" s="25"/>
    </row>
    <row r="857" spans="1:8" ht="45" x14ac:dyDescent="0.25">
      <c r="A857" s="95"/>
      <c r="B857" s="96">
        <v>40926</v>
      </c>
      <c r="C857" s="61">
        <f t="shared" si="13"/>
        <v>1649</v>
      </c>
      <c r="D857" s="25" t="s">
        <v>1025</v>
      </c>
      <c r="E857" s="34" t="s">
        <v>1362</v>
      </c>
      <c r="F857" s="50">
        <v>2400000</v>
      </c>
      <c r="G857" s="50" t="s">
        <v>342</v>
      </c>
      <c r="H857" s="25"/>
    </row>
    <row r="858" spans="1:8" ht="30" x14ac:dyDescent="0.25">
      <c r="A858" s="95"/>
      <c r="B858" s="96">
        <v>40926</v>
      </c>
      <c r="C858" s="61">
        <f t="shared" si="13"/>
        <v>1650</v>
      </c>
      <c r="D858" s="25" t="s">
        <v>930</v>
      </c>
      <c r="E858" s="34" t="s">
        <v>1363</v>
      </c>
      <c r="F858" s="50">
        <v>1650000</v>
      </c>
      <c r="G858" s="50" t="s">
        <v>342</v>
      </c>
      <c r="H858" s="25"/>
    </row>
    <row r="859" spans="1:8" ht="30" x14ac:dyDescent="0.25">
      <c r="A859" s="95"/>
      <c r="B859" s="96">
        <v>40926</v>
      </c>
      <c r="C859" s="61">
        <f t="shared" si="13"/>
        <v>1651</v>
      </c>
      <c r="D859" s="25" t="s">
        <v>1364</v>
      </c>
      <c r="E859" s="34" t="s">
        <v>717</v>
      </c>
      <c r="F859" s="50">
        <v>2300000</v>
      </c>
      <c r="G859" s="50" t="s">
        <v>115</v>
      </c>
      <c r="H859" s="25"/>
    </row>
    <row r="860" spans="1:8" ht="30" x14ac:dyDescent="0.25">
      <c r="A860" s="95"/>
      <c r="B860" s="96">
        <v>40926</v>
      </c>
      <c r="C860" s="61">
        <f t="shared" si="13"/>
        <v>1652</v>
      </c>
      <c r="D860" s="25" t="s">
        <v>1365</v>
      </c>
      <c r="E860" s="34" t="s">
        <v>1366</v>
      </c>
      <c r="F860" s="50">
        <v>4570625</v>
      </c>
      <c r="G860" s="50" t="s">
        <v>115</v>
      </c>
      <c r="H860" s="25"/>
    </row>
    <row r="861" spans="1:8" ht="30" x14ac:dyDescent="0.25">
      <c r="A861" s="95"/>
      <c r="B861" s="96">
        <v>40926</v>
      </c>
      <c r="C861" s="61">
        <f t="shared" si="13"/>
        <v>1653</v>
      </c>
      <c r="D861" s="25" t="s">
        <v>1367</v>
      </c>
      <c r="E861" s="34" t="s">
        <v>1220</v>
      </c>
      <c r="F861" s="50">
        <v>2475000</v>
      </c>
      <c r="G861" s="50" t="s">
        <v>115</v>
      </c>
      <c r="H861" s="25"/>
    </row>
    <row r="862" spans="1:8" ht="30" x14ac:dyDescent="0.25">
      <c r="A862" s="95"/>
      <c r="B862" s="96">
        <v>40926</v>
      </c>
      <c r="C862" s="61">
        <f t="shared" si="13"/>
        <v>1654</v>
      </c>
      <c r="D862" s="25" t="s">
        <v>1368</v>
      </c>
      <c r="E862" s="34" t="s">
        <v>835</v>
      </c>
      <c r="F862" s="50">
        <v>2300000</v>
      </c>
      <c r="G862" s="50" t="s">
        <v>115</v>
      </c>
      <c r="H862" s="25"/>
    </row>
    <row r="863" spans="1:8" ht="30" x14ac:dyDescent="0.25">
      <c r="A863" s="95"/>
      <c r="B863" s="96">
        <v>40926</v>
      </c>
      <c r="C863" s="61">
        <f t="shared" si="13"/>
        <v>1655</v>
      </c>
      <c r="D863" s="25" t="s">
        <v>1369</v>
      </c>
      <c r="E863" s="34" t="s">
        <v>1218</v>
      </c>
      <c r="F863" s="50">
        <v>1050000</v>
      </c>
      <c r="G863" s="50" t="s">
        <v>115</v>
      </c>
      <c r="H863" s="25"/>
    </row>
    <row r="864" spans="1:8" ht="30" x14ac:dyDescent="0.25">
      <c r="B864" s="96">
        <v>40927</v>
      </c>
      <c r="C864" s="82">
        <f>+C863+1</f>
        <v>1656</v>
      </c>
      <c r="D864" s="25" t="s">
        <v>846</v>
      </c>
      <c r="E864" s="34" t="s">
        <v>1370</v>
      </c>
      <c r="F864" s="50">
        <v>2000000</v>
      </c>
      <c r="G864" s="50" t="s">
        <v>272</v>
      </c>
      <c r="H864" s="25"/>
    </row>
    <row r="865" spans="2:8" ht="30" x14ac:dyDescent="0.25">
      <c r="B865" s="96">
        <v>40927</v>
      </c>
      <c r="C865" s="61">
        <f t="shared" si="13"/>
        <v>1657</v>
      </c>
      <c r="D865" s="25" t="s">
        <v>872</v>
      </c>
      <c r="E865" s="34" t="s">
        <v>1370</v>
      </c>
      <c r="F865" s="50">
        <v>2000000</v>
      </c>
      <c r="G865" s="50" t="s">
        <v>272</v>
      </c>
      <c r="H865" s="25"/>
    </row>
    <row r="866" spans="2:8" ht="30" x14ac:dyDescent="0.25">
      <c r="B866" s="96">
        <v>40927</v>
      </c>
      <c r="C866" s="61">
        <f t="shared" si="13"/>
        <v>1658</v>
      </c>
      <c r="D866" s="25" t="s">
        <v>870</v>
      </c>
      <c r="E866" s="34" t="s">
        <v>1262</v>
      </c>
      <c r="F866" s="50">
        <v>2900000</v>
      </c>
      <c r="G866" s="50" t="s">
        <v>272</v>
      </c>
      <c r="H866" s="25"/>
    </row>
    <row r="867" spans="2:8" ht="60" x14ac:dyDescent="0.25">
      <c r="B867" s="96">
        <v>40927</v>
      </c>
      <c r="C867" s="61">
        <f t="shared" si="13"/>
        <v>1659</v>
      </c>
      <c r="D867" s="25" t="s">
        <v>809</v>
      </c>
      <c r="E867" s="34" t="s">
        <v>1371</v>
      </c>
      <c r="F867" s="50">
        <v>4000000</v>
      </c>
      <c r="G867" s="50" t="s">
        <v>272</v>
      </c>
      <c r="H867" s="25"/>
    </row>
    <row r="868" spans="2:8" ht="60" x14ac:dyDescent="0.25">
      <c r="B868" s="96">
        <v>40927</v>
      </c>
      <c r="C868" s="61">
        <f t="shared" si="13"/>
        <v>1660</v>
      </c>
      <c r="D868" s="25" t="s">
        <v>1372</v>
      </c>
      <c r="E868" s="34" t="s">
        <v>1371</v>
      </c>
      <c r="F868" s="50">
        <v>4000000</v>
      </c>
      <c r="G868" s="50" t="s">
        <v>272</v>
      </c>
      <c r="H868" s="25"/>
    </row>
    <row r="869" spans="2:8" ht="30" x14ac:dyDescent="0.25">
      <c r="B869" s="96">
        <v>40927</v>
      </c>
      <c r="C869" s="61">
        <f t="shared" si="13"/>
        <v>1661</v>
      </c>
      <c r="D869" s="25" t="s">
        <v>874</v>
      </c>
      <c r="E869" s="34" t="s">
        <v>1370</v>
      </c>
      <c r="F869" s="50">
        <v>2000000</v>
      </c>
      <c r="G869" s="50" t="s">
        <v>272</v>
      </c>
      <c r="H869" s="25"/>
    </row>
    <row r="870" spans="2:8" ht="30" x14ac:dyDescent="0.25">
      <c r="B870" s="96">
        <v>40927</v>
      </c>
      <c r="C870" s="61">
        <f t="shared" si="13"/>
        <v>1662</v>
      </c>
      <c r="D870" s="25" t="s">
        <v>1373</v>
      </c>
      <c r="E870" s="34" t="s">
        <v>1262</v>
      </c>
      <c r="F870" s="50">
        <v>2900000</v>
      </c>
      <c r="G870" s="50" t="s">
        <v>272</v>
      </c>
      <c r="H870" s="25"/>
    </row>
    <row r="871" spans="2:8" ht="30" x14ac:dyDescent="0.25">
      <c r="B871" s="96">
        <v>40927</v>
      </c>
      <c r="C871" s="61">
        <f t="shared" si="13"/>
        <v>1663</v>
      </c>
      <c r="D871" s="25" t="s">
        <v>1374</v>
      </c>
      <c r="E871" s="34" t="s">
        <v>1262</v>
      </c>
      <c r="F871" s="50">
        <v>2900000</v>
      </c>
      <c r="G871" s="50" t="s">
        <v>272</v>
      </c>
      <c r="H871" s="25"/>
    </row>
    <row r="872" spans="2:8" ht="30" x14ac:dyDescent="0.25">
      <c r="B872" s="96">
        <v>40927</v>
      </c>
      <c r="C872" s="61">
        <f t="shared" si="13"/>
        <v>1664</v>
      </c>
      <c r="D872" s="25" t="s">
        <v>1226</v>
      </c>
      <c r="E872" s="34" t="s">
        <v>1370</v>
      </c>
      <c r="F872" s="50">
        <v>2000000</v>
      </c>
      <c r="G872" s="50" t="s">
        <v>272</v>
      </c>
      <c r="H872" s="25"/>
    </row>
    <row r="873" spans="2:8" ht="30" x14ac:dyDescent="0.25">
      <c r="B873" s="96">
        <v>40927</v>
      </c>
      <c r="C873" s="61">
        <f t="shared" si="13"/>
        <v>1665</v>
      </c>
      <c r="D873" s="25" t="s">
        <v>565</v>
      </c>
      <c r="E873" s="34" t="s">
        <v>1370</v>
      </c>
      <c r="F873" s="50">
        <v>2000000</v>
      </c>
      <c r="G873" s="50" t="s">
        <v>272</v>
      </c>
      <c r="H873" s="25"/>
    </row>
    <row r="874" spans="2:8" ht="30" x14ac:dyDescent="0.25">
      <c r="B874" s="96">
        <v>40927</v>
      </c>
      <c r="C874" s="82">
        <f t="shared" si="13"/>
        <v>1666</v>
      </c>
      <c r="D874" s="25" t="s">
        <v>1375</v>
      </c>
      <c r="E874" s="34" t="s">
        <v>1376</v>
      </c>
      <c r="F874" s="50">
        <v>5514454</v>
      </c>
      <c r="G874" s="50" t="s">
        <v>329</v>
      </c>
      <c r="H874" s="25"/>
    </row>
    <row r="875" spans="2:8" ht="30" x14ac:dyDescent="0.25">
      <c r="B875" s="96">
        <v>40927</v>
      </c>
      <c r="C875" s="82">
        <f t="shared" si="13"/>
        <v>1667</v>
      </c>
      <c r="D875" s="25" t="s">
        <v>1377</v>
      </c>
      <c r="E875" s="34" t="s">
        <v>1378</v>
      </c>
      <c r="F875" s="50">
        <v>2100000</v>
      </c>
      <c r="G875" s="50" t="s">
        <v>371</v>
      </c>
      <c r="H875" s="25"/>
    </row>
    <row r="876" spans="2:8" ht="30" x14ac:dyDescent="0.25">
      <c r="B876" s="96">
        <v>40927</v>
      </c>
      <c r="C876" s="61">
        <f t="shared" si="13"/>
        <v>1668</v>
      </c>
      <c r="D876" s="25" t="s">
        <v>1379</v>
      </c>
      <c r="E876" s="34" t="s">
        <v>1380</v>
      </c>
      <c r="F876" s="50">
        <v>1680000</v>
      </c>
      <c r="G876" s="50" t="s">
        <v>371</v>
      </c>
      <c r="H876" s="25"/>
    </row>
    <row r="877" spans="2:8" ht="30" x14ac:dyDescent="0.25">
      <c r="B877" s="96">
        <v>40927</v>
      </c>
      <c r="C877" s="61">
        <f t="shared" si="13"/>
        <v>1669</v>
      </c>
      <c r="D877" s="25" t="s">
        <v>934</v>
      </c>
      <c r="E877" s="34" t="s">
        <v>1381</v>
      </c>
      <c r="F877" s="50">
        <v>960000</v>
      </c>
      <c r="G877" s="50" t="s">
        <v>371</v>
      </c>
      <c r="H877" s="25"/>
    </row>
    <row r="878" spans="2:8" ht="30" x14ac:dyDescent="0.25">
      <c r="B878" s="96">
        <v>40927</v>
      </c>
      <c r="C878" s="61">
        <f t="shared" si="13"/>
        <v>1670</v>
      </c>
      <c r="D878" s="25" t="s">
        <v>1382</v>
      </c>
      <c r="E878" s="34" t="s">
        <v>1378</v>
      </c>
      <c r="F878" s="50">
        <v>2100000</v>
      </c>
      <c r="G878" s="50" t="s">
        <v>371</v>
      </c>
      <c r="H878" s="25"/>
    </row>
    <row r="879" spans="2:8" ht="30" x14ac:dyDescent="0.25">
      <c r="B879" s="96">
        <v>40927</v>
      </c>
      <c r="C879" s="61">
        <f t="shared" si="13"/>
        <v>1671</v>
      </c>
      <c r="D879" s="25" t="s">
        <v>1364</v>
      </c>
      <c r="E879" s="34" t="s">
        <v>1383</v>
      </c>
      <c r="F879" s="50">
        <v>2300000</v>
      </c>
      <c r="G879" s="50" t="s">
        <v>115</v>
      </c>
      <c r="H879" s="25"/>
    </row>
    <row r="880" spans="2:8" ht="30" x14ac:dyDescent="0.25">
      <c r="B880" s="96">
        <v>40927</v>
      </c>
      <c r="C880" s="61">
        <f t="shared" si="13"/>
        <v>1672</v>
      </c>
      <c r="D880" s="25" t="s">
        <v>738</v>
      </c>
      <c r="E880" s="34" t="s">
        <v>1384</v>
      </c>
      <c r="F880" s="50">
        <v>1200000</v>
      </c>
      <c r="G880" s="50" t="s">
        <v>762</v>
      </c>
      <c r="H880" s="25"/>
    </row>
    <row r="881" spans="2:8" ht="45" x14ac:dyDescent="0.25">
      <c r="B881" s="96">
        <v>40931</v>
      </c>
      <c r="C881" s="82">
        <f t="shared" si="13"/>
        <v>1673</v>
      </c>
      <c r="D881" s="25" t="s">
        <v>1235</v>
      </c>
      <c r="E881" s="34" t="s">
        <v>1385</v>
      </c>
      <c r="F881" s="50">
        <v>2900000</v>
      </c>
      <c r="G881" s="25" t="s">
        <v>345</v>
      </c>
      <c r="H881" s="25"/>
    </row>
    <row r="882" spans="2:8" ht="45" x14ac:dyDescent="0.25">
      <c r="B882" s="96">
        <v>40931</v>
      </c>
      <c r="C882" s="61">
        <f t="shared" si="13"/>
        <v>1674</v>
      </c>
      <c r="D882" s="25" t="s">
        <v>964</v>
      </c>
      <c r="E882" s="34" t="s">
        <v>1386</v>
      </c>
      <c r="F882" s="50">
        <v>2223333</v>
      </c>
      <c r="G882" s="25" t="s">
        <v>453</v>
      </c>
      <c r="H882" s="25"/>
    </row>
    <row r="883" spans="2:8" ht="45" x14ac:dyDescent="0.25">
      <c r="B883" s="96">
        <v>40931</v>
      </c>
      <c r="C883" s="61">
        <f t="shared" si="13"/>
        <v>1675</v>
      </c>
      <c r="D883" s="25" t="s">
        <v>1387</v>
      </c>
      <c r="E883" s="34" t="s">
        <v>1388</v>
      </c>
      <c r="F883" s="50">
        <v>1800000</v>
      </c>
      <c r="G883" s="25" t="s">
        <v>360</v>
      </c>
      <c r="H883" s="25"/>
    </row>
    <row r="884" spans="2:8" ht="45" x14ac:dyDescent="0.25">
      <c r="B884" s="96">
        <v>40931</v>
      </c>
      <c r="C884" s="61">
        <f t="shared" si="13"/>
        <v>1676</v>
      </c>
      <c r="D884" s="25" t="s">
        <v>1389</v>
      </c>
      <c r="E884" s="34" t="s">
        <v>1390</v>
      </c>
      <c r="F884" s="50">
        <v>1800000</v>
      </c>
      <c r="G884" s="25" t="s">
        <v>360</v>
      </c>
      <c r="H884" s="25"/>
    </row>
    <row r="885" spans="2:8" ht="45" x14ac:dyDescent="0.25">
      <c r="B885" s="96">
        <v>40931</v>
      </c>
      <c r="C885" s="61">
        <f t="shared" si="13"/>
        <v>1677</v>
      </c>
      <c r="D885" s="25" t="s">
        <v>1391</v>
      </c>
      <c r="E885" s="34" t="s">
        <v>1392</v>
      </c>
      <c r="F885" s="50">
        <v>2900000</v>
      </c>
      <c r="G885" s="25" t="s">
        <v>363</v>
      </c>
      <c r="H885" s="25"/>
    </row>
    <row r="886" spans="2:8" ht="45" x14ac:dyDescent="0.25">
      <c r="B886" s="96">
        <v>40931</v>
      </c>
      <c r="C886" s="61">
        <f t="shared" si="13"/>
        <v>1678</v>
      </c>
      <c r="D886" s="25" t="s">
        <v>1393</v>
      </c>
      <c r="E886" s="34" t="s">
        <v>1394</v>
      </c>
      <c r="F886" s="50">
        <v>2900000</v>
      </c>
      <c r="G886" s="25" t="s">
        <v>363</v>
      </c>
      <c r="H886" s="25"/>
    </row>
    <row r="887" spans="2:8" ht="45" x14ac:dyDescent="0.25">
      <c r="B887" s="96">
        <v>40931</v>
      </c>
      <c r="C887" s="61">
        <f t="shared" si="13"/>
        <v>1679</v>
      </c>
      <c r="D887" s="25" t="s">
        <v>1395</v>
      </c>
      <c r="E887" s="34" t="s">
        <v>1396</v>
      </c>
      <c r="F887" s="50">
        <v>2900000</v>
      </c>
      <c r="G887" s="25" t="s">
        <v>363</v>
      </c>
      <c r="H887" s="25"/>
    </row>
    <row r="888" spans="2:8" ht="45" x14ac:dyDescent="0.25">
      <c r="B888" s="96">
        <v>40931</v>
      </c>
      <c r="C888" s="61">
        <f t="shared" si="13"/>
        <v>1680</v>
      </c>
      <c r="D888" s="25" t="s">
        <v>1397</v>
      </c>
      <c r="E888" s="34" t="s">
        <v>1398</v>
      </c>
      <c r="F888" s="50">
        <v>900000</v>
      </c>
      <c r="G888" s="25" t="s">
        <v>363</v>
      </c>
      <c r="H888" s="25"/>
    </row>
    <row r="889" spans="2:8" ht="30" x14ac:dyDescent="0.25">
      <c r="B889" s="96">
        <v>40931</v>
      </c>
      <c r="C889" s="82">
        <f t="shared" si="13"/>
        <v>1681</v>
      </c>
      <c r="D889" s="25" t="s">
        <v>1399</v>
      </c>
      <c r="E889" s="34" t="s">
        <v>1400</v>
      </c>
      <c r="F889" s="50">
        <v>2285000</v>
      </c>
      <c r="G889" s="25" t="s">
        <v>21</v>
      </c>
      <c r="H889" s="25"/>
    </row>
    <row r="890" spans="2:8" ht="30" x14ac:dyDescent="0.25">
      <c r="B890" s="96">
        <v>40931</v>
      </c>
      <c r="C890" s="61">
        <f t="shared" si="13"/>
        <v>1682</v>
      </c>
      <c r="D890" s="25" t="s">
        <v>1401</v>
      </c>
      <c r="E890" s="34" t="s">
        <v>1402</v>
      </c>
      <c r="F890" s="50">
        <v>1900000</v>
      </c>
      <c r="G890" s="25" t="s">
        <v>337</v>
      </c>
      <c r="H890" s="25"/>
    </row>
    <row r="891" spans="2:8" ht="30" x14ac:dyDescent="0.25">
      <c r="B891" s="96">
        <v>40931</v>
      </c>
      <c r="C891" s="61">
        <f t="shared" si="13"/>
        <v>1683</v>
      </c>
      <c r="D891" s="25" t="s">
        <v>1403</v>
      </c>
      <c r="E891" s="34" t="s">
        <v>1404</v>
      </c>
      <c r="F891" s="50">
        <v>3800000</v>
      </c>
      <c r="G891" s="25" t="s">
        <v>337</v>
      </c>
      <c r="H891" s="25"/>
    </row>
    <row r="892" spans="2:8" ht="30" x14ac:dyDescent="0.25">
      <c r="B892" s="96">
        <v>40931</v>
      </c>
      <c r="C892" s="61">
        <f t="shared" si="13"/>
        <v>1684</v>
      </c>
      <c r="D892" s="25" t="s">
        <v>1405</v>
      </c>
      <c r="E892" s="34" t="s">
        <v>1406</v>
      </c>
      <c r="F892" s="50">
        <v>4667000</v>
      </c>
      <c r="G892" s="25" t="s">
        <v>345</v>
      </c>
      <c r="H892" s="25"/>
    </row>
    <row r="893" spans="2:8" ht="30" x14ac:dyDescent="0.25">
      <c r="B893" s="96">
        <v>40931</v>
      </c>
      <c r="C893" s="82">
        <f t="shared" si="13"/>
        <v>1685</v>
      </c>
      <c r="D893" s="25" t="s">
        <v>1407</v>
      </c>
      <c r="E893" s="34" t="s">
        <v>1357</v>
      </c>
      <c r="F893" s="50">
        <v>1800000</v>
      </c>
      <c r="G893" s="25" t="s">
        <v>1408</v>
      </c>
      <c r="H893" s="25"/>
    </row>
    <row r="894" spans="2:8" ht="30" x14ac:dyDescent="0.25">
      <c r="B894" s="96">
        <v>40931</v>
      </c>
      <c r="C894" s="61">
        <f t="shared" si="13"/>
        <v>1686</v>
      </c>
      <c r="D894" s="25" t="s">
        <v>1409</v>
      </c>
      <c r="E894" s="34" t="s">
        <v>1410</v>
      </c>
      <c r="F894" s="50">
        <v>2900000</v>
      </c>
      <c r="G894" s="25" t="s">
        <v>1408</v>
      </c>
      <c r="H894" s="25"/>
    </row>
    <row r="895" spans="2:8" ht="90" x14ac:dyDescent="0.25">
      <c r="B895" s="96">
        <v>40931</v>
      </c>
      <c r="C895" s="61">
        <f t="shared" si="13"/>
        <v>1687</v>
      </c>
      <c r="D895" s="25" t="s">
        <v>1411</v>
      </c>
      <c r="E895" s="34" t="s">
        <v>1412</v>
      </c>
      <c r="F895" s="50">
        <v>5016666</v>
      </c>
      <c r="G895" s="25" t="s">
        <v>1408</v>
      </c>
      <c r="H895" s="25"/>
    </row>
    <row r="896" spans="2:8" ht="90" x14ac:dyDescent="0.25">
      <c r="B896" s="96">
        <v>40931</v>
      </c>
      <c r="C896" s="61">
        <f t="shared" si="13"/>
        <v>1688</v>
      </c>
      <c r="D896" s="25" t="s">
        <v>1413</v>
      </c>
      <c r="E896" s="34" t="s">
        <v>1412</v>
      </c>
      <c r="F896" s="50">
        <v>5016666</v>
      </c>
      <c r="G896" s="25" t="s">
        <v>1408</v>
      </c>
      <c r="H896" s="25"/>
    </row>
    <row r="897" spans="2:8" ht="30" x14ac:dyDescent="0.25">
      <c r="B897" s="96">
        <v>40931</v>
      </c>
      <c r="C897" s="61">
        <f t="shared" si="13"/>
        <v>1689</v>
      </c>
      <c r="D897" s="25" t="s">
        <v>1173</v>
      </c>
      <c r="E897" s="34" t="s">
        <v>1414</v>
      </c>
      <c r="F897" s="50">
        <v>1516666</v>
      </c>
      <c r="G897" s="25" t="s">
        <v>1408</v>
      </c>
      <c r="H897" s="25"/>
    </row>
    <row r="898" spans="2:8" ht="90" x14ac:dyDescent="0.25">
      <c r="B898" s="96">
        <v>40931</v>
      </c>
      <c r="C898" s="61">
        <f t="shared" si="13"/>
        <v>1690</v>
      </c>
      <c r="D898" s="25" t="s">
        <v>807</v>
      </c>
      <c r="E898" s="34" t="s">
        <v>1415</v>
      </c>
      <c r="F898" s="50">
        <v>8216666</v>
      </c>
      <c r="G898" s="25" t="s">
        <v>1408</v>
      </c>
      <c r="H898" s="25"/>
    </row>
    <row r="899" spans="2:8" ht="60" x14ac:dyDescent="0.25">
      <c r="B899" s="96">
        <v>40931</v>
      </c>
      <c r="C899" s="61">
        <f t="shared" si="13"/>
        <v>1691</v>
      </c>
      <c r="D899" s="25" t="s">
        <v>1416</v>
      </c>
      <c r="E899" s="34" t="s">
        <v>1417</v>
      </c>
      <c r="F899" s="50">
        <v>5606666</v>
      </c>
      <c r="G899" s="25" t="s">
        <v>1408</v>
      </c>
      <c r="H899" s="25"/>
    </row>
    <row r="900" spans="2:8" ht="30" x14ac:dyDescent="0.25">
      <c r="B900" s="96">
        <v>40931</v>
      </c>
      <c r="C900" s="82">
        <f t="shared" si="13"/>
        <v>1692</v>
      </c>
      <c r="D900" s="25" t="s">
        <v>1418</v>
      </c>
      <c r="E900" s="34" t="s">
        <v>1419</v>
      </c>
      <c r="F900" s="50">
        <v>70960750</v>
      </c>
      <c r="G900" s="25" t="s">
        <v>1420</v>
      </c>
      <c r="H900" s="25"/>
    </row>
    <row r="901" spans="2:8" ht="30" x14ac:dyDescent="0.25">
      <c r="B901" s="96">
        <v>40931</v>
      </c>
      <c r="C901" s="82">
        <f t="shared" ref="C901:C918" si="14">+C900+1</f>
        <v>1693</v>
      </c>
      <c r="D901" s="25" t="s">
        <v>1421</v>
      </c>
      <c r="E901" s="34" t="s">
        <v>1422</v>
      </c>
      <c r="F901" s="50">
        <v>880000</v>
      </c>
      <c r="G901" s="25" t="s">
        <v>1353</v>
      </c>
      <c r="H901" s="25"/>
    </row>
    <row r="902" spans="2:8" ht="30" x14ac:dyDescent="0.25">
      <c r="B902" s="96">
        <v>40931</v>
      </c>
      <c r="C902" s="61">
        <f t="shared" si="14"/>
        <v>1694</v>
      </c>
      <c r="D902" s="25" t="s">
        <v>1423</v>
      </c>
      <c r="E902" s="34" t="s">
        <v>1422</v>
      </c>
      <c r="F902" s="50">
        <v>880000</v>
      </c>
      <c r="G902" s="25" t="s">
        <v>1353</v>
      </c>
      <c r="H902" s="25"/>
    </row>
    <row r="903" spans="2:8" ht="30" x14ac:dyDescent="0.25">
      <c r="B903" s="96">
        <v>40931</v>
      </c>
      <c r="C903" s="82">
        <f t="shared" si="14"/>
        <v>1695</v>
      </c>
      <c r="D903" s="25" t="s">
        <v>1424</v>
      </c>
      <c r="E903" s="34" t="s">
        <v>1425</v>
      </c>
      <c r="F903" s="50">
        <v>5040000</v>
      </c>
      <c r="G903" s="25" t="s">
        <v>329</v>
      </c>
      <c r="H903" s="25"/>
    </row>
    <row r="904" spans="2:8" ht="30" x14ac:dyDescent="0.25">
      <c r="B904" s="96">
        <v>40931</v>
      </c>
      <c r="C904" s="61">
        <f t="shared" si="14"/>
        <v>1696</v>
      </c>
      <c r="D904" s="25" t="s">
        <v>742</v>
      </c>
      <c r="E904" s="34" t="s">
        <v>1426</v>
      </c>
      <c r="F904" s="50">
        <v>3800000</v>
      </c>
      <c r="G904" s="25" t="s">
        <v>762</v>
      </c>
      <c r="H904" s="25"/>
    </row>
    <row r="905" spans="2:8" ht="30" x14ac:dyDescent="0.25">
      <c r="B905" s="96">
        <v>40931</v>
      </c>
      <c r="C905" s="61">
        <f t="shared" si="14"/>
        <v>1697</v>
      </c>
      <c r="D905" s="25" t="s">
        <v>1427</v>
      </c>
      <c r="E905" s="34" t="s">
        <v>1357</v>
      </c>
      <c r="F905" s="50">
        <v>1800000</v>
      </c>
      <c r="G905" s="25" t="s">
        <v>1320</v>
      </c>
      <c r="H905" s="25"/>
    </row>
    <row r="906" spans="2:8" ht="30" x14ac:dyDescent="0.25">
      <c r="B906" s="96">
        <v>40931</v>
      </c>
      <c r="C906" s="61">
        <f t="shared" si="14"/>
        <v>1698</v>
      </c>
      <c r="D906" s="25" t="s">
        <v>1428</v>
      </c>
      <c r="E906" s="34" t="s">
        <v>1429</v>
      </c>
      <c r="F906" s="50">
        <v>980000</v>
      </c>
      <c r="G906" s="25" t="s">
        <v>1353</v>
      </c>
      <c r="H906" s="25"/>
    </row>
    <row r="907" spans="2:8" ht="30" x14ac:dyDescent="0.25">
      <c r="B907" s="96">
        <v>40931</v>
      </c>
      <c r="C907" s="61">
        <f t="shared" si="14"/>
        <v>1699</v>
      </c>
      <c r="D907" s="25" t="s">
        <v>1430</v>
      </c>
      <c r="E907" s="34" t="s">
        <v>1422</v>
      </c>
      <c r="F907" s="50">
        <v>880000</v>
      </c>
      <c r="G907" s="25" t="s">
        <v>1353</v>
      </c>
      <c r="H907" s="25"/>
    </row>
    <row r="908" spans="2:8" ht="30" x14ac:dyDescent="0.25">
      <c r="B908" s="96">
        <v>40931</v>
      </c>
      <c r="C908" s="61">
        <f t="shared" si="14"/>
        <v>1700</v>
      </c>
      <c r="D908" s="25" t="s">
        <v>1431</v>
      </c>
      <c r="E908" s="34" t="s">
        <v>1422</v>
      </c>
      <c r="F908" s="50">
        <v>880000</v>
      </c>
      <c r="G908" s="25" t="s">
        <v>1353</v>
      </c>
      <c r="H908" s="25"/>
    </row>
    <row r="909" spans="2:8" ht="30" x14ac:dyDescent="0.25">
      <c r="B909" s="96">
        <v>40931</v>
      </c>
      <c r="C909" s="61">
        <f t="shared" si="14"/>
        <v>1701</v>
      </c>
      <c r="D909" s="25" t="s">
        <v>1432</v>
      </c>
      <c r="E909" s="34" t="s">
        <v>1429</v>
      </c>
      <c r="F909" s="50">
        <v>980000</v>
      </c>
      <c r="G909" s="25" t="s">
        <v>1353</v>
      </c>
      <c r="H909" s="25"/>
    </row>
    <row r="910" spans="2:8" ht="30" x14ac:dyDescent="0.25">
      <c r="B910" s="96">
        <v>40931</v>
      </c>
      <c r="C910" s="61">
        <f t="shared" si="14"/>
        <v>1702</v>
      </c>
      <c r="D910" s="25" t="s">
        <v>1433</v>
      </c>
      <c r="E910" s="34" t="s">
        <v>1422</v>
      </c>
      <c r="F910" s="50">
        <v>880000</v>
      </c>
      <c r="G910" s="25" t="s">
        <v>1353</v>
      </c>
      <c r="H910" s="25"/>
    </row>
    <row r="911" spans="2:8" ht="30" x14ac:dyDescent="0.25">
      <c r="B911" s="96">
        <v>40931</v>
      </c>
      <c r="C911" s="61">
        <f t="shared" si="14"/>
        <v>1703</v>
      </c>
      <c r="D911" s="25" t="s">
        <v>1434</v>
      </c>
      <c r="E911" s="34" t="s">
        <v>1422</v>
      </c>
      <c r="F911" s="50">
        <v>880000</v>
      </c>
      <c r="G911" s="25" t="s">
        <v>1353</v>
      </c>
      <c r="H911" s="25"/>
    </row>
    <row r="912" spans="2:8" ht="30" x14ac:dyDescent="0.25">
      <c r="B912" s="96">
        <v>40931</v>
      </c>
      <c r="C912" s="82">
        <f t="shared" si="14"/>
        <v>1704</v>
      </c>
      <c r="D912" s="25" t="s">
        <v>1435</v>
      </c>
      <c r="E912" s="34" t="s">
        <v>1220</v>
      </c>
      <c r="F912" s="50">
        <v>2475000</v>
      </c>
      <c r="G912" s="25" t="s">
        <v>115</v>
      </c>
      <c r="H912" s="25"/>
    </row>
    <row r="913" spans="2:8" ht="30" x14ac:dyDescent="0.25">
      <c r="B913" s="96">
        <v>40931</v>
      </c>
      <c r="C913" s="61">
        <f t="shared" si="14"/>
        <v>1705</v>
      </c>
      <c r="D913" s="25" t="s">
        <v>1436</v>
      </c>
      <c r="E913" s="34" t="s">
        <v>1437</v>
      </c>
      <c r="F913" s="50">
        <v>4070625</v>
      </c>
      <c r="G913" s="25" t="s">
        <v>115</v>
      </c>
      <c r="H913" s="25"/>
    </row>
    <row r="914" spans="2:8" ht="30" x14ac:dyDescent="0.25">
      <c r="B914" s="96">
        <v>40931</v>
      </c>
      <c r="C914" s="61">
        <f t="shared" si="14"/>
        <v>1706</v>
      </c>
      <c r="D914" s="25" t="s">
        <v>1438</v>
      </c>
      <c r="E914" s="34" t="s">
        <v>1218</v>
      </c>
      <c r="F914" s="50">
        <v>1050000</v>
      </c>
      <c r="G914" s="25" t="s">
        <v>115</v>
      </c>
      <c r="H914" s="25"/>
    </row>
    <row r="915" spans="2:8" ht="30" x14ac:dyDescent="0.25">
      <c r="B915" s="96">
        <v>40931</v>
      </c>
      <c r="C915" s="61">
        <f t="shared" si="14"/>
        <v>1707</v>
      </c>
      <c r="D915" s="25" t="s">
        <v>1219</v>
      </c>
      <c r="E915" s="34" t="s">
        <v>1220</v>
      </c>
      <c r="F915" s="50">
        <v>2475000</v>
      </c>
      <c r="G915" s="25" t="s">
        <v>115</v>
      </c>
      <c r="H915" s="25"/>
    </row>
    <row r="916" spans="2:8" ht="30" x14ac:dyDescent="0.25">
      <c r="B916" s="96">
        <v>40931</v>
      </c>
      <c r="C916" s="61">
        <f t="shared" si="14"/>
        <v>1708</v>
      </c>
      <c r="D916" s="25" t="s">
        <v>1439</v>
      </c>
      <c r="E916" s="34" t="s">
        <v>1218</v>
      </c>
      <c r="F916" s="50">
        <v>1050000</v>
      </c>
      <c r="G916" s="25" t="s">
        <v>115</v>
      </c>
      <c r="H916" s="25"/>
    </row>
    <row r="917" spans="2:8" ht="30" x14ac:dyDescent="0.25">
      <c r="B917" s="96">
        <v>40931</v>
      </c>
      <c r="C917" s="61">
        <f t="shared" si="14"/>
        <v>1709</v>
      </c>
      <c r="D917" s="25" t="s">
        <v>1440</v>
      </c>
      <c r="E917" s="34" t="s">
        <v>1437</v>
      </c>
      <c r="F917" s="50">
        <v>4070625</v>
      </c>
      <c r="G917" s="25" t="s">
        <v>115</v>
      </c>
      <c r="H917" s="25"/>
    </row>
    <row r="918" spans="2:8" ht="30" x14ac:dyDescent="0.25">
      <c r="B918" s="96">
        <v>40931</v>
      </c>
      <c r="C918" s="82">
        <f t="shared" si="14"/>
        <v>1710</v>
      </c>
      <c r="D918" s="25" t="s">
        <v>1441</v>
      </c>
      <c r="E918" s="34" t="s">
        <v>1422</v>
      </c>
      <c r="F918" s="50">
        <v>880000</v>
      </c>
      <c r="G918" s="25" t="s">
        <v>1353</v>
      </c>
      <c r="H918" s="25"/>
    </row>
    <row r="919" spans="2:8" ht="30" x14ac:dyDescent="0.25">
      <c r="B919" s="96">
        <v>40931</v>
      </c>
      <c r="C919" s="61">
        <f>+C918+1</f>
        <v>1711</v>
      </c>
      <c r="D919" s="25" t="s">
        <v>1442</v>
      </c>
      <c r="E919" s="34" t="s">
        <v>1422</v>
      </c>
      <c r="F919" s="50">
        <v>880000</v>
      </c>
      <c r="G919" s="25" t="s">
        <v>1353</v>
      </c>
      <c r="H919" s="25"/>
    </row>
    <row r="920" spans="2:8" ht="30" x14ac:dyDescent="0.25">
      <c r="B920" s="96">
        <v>40931</v>
      </c>
      <c r="C920" s="61">
        <f>+C919+1</f>
        <v>1712</v>
      </c>
      <c r="D920" s="25" t="s">
        <v>1443</v>
      </c>
      <c r="E920" s="34" t="s">
        <v>1422</v>
      </c>
      <c r="F920" s="50">
        <v>880000</v>
      </c>
      <c r="G920" s="25" t="s">
        <v>1353</v>
      </c>
      <c r="H920" s="25"/>
    </row>
    <row r="921" spans="2:8" ht="30" x14ac:dyDescent="0.25">
      <c r="B921" s="96">
        <v>40931</v>
      </c>
      <c r="C921" s="61">
        <f t="shared" ref="C921:C984" si="15">+C920+1</f>
        <v>1713</v>
      </c>
      <c r="D921" s="25" t="s">
        <v>1444</v>
      </c>
      <c r="E921" s="34" t="s">
        <v>1422</v>
      </c>
      <c r="F921" s="50">
        <v>880000</v>
      </c>
      <c r="G921" s="25" t="s">
        <v>1353</v>
      </c>
      <c r="H921" s="25"/>
    </row>
    <row r="922" spans="2:8" ht="30" x14ac:dyDescent="0.25">
      <c r="B922" s="96">
        <v>40931</v>
      </c>
      <c r="C922" s="61">
        <f t="shared" si="15"/>
        <v>1714</v>
      </c>
      <c r="D922" s="25" t="s">
        <v>1445</v>
      </c>
      <c r="E922" s="34" t="s">
        <v>1422</v>
      </c>
      <c r="F922" s="50">
        <v>880000</v>
      </c>
      <c r="G922" s="25" t="s">
        <v>1353</v>
      </c>
      <c r="H922" s="25"/>
    </row>
    <row r="923" spans="2:8" ht="30" x14ac:dyDescent="0.25">
      <c r="B923" s="96">
        <v>40931</v>
      </c>
      <c r="C923" s="61">
        <f t="shared" si="15"/>
        <v>1715</v>
      </c>
      <c r="D923" s="25" t="s">
        <v>1446</v>
      </c>
      <c r="E923" s="34" t="s">
        <v>1422</v>
      </c>
      <c r="F923" s="50">
        <v>880000</v>
      </c>
      <c r="G923" s="25" t="s">
        <v>1353</v>
      </c>
      <c r="H923" s="25"/>
    </row>
    <row r="924" spans="2:8" ht="30" x14ac:dyDescent="0.25">
      <c r="B924" s="96">
        <v>40931</v>
      </c>
      <c r="C924" s="61">
        <f t="shared" si="15"/>
        <v>1716</v>
      </c>
      <c r="D924" s="25" t="s">
        <v>1447</v>
      </c>
      <c r="E924" s="34" t="s">
        <v>1422</v>
      </c>
      <c r="F924" s="50">
        <v>880000</v>
      </c>
      <c r="G924" s="25" t="s">
        <v>1353</v>
      </c>
      <c r="H924" s="25"/>
    </row>
    <row r="925" spans="2:8" ht="30" x14ac:dyDescent="0.25">
      <c r="B925" s="96">
        <v>40931</v>
      </c>
      <c r="C925" s="61">
        <f t="shared" si="15"/>
        <v>1717</v>
      </c>
      <c r="D925" s="25" t="s">
        <v>1448</v>
      </c>
      <c r="E925" s="34" t="s">
        <v>1422</v>
      </c>
      <c r="F925" s="50">
        <v>880000</v>
      </c>
      <c r="G925" s="25" t="s">
        <v>1353</v>
      </c>
      <c r="H925" s="25"/>
    </row>
    <row r="926" spans="2:8" ht="30" x14ac:dyDescent="0.25">
      <c r="B926" s="96">
        <v>40931</v>
      </c>
      <c r="C926" s="61">
        <f t="shared" si="15"/>
        <v>1718</v>
      </c>
      <c r="D926" s="25" t="s">
        <v>1449</v>
      </c>
      <c r="E926" s="34" t="s">
        <v>1422</v>
      </c>
      <c r="F926" s="50">
        <v>880000</v>
      </c>
      <c r="G926" s="25" t="s">
        <v>1353</v>
      </c>
      <c r="H926" s="25"/>
    </row>
    <row r="927" spans="2:8" ht="30" x14ac:dyDescent="0.25">
      <c r="B927" s="96">
        <v>40931</v>
      </c>
      <c r="C927" s="61">
        <f t="shared" si="15"/>
        <v>1719</v>
      </c>
      <c r="D927" s="25" t="s">
        <v>1450</v>
      </c>
      <c r="E927" s="34" t="s">
        <v>1422</v>
      </c>
      <c r="F927" s="50">
        <v>880000</v>
      </c>
      <c r="G927" s="25" t="s">
        <v>1353</v>
      </c>
      <c r="H927" s="25"/>
    </row>
    <row r="928" spans="2:8" ht="30" x14ac:dyDescent="0.25">
      <c r="B928" s="96">
        <v>40931</v>
      </c>
      <c r="C928" s="82">
        <f t="shared" si="15"/>
        <v>1720</v>
      </c>
      <c r="D928" s="25" t="s">
        <v>1451</v>
      </c>
      <c r="E928" s="34" t="s">
        <v>1452</v>
      </c>
      <c r="F928" s="50">
        <v>436823</v>
      </c>
      <c r="G928" s="25" t="s">
        <v>329</v>
      </c>
      <c r="H928" s="25"/>
    </row>
    <row r="929" spans="2:8" ht="45" x14ac:dyDescent="0.25">
      <c r="B929" s="96">
        <v>40931</v>
      </c>
      <c r="C929" s="82">
        <f t="shared" si="15"/>
        <v>1721</v>
      </c>
      <c r="D929" s="25" t="s">
        <v>1453</v>
      </c>
      <c r="E929" s="34" t="s">
        <v>1454</v>
      </c>
      <c r="F929" s="50">
        <v>1118375</v>
      </c>
      <c r="G929" s="25" t="s">
        <v>329</v>
      </c>
      <c r="H929" s="25"/>
    </row>
    <row r="930" spans="2:8" ht="30" x14ac:dyDescent="0.25">
      <c r="B930" s="96">
        <v>40931</v>
      </c>
      <c r="C930" s="61">
        <f t="shared" si="15"/>
        <v>1722</v>
      </c>
      <c r="D930" s="25" t="s">
        <v>667</v>
      </c>
      <c r="E930" s="34" t="s">
        <v>1455</v>
      </c>
      <c r="F930" s="50">
        <v>232208</v>
      </c>
      <c r="G930" s="25" t="s">
        <v>417</v>
      </c>
      <c r="H930" s="25"/>
    </row>
    <row r="931" spans="2:8" ht="30" x14ac:dyDescent="0.25">
      <c r="B931" s="96">
        <v>40933</v>
      </c>
      <c r="C931" s="82">
        <f>+C930+1</f>
        <v>1723</v>
      </c>
      <c r="D931" s="25" t="s">
        <v>1456</v>
      </c>
      <c r="E931" s="34" t="s">
        <v>1457</v>
      </c>
      <c r="F931" s="50">
        <v>1386667</v>
      </c>
      <c r="G931" s="25" t="s">
        <v>329</v>
      </c>
      <c r="H931" s="25"/>
    </row>
    <row r="932" spans="2:8" ht="45" x14ac:dyDescent="0.25">
      <c r="B932" s="96">
        <v>40933</v>
      </c>
      <c r="C932" s="61">
        <f t="shared" si="15"/>
        <v>1724</v>
      </c>
      <c r="D932" s="25" t="s">
        <v>1458</v>
      </c>
      <c r="E932" s="34" t="s">
        <v>1459</v>
      </c>
      <c r="F932" s="50">
        <v>680000</v>
      </c>
      <c r="G932" s="25" t="s">
        <v>329</v>
      </c>
      <c r="H932" s="25"/>
    </row>
    <row r="933" spans="2:8" ht="45" x14ac:dyDescent="0.25">
      <c r="B933" s="96">
        <v>40933</v>
      </c>
      <c r="C933" s="82">
        <f t="shared" si="15"/>
        <v>1725</v>
      </c>
      <c r="D933" s="25" t="s">
        <v>1460</v>
      </c>
      <c r="E933" s="34" t="s">
        <v>1461</v>
      </c>
      <c r="F933" s="50">
        <v>1800000</v>
      </c>
      <c r="G933" s="25" t="s">
        <v>272</v>
      </c>
      <c r="H933" s="25"/>
    </row>
    <row r="934" spans="2:8" ht="45" x14ac:dyDescent="0.25">
      <c r="B934" s="96">
        <v>40933</v>
      </c>
      <c r="C934" s="61">
        <f t="shared" si="15"/>
        <v>1726</v>
      </c>
      <c r="D934" s="25" t="s">
        <v>1462</v>
      </c>
      <c r="E934" s="34" t="s">
        <v>1461</v>
      </c>
      <c r="F934" s="50">
        <v>1800000</v>
      </c>
      <c r="G934" s="25" t="s">
        <v>272</v>
      </c>
      <c r="H934" s="25"/>
    </row>
    <row r="935" spans="2:8" ht="45" x14ac:dyDescent="0.25">
      <c r="B935" s="96">
        <v>40933</v>
      </c>
      <c r="C935" s="61">
        <f t="shared" si="15"/>
        <v>1727</v>
      </c>
      <c r="D935" s="25" t="s">
        <v>850</v>
      </c>
      <c r="E935" s="34" t="s">
        <v>1463</v>
      </c>
      <c r="F935" s="50">
        <v>2400000</v>
      </c>
      <c r="G935" s="25" t="s">
        <v>272</v>
      </c>
      <c r="H935" s="25"/>
    </row>
    <row r="936" spans="2:8" ht="30" x14ac:dyDescent="0.25">
      <c r="B936" s="96">
        <v>40933</v>
      </c>
      <c r="C936" s="61">
        <f t="shared" si="15"/>
        <v>1728</v>
      </c>
      <c r="D936" s="25" t="s">
        <v>1464</v>
      </c>
      <c r="E936" s="34" t="s">
        <v>1465</v>
      </c>
      <c r="F936" s="50">
        <v>1533000</v>
      </c>
      <c r="G936" s="25" t="s">
        <v>272</v>
      </c>
      <c r="H936" s="25"/>
    </row>
    <row r="937" spans="2:8" ht="45" x14ac:dyDescent="0.25">
      <c r="B937" s="96">
        <v>40933</v>
      </c>
      <c r="C937" s="61">
        <f t="shared" si="15"/>
        <v>1729</v>
      </c>
      <c r="D937" s="25" t="s">
        <v>1466</v>
      </c>
      <c r="E937" s="34" t="s">
        <v>1467</v>
      </c>
      <c r="F937" s="50">
        <v>1600000</v>
      </c>
      <c r="G937" s="25" t="s">
        <v>272</v>
      </c>
      <c r="H937" s="25"/>
    </row>
    <row r="938" spans="2:8" ht="45" x14ac:dyDescent="0.25">
      <c r="B938" s="96">
        <v>40933</v>
      </c>
      <c r="C938" s="61">
        <f t="shared" si="15"/>
        <v>1730</v>
      </c>
      <c r="D938" s="25" t="s">
        <v>1468</v>
      </c>
      <c r="E938" s="34" t="s">
        <v>1469</v>
      </c>
      <c r="F938" s="50">
        <v>2900000</v>
      </c>
      <c r="G938" s="25" t="s">
        <v>272</v>
      </c>
      <c r="H938" s="25"/>
    </row>
    <row r="939" spans="2:8" ht="45" x14ac:dyDescent="0.25">
      <c r="B939" s="96">
        <v>40933</v>
      </c>
      <c r="C939" s="61">
        <f t="shared" si="15"/>
        <v>1731</v>
      </c>
      <c r="D939" s="25" t="s">
        <v>1470</v>
      </c>
      <c r="E939" s="34" t="s">
        <v>1471</v>
      </c>
      <c r="F939" s="50">
        <v>2800000</v>
      </c>
      <c r="G939" s="25" t="s">
        <v>272</v>
      </c>
      <c r="H939" s="25"/>
    </row>
    <row r="940" spans="2:8" ht="45" x14ac:dyDescent="0.25">
      <c r="B940" s="96">
        <v>40933</v>
      </c>
      <c r="C940" s="61">
        <f t="shared" si="15"/>
        <v>1732</v>
      </c>
      <c r="D940" s="25" t="s">
        <v>1472</v>
      </c>
      <c r="E940" s="34" t="s">
        <v>1469</v>
      </c>
      <c r="F940" s="50">
        <v>2900000</v>
      </c>
      <c r="G940" s="25" t="s">
        <v>272</v>
      </c>
      <c r="H940" s="25"/>
    </row>
    <row r="941" spans="2:8" ht="45" x14ac:dyDescent="0.25">
      <c r="B941" s="96">
        <v>40933</v>
      </c>
      <c r="C941" s="82">
        <f t="shared" si="15"/>
        <v>1733</v>
      </c>
      <c r="D941" s="25" t="s">
        <v>1153</v>
      </c>
      <c r="E941" s="34" t="s">
        <v>1473</v>
      </c>
      <c r="F941" s="50">
        <v>2509166</v>
      </c>
      <c r="G941" s="25" t="s">
        <v>115</v>
      </c>
      <c r="H941" s="25"/>
    </row>
    <row r="942" spans="2:8" ht="30" x14ac:dyDescent="0.25">
      <c r="B942" s="96">
        <v>40933</v>
      </c>
      <c r="C942" s="61">
        <f t="shared" si="15"/>
        <v>1734</v>
      </c>
      <c r="D942" s="25" t="s">
        <v>1217</v>
      </c>
      <c r="E942" s="34" t="s">
        <v>1474</v>
      </c>
      <c r="F942" s="50">
        <v>1050000</v>
      </c>
      <c r="G942" s="25" t="s">
        <v>115</v>
      </c>
      <c r="H942" s="25"/>
    </row>
    <row r="943" spans="2:8" ht="75" x14ac:dyDescent="0.25">
      <c r="B943" s="96">
        <v>40933</v>
      </c>
      <c r="C943" s="61">
        <f t="shared" si="15"/>
        <v>1735</v>
      </c>
      <c r="D943" s="25" t="s">
        <v>981</v>
      </c>
      <c r="E943" s="34" t="s">
        <v>1475</v>
      </c>
      <c r="F943" s="50">
        <v>5566666</v>
      </c>
      <c r="G943" s="25" t="s">
        <v>115</v>
      </c>
      <c r="H943" s="25"/>
    </row>
    <row r="944" spans="2:8" ht="45" x14ac:dyDescent="0.25">
      <c r="B944" s="96">
        <v>40933</v>
      </c>
      <c r="C944" s="61">
        <f t="shared" si="15"/>
        <v>1736</v>
      </c>
      <c r="D944" s="25" t="s">
        <v>1476</v>
      </c>
      <c r="E944" s="34" t="s">
        <v>1477</v>
      </c>
      <c r="F944" s="50">
        <v>2900000</v>
      </c>
      <c r="G944" s="25" t="s">
        <v>115</v>
      </c>
      <c r="H944" s="25"/>
    </row>
    <row r="945" spans="2:10" ht="75" x14ac:dyDescent="0.25">
      <c r="B945" s="96">
        <v>40933</v>
      </c>
      <c r="C945" s="61">
        <f t="shared" si="15"/>
        <v>1737</v>
      </c>
      <c r="D945" s="25" t="s">
        <v>1478</v>
      </c>
      <c r="E945" s="34" t="s">
        <v>1479</v>
      </c>
      <c r="F945" s="50">
        <v>8757917</v>
      </c>
      <c r="G945" s="25" t="s">
        <v>115</v>
      </c>
      <c r="H945" s="25"/>
    </row>
    <row r="946" spans="2:10" ht="45" x14ac:dyDescent="0.25">
      <c r="B946" s="96">
        <v>40933</v>
      </c>
      <c r="C946" s="61">
        <f t="shared" si="15"/>
        <v>1738</v>
      </c>
      <c r="D946" s="25" t="s">
        <v>1480</v>
      </c>
      <c r="E946" s="34" t="s">
        <v>1481</v>
      </c>
      <c r="F946" s="50">
        <v>1900000</v>
      </c>
      <c r="G946" s="25" t="s">
        <v>115</v>
      </c>
      <c r="H946" s="25"/>
    </row>
    <row r="947" spans="2:10" ht="45" x14ac:dyDescent="0.25">
      <c r="B947" s="96">
        <v>40933</v>
      </c>
      <c r="C947" s="82">
        <f t="shared" si="15"/>
        <v>1739</v>
      </c>
      <c r="D947" s="25" t="s">
        <v>1482</v>
      </c>
      <c r="E947" s="34" t="s">
        <v>1483</v>
      </c>
      <c r="F947" s="50">
        <v>1800000</v>
      </c>
      <c r="G947" s="25" t="s">
        <v>371</v>
      </c>
      <c r="H947" s="25"/>
    </row>
    <row r="948" spans="2:10" ht="45" x14ac:dyDescent="0.25">
      <c r="B948" s="96">
        <v>40933</v>
      </c>
      <c r="C948" s="61">
        <f t="shared" si="15"/>
        <v>1740</v>
      </c>
      <c r="D948" s="25" t="s">
        <v>1484</v>
      </c>
      <c r="E948" s="34" t="s">
        <v>1483</v>
      </c>
      <c r="F948" s="50">
        <v>1800000</v>
      </c>
      <c r="G948" s="25" t="s">
        <v>371</v>
      </c>
      <c r="H948" s="25"/>
    </row>
    <row r="949" spans="2:10" ht="45" x14ac:dyDescent="0.25">
      <c r="B949" s="96">
        <v>40933</v>
      </c>
      <c r="C949" s="61">
        <f t="shared" si="15"/>
        <v>1741</v>
      </c>
      <c r="D949" s="25" t="s">
        <v>1485</v>
      </c>
      <c r="E949" s="34" t="s">
        <v>1483</v>
      </c>
      <c r="F949" s="50">
        <v>1800000</v>
      </c>
      <c r="G949" s="25" t="s">
        <v>371</v>
      </c>
      <c r="H949" s="25"/>
    </row>
    <row r="950" spans="2:10" ht="75" x14ac:dyDescent="0.25">
      <c r="B950" s="96">
        <v>40933</v>
      </c>
      <c r="C950" s="82">
        <f t="shared" si="15"/>
        <v>1742</v>
      </c>
      <c r="D950" s="25" t="s">
        <v>1486</v>
      </c>
      <c r="E950" s="34" t="s">
        <v>1487</v>
      </c>
      <c r="F950" s="50">
        <v>5123333</v>
      </c>
      <c r="G950" s="25" t="s">
        <v>342</v>
      </c>
      <c r="H950" s="25"/>
    </row>
    <row r="951" spans="2:10" ht="45" x14ac:dyDescent="0.25">
      <c r="B951" s="96">
        <v>40933</v>
      </c>
      <c r="C951" s="61">
        <f t="shared" si="15"/>
        <v>1743</v>
      </c>
      <c r="D951" s="25" t="s">
        <v>1488</v>
      </c>
      <c r="E951" s="34" t="s">
        <v>1477</v>
      </c>
      <c r="F951" s="50">
        <v>2900000</v>
      </c>
      <c r="G951" s="25" t="s">
        <v>363</v>
      </c>
      <c r="H951" s="25"/>
    </row>
    <row r="952" spans="2:10" ht="45" x14ac:dyDescent="0.25">
      <c r="B952" s="96">
        <v>40933</v>
      </c>
      <c r="C952" s="61">
        <f t="shared" si="15"/>
        <v>1744</v>
      </c>
      <c r="D952" s="25" t="s">
        <v>720</v>
      </c>
      <c r="E952" s="34" t="s">
        <v>1489</v>
      </c>
      <c r="F952" s="50">
        <v>2900000</v>
      </c>
      <c r="G952" s="25" t="s">
        <v>360</v>
      </c>
      <c r="H952" s="25"/>
    </row>
    <row r="953" spans="2:10" ht="45" x14ac:dyDescent="0.25">
      <c r="B953" s="96">
        <v>40933</v>
      </c>
      <c r="C953" s="61">
        <f t="shared" si="15"/>
        <v>1745</v>
      </c>
      <c r="D953" s="25" t="s">
        <v>1490</v>
      </c>
      <c r="E953" s="34" t="s">
        <v>1491</v>
      </c>
      <c r="F953" s="50">
        <v>1646666</v>
      </c>
      <c r="G953" s="25" t="s">
        <v>337</v>
      </c>
      <c r="H953" s="25"/>
    </row>
    <row r="954" spans="2:10" ht="45" x14ac:dyDescent="0.25">
      <c r="B954" s="96">
        <v>40933</v>
      </c>
      <c r="C954" s="61">
        <f t="shared" si="15"/>
        <v>1746</v>
      </c>
      <c r="D954" s="25" t="s">
        <v>1492</v>
      </c>
      <c r="E954" s="34" t="s">
        <v>1493</v>
      </c>
      <c r="F954" s="50">
        <v>1800000</v>
      </c>
      <c r="G954" s="25" t="s">
        <v>1320</v>
      </c>
      <c r="H954" s="25"/>
    </row>
    <row r="955" spans="2:10" ht="45" x14ac:dyDescent="0.25">
      <c r="B955" s="96">
        <v>40933</v>
      </c>
      <c r="C955" s="61">
        <f t="shared" si="15"/>
        <v>1747</v>
      </c>
      <c r="D955" s="25" t="s">
        <v>1427</v>
      </c>
      <c r="E955" s="34" t="s">
        <v>1493</v>
      </c>
      <c r="F955" s="50">
        <v>1800000</v>
      </c>
      <c r="G955" s="25" t="s">
        <v>1320</v>
      </c>
      <c r="H955" s="25"/>
    </row>
    <row r="956" spans="2:10" ht="45" x14ac:dyDescent="0.25">
      <c r="B956" s="96">
        <v>40933</v>
      </c>
      <c r="C956" s="61">
        <f t="shared" si="15"/>
        <v>1748</v>
      </c>
      <c r="D956" s="25" t="s">
        <v>763</v>
      </c>
      <c r="E956" s="34" t="s">
        <v>1388</v>
      </c>
      <c r="F956" s="50">
        <v>1800000</v>
      </c>
      <c r="G956" s="25" t="s">
        <v>388</v>
      </c>
      <c r="H956" s="25"/>
    </row>
    <row r="957" spans="2:10" ht="45" x14ac:dyDescent="0.25">
      <c r="B957" s="96">
        <v>40933</v>
      </c>
      <c r="C957" s="61">
        <f t="shared" si="15"/>
        <v>1749</v>
      </c>
      <c r="D957" s="25" t="s">
        <v>1494</v>
      </c>
      <c r="E957" s="34" t="s">
        <v>1495</v>
      </c>
      <c r="F957" s="50">
        <v>1800000</v>
      </c>
      <c r="G957" s="25" t="s">
        <v>348</v>
      </c>
      <c r="H957" s="25"/>
    </row>
    <row r="958" spans="2:10" ht="60" x14ac:dyDescent="0.25">
      <c r="B958" s="96">
        <v>40933</v>
      </c>
      <c r="C958" s="82">
        <f t="shared" si="15"/>
        <v>1750</v>
      </c>
      <c r="D958" s="25" t="s">
        <v>1173</v>
      </c>
      <c r="E958" s="34" t="s">
        <v>1496</v>
      </c>
      <c r="F958" s="50">
        <v>3500000</v>
      </c>
      <c r="G958" s="25" t="s">
        <v>1408</v>
      </c>
      <c r="H958" s="25"/>
    </row>
    <row r="959" spans="2:10" ht="45" x14ac:dyDescent="0.25">
      <c r="B959" s="96">
        <v>40933</v>
      </c>
      <c r="C959" s="61">
        <f t="shared" si="15"/>
        <v>1751</v>
      </c>
      <c r="D959" s="25" t="s">
        <v>1407</v>
      </c>
      <c r="E959" s="34" t="s">
        <v>1497</v>
      </c>
      <c r="F959" s="50">
        <v>1280000</v>
      </c>
      <c r="G959" s="25" t="s">
        <v>1408</v>
      </c>
      <c r="H959" s="25"/>
      <c r="J959">
        <v>228</v>
      </c>
    </row>
    <row r="960" spans="2:10" ht="60" x14ac:dyDescent="0.25">
      <c r="B960" s="96">
        <v>40938</v>
      </c>
      <c r="C960" s="82">
        <f>+C959+1</f>
        <v>1752</v>
      </c>
      <c r="D960" s="25" t="s">
        <v>1498</v>
      </c>
      <c r="E960" s="34" t="s">
        <v>1499</v>
      </c>
      <c r="F960" s="50">
        <v>3360000</v>
      </c>
      <c r="G960" s="25" t="s">
        <v>496</v>
      </c>
      <c r="H960" s="25"/>
    </row>
    <row r="961" spans="2:9" ht="60" x14ac:dyDescent="0.25">
      <c r="B961" s="96">
        <v>40938</v>
      </c>
      <c r="C961" s="61">
        <f t="shared" si="15"/>
        <v>1753</v>
      </c>
      <c r="D961" s="25" t="s">
        <v>1500</v>
      </c>
      <c r="E961" s="34" t="s">
        <v>1499</v>
      </c>
      <c r="F961" s="50">
        <v>3360000</v>
      </c>
      <c r="G961" s="25" t="s">
        <v>496</v>
      </c>
      <c r="H961" s="25"/>
    </row>
    <row r="962" spans="2:9" ht="60" x14ac:dyDescent="0.25">
      <c r="B962" s="96">
        <v>40938</v>
      </c>
      <c r="C962" s="61">
        <f t="shared" si="15"/>
        <v>1754</v>
      </c>
      <c r="D962" s="25" t="s">
        <v>1501</v>
      </c>
      <c r="E962" s="34" t="s">
        <v>1502</v>
      </c>
      <c r="F962" s="50">
        <v>2100000</v>
      </c>
      <c r="G962" s="25" t="s">
        <v>371</v>
      </c>
      <c r="H962" s="25"/>
    </row>
    <row r="963" spans="2:9" ht="60" x14ac:dyDescent="0.25">
      <c r="B963" s="96">
        <v>40938</v>
      </c>
      <c r="C963" s="61">
        <f t="shared" si="15"/>
        <v>1755</v>
      </c>
      <c r="D963" s="25" t="s">
        <v>1503</v>
      </c>
      <c r="E963" s="34" t="s">
        <v>1504</v>
      </c>
      <c r="F963" s="50">
        <v>2100000</v>
      </c>
      <c r="G963" s="25" t="s">
        <v>371</v>
      </c>
      <c r="H963" s="25"/>
    </row>
    <row r="964" spans="2:9" ht="60" x14ac:dyDescent="0.25">
      <c r="B964" s="96">
        <v>40938</v>
      </c>
      <c r="C964" s="61">
        <f t="shared" si="15"/>
        <v>1756</v>
      </c>
      <c r="D964" s="25" t="s">
        <v>1484</v>
      </c>
      <c r="E964" s="34" t="s">
        <v>1505</v>
      </c>
      <c r="F964" s="50">
        <v>1800000</v>
      </c>
      <c r="G964" s="25" t="s">
        <v>371</v>
      </c>
      <c r="H964" s="25"/>
    </row>
    <row r="965" spans="2:9" ht="60" x14ac:dyDescent="0.25">
      <c r="B965" s="96">
        <v>40938</v>
      </c>
      <c r="C965" s="61">
        <f t="shared" si="15"/>
        <v>1757</v>
      </c>
      <c r="D965" s="25" t="s">
        <v>1485</v>
      </c>
      <c r="E965" s="34" t="s">
        <v>1505</v>
      </c>
      <c r="F965" s="50">
        <v>1800000</v>
      </c>
      <c r="G965" s="25" t="s">
        <v>371</v>
      </c>
      <c r="H965" s="25"/>
    </row>
    <row r="966" spans="2:9" ht="60" x14ac:dyDescent="0.25">
      <c r="B966" s="96">
        <v>40938</v>
      </c>
      <c r="C966" s="61">
        <f t="shared" si="15"/>
        <v>1758</v>
      </c>
      <c r="D966" s="25" t="s">
        <v>865</v>
      </c>
      <c r="E966" s="34" t="s">
        <v>1502</v>
      </c>
      <c r="F966" s="50">
        <v>2100000</v>
      </c>
      <c r="G966" s="25" t="s">
        <v>371</v>
      </c>
      <c r="H966" s="25"/>
    </row>
    <row r="967" spans="2:9" ht="30" x14ac:dyDescent="0.25">
      <c r="B967" s="96">
        <v>40938</v>
      </c>
      <c r="C967" s="82">
        <f t="shared" si="15"/>
        <v>1759</v>
      </c>
      <c r="D967" s="25" t="s">
        <v>1506</v>
      </c>
      <c r="E967" s="34" t="s">
        <v>1507</v>
      </c>
      <c r="F967" s="50">
        <v>1160000</v>
      </c>
      <c r="G967" s="25" t="s">
        <v>348</v>
      </c>
      <c r="H967" s="25"/>
    </row>
    <row r="968" spans="2:9" ht="60" x14ac:dyDescent="0.25">
      <c r="B968" s="96">
        <v>40938</v>
      </c>
      <c r="C968" s="61">
        <f t="shared" si="15"/>
        <v>1760</v>
      </c>
      <c r="D968" s="25" t="s">
        <v>647</v>
      </c>
      <c r="E968" s="34" t="s">
        <v>1508</v>
      </c>
      <c r="F968" s="50">
        <v>1800000</v>
      </c>
      <c r="G968" s="25" t="s">
        <v>348</v>
      </c>
      <c r="H968" s="25"/>
    </row>
    <row r="969" spans="2:9" ht="60" x14ac:dyDescent="0.25">
      <c r="B969" s="96">
        <v>40938</v>
      </c>
      <c r="C969" s="61">
        <f t="shared" si="15"/>
        <v>1761</v>
      </c>
      <c r="D969" s="25" t="s">
        <v>639</v>
      </c>
      <c r="E969" s="34" t="s">
        <v>1509</v>
      </c>
      <c r="F969" s="50">
        <v>2320000</v>
      </c>
      <c r="G969" s="25" t="s">
        <v>348</v>
      </c>
      <c r="H969" s="25"/>
    </row>
    <row r="970" spans="2:9" ht="30" x14ac:dyDescent="0.25">
      <c r="B970" s="96">
        <v>40938</v>
      </c>
      <c r="C970" s="61">
        <f t="shared" si="15"/>
        <v>1762</v>
      </c>
      <c r="D970" s="25" t="s">
        <v>645</v>
      </c>
      <c r="E970" s="34" t="s">
        <v>1510</v>
      </c>
      <c r="F970" s="50">
        <v>1160000</v>
      </c>
      <c r="G970" s="25" t="s">
        <v>348</v>
      </c>
      <c r="H970" s="25"/>
    </row>
    <row r="971" spans="2:9" ht="60" x14ac:dyDescent="0.25">
      <c r="B971" s="96">
        <v>40938</v>
      </c>
      <c r="C971" s="61">
        <f t="shared" si="15"/>
        <v>1763</v>
      </c>
      <c r="D971" s="25" t="s">
        <v>1008</v>
      </c>
      <c r="E971" s="34" t="s">
        <v>1511</v>
      </c>
      <c r="F971" s="50">
        <v>1800000</v>
      </c>
      <c r="G971" s="25" t="s">
        <v>348</v>
      </c>
      <c r="H971" s="25"/>
    </row>
    <row r="972" spans="2:9" ht="30" x14ac:dyDescent="0.25">
      <c r="B972" s="96">
        <v>40938</v>
      </c>
      <c r="C972" s="61">
        <f t="shared" si="15"/>
        <v>1764</v>
      </c>
      <c r="D972" s="25" t="s">
        <v>649</v>
      </c>
      <c r="E972" s="34" t="s">
        <v>1512</v>
      </c>
      <c r="F972" s="50">
        <v>1160000</v>
      </c>
      <c r="G972" s="25" t="s">
        <v>348</v>
      </c>
      <c r="H972" s="25">
        <v>5</v>
      </c>
      <c r="I972" s="97" t="s">
        <v>1513</v>
      </c>
    </row>
    <row r="973" spans="2:9" ht="90" x14ac:dyDescent="0.25">
      <c r="B973" s="96">
        <v>40938</v>
      </c>
      <c r="C973" s="82">
        <f t="shared" si="15"/>
        <v>1765</v>
      </c>
      <c r="D973" s="25" t="s">
        <v>1514</v>
      </c>
      <c r="E973" s="34" t="s">
        <v>1515</v>
      </c>
      <c r="F973" s="50">
        <v>2940000</v>
      </c>
      <c r="G973" s="25" t="s">
        <v>1420</v>
      </c>
      <c r="H973" s="25"/>
    </row>
    <row r="974" spans="2:9" ht="135" x14ac:dyDescent="0.25">
      <c r="B974" s="96">
        <v>40938</v>
      </c>
      <c r="C974" s="61">
        <f t="shared" si="15"/>
        <v>1766</v>
      </c>
      <c r="D974" s="25" t="s">
        <v>1516</v>
      </c>
      <c r="E974" s="34" t="s">
        <v>1517</v>
      </c>
      <c r="F974" s="50">
        <v>4740000</v>
      </c>
      <c r="G974" s="25" t="s">
        <v>1420</v>
      </c>
      <c r="H974" s="25"/>
    </row>
    <row r="975" spans="2:9" ht="135" x14ac:dyDescent="0.25">
      <c r="B975" s="96">
        <v>40938</v>
      </c>
      <c r="C975" s="61">
        <f t="shared" si="15"/>
        <v>1767</v>
      </c>
      <c r="D975" s="25" t="s">
        <v>1518</v>
      </c>
      <c r="E975" s="34" t="s">
        <v>1519</v>
      </c>
      <c r="F975" s="50">
        <v>7637000</v>
      </c>
      <c r="G975" s="25" t="s">
        <v>1420</v>
      </c>
      <c r="H975" s="25"/>
    </row>
    <row r="976" spans="2:9" ht="150" x14ac:dyDescent="0.25">
      <c r="B976" s="96">
        <v>40938</v>
      </c>
      <c r="C976" s="61">
        <f t="shared" si="15"/>
        <v>1768</v>
      </c>
      <c r="D976" s="25" t="s">
        <v>1520</v>
      </c>
      <c r="E976" s="34" t="s">
        <v>1521</v>
      </c>
      <c r="F976" s="50">
        <v>8426666</v>
      </c>
      <c r="G976" s="25" t="s">
        <v>1420</v>
      </c>
      <c r="H976" s="25"/>
    </row>
    <row r="977" spans="2:8" ht="90" x14ac:dyDescent="0.25">
      <c r="B977" s="96">
        <v>40938</v>
      </c>
      <c r="C977" s="61">
        <f t="shared" si="15"/>
        <v>1769</v>
      </c>
      <c r="D977" s="25" t="s">
        <v>1522</v>
      </c>
      <c r="E977" s="34" t="s">
        <v>1523</v>
      </c>
      <c r="F977" s="50">
        <v>5703333</v>
      </c>
      <c r="G977" s="25" t="s">
        <v>1420</v>
      </c>
      <c r="H977" s="25"/>
    </row>
    <row r="978" spans="2:8" ht="60" x14ac:dyDescent="0.25">
      <c r="B978" s="96">
        <v>40938</v>
      </c>
      <c r="C978" s="82">
        <f t="shared" si="15"/>
        <v>1770</v>
      </c>
      <c r="D978" s="25" t="s">
        <v>830</v>
      </c>
      <c r="E978" s="34" t="s">
        <v>1524</v>
      </c>
      <c r="F978" s="50">
        <v>2706666</v>
      </c>
      <c r="G978" s="25" t="s">
        <v>360</v>
      </c>
      <c r="H978" s="25"/>
    </row>
    <row r="979" spans="2:8" ht="90" x14ac:dyDescent="0.25">
      <c r="B979" s="96">
        <v>40938</v>
      </c>
      <c r="C979" s="61">
        <f t="shared" si="15"/>
        <v>1771</v>
      </c>
      <c r="D979" s="25" t="s">
        <v>1525</v>
      </c>
      <c r="E979" s="34" t="s">
        <v>1526</v>
      </c>
      <c r="F979" s="50">
        <v>3600000</v>
      </c>
      <c r="G979" s="25" t="s">
        <v>360</v>
      </c>
      <c r="H979" s="25"/>
    </row>
    <row r="980" spans="2:8" ht="120" x14ac:dyDescent="0.25">
      <c r="B980" s="96">
        <v>40938</v>
      </c>
      <c r="C980" s="61">
        <f t="shared" si="15"/>
        <v>1772</v>
      </c>
      <c r="D980" s="25" t="s">
        <v>1527</v>
      </c>
      <c r="E980" s="34" t="s">
        <v>1528</v>
      </c>
      <c r="F980" s="50">
        <v>5280000</v>
      </c>
      <c r="G980" s="25" t="s">
        <v>360</v>
      </c>
      <c r="H980" s="25"/>
    </row>
    <row r="981" spans="2:8" ht="60" x14ac:dyDescent="0.25">
      <c r="B981" s="96">
        <v>40938</v>
      </c>
      <c r="C981" s="61">
        <f t="shared" si="15"/>
        <v>1773</v>
      </c>
      <c r="D981" s="25" t="s">
        <v>1529</v>
      </c>
      <c r="E981" s="34" t="s">
        <v>1530</v>
      </c>
      <c r="F981" s="50">
        <v>2900000</v>
      </c>
      <c r="G981" s="25" t="s">
        <v>360</v>
      </c>
      <c r="H981" s="25"/>
    </row>
    <row r="982" spans="2:8" ht="90" x14ac:dyDescent="0.25">
      <c r="B982" s="96">
        <v>40938</v>
      </c>
      <c r="C982" s="61">
        <f t="shared" si="15"/>
        <v>1774</v>
      </c>
      <c r="D982" s="25" t="s">
        <v>643</v>
      </c>
      <c r="E982" s="34" t="s">
        <v>1531</v>
      </c>
      <c r="F982" s="50">
        <v>3480000</v>
      </c>
      <c r="G982" s="25" t="s">
        <v>360</v>
      </c>
      <c r="H982" s="25"/>
    </row>
    <row r="983" spans="2:8" ht="60" x14ac:dyDescent="0.25">
      <c r="B983" s="96">
        <v>40938</v>
      </c>
      <c r="C983" s="82">
        <f t="shared" si="15"/>
        <v>1775</v>
      </c>
      <c r="D983" s="25" t="s">
        <v>733</v>
      </c>
      <c r="E983" s="34" t="s">
        <v>1532</v>
      </c>
      <c r="F983" s="50">
        <v>1140000</v>
      </c>
      <c r="G983" s="25" t="s">
        <v>1420</v>
      </c>
      <c r="H983" s="25"/>
    </row>
    <row r="984" spans="2:8" ht="135" x14ac:dyDescent="0.25">
      <c r="B984" s="96">
        <v>40938</v>
      </c>
      <c r="C984" s="61">
        <f t="shared" si="15"/>
        <v>1776</v>
      </c>
      <c r="D984" s="25" t="s">
        <v>1533</v>
      </c>
      <c r="E984" s="34" t="s">
        <v>1517</v>
      </c>
      <c r="F984" s="50">
        <v>4740000</v>
      </c>
      <c r="G984" s="25" t="s">
        <v>1420</v>
      </c>
      <c r="H984" s="25"/>
    </row>
    <row r="985" spans="2:8" ht="135" x14ac:dyDescent="0.25">
      <c r="B985" s="96">
        <v>40938</v>
      </c>
      <c r="C985" s="61">
        <f t="shared" ref="C985:C1048" si="16">+C984+1</f>
        <v>1777</v>
      </c>
      <c r="D985" s="25" t="s">
        <v>805</v>
      </c>
      <c r="E985" s="34" t="s">
        <v>1517</v>
      </c>
      <c r="F985" s="50">
        <v>4740000</v>
      </c>
      <c r="G985" s="25" t="s">
        <v>1420</v>
      </c>
      <c r="H985" s="25"/>
    </row>
    <row r="986" spans="2:8" ht="60" x14ac:dyDescent="0.25">
      <c r="B986" s="96">
        <v>40938</v>
      </c>
      <c r="C986" s="61">
        <f t="shared" si="16"/>
        <v>1778</v>
      </c>
      <c r="D986" s="25" t="s">
        <v>1534</v>
      </c>
      <c r="E986" s="34" t="s">
        <v>1535</v>
      </c>
      <c r="F986" s="50">
        <v>1546666</v>
      </c>
      <c r="G986" s="25" t="s">
        <v>1420</v>
      </c>
      <c r="H986" s="25"/>
    </row>
    <row r="987" spans="2:8" ht="135" x14ac:dyDescent="0.25">
      <c r="B987" s="96">
        <v>40938</v>
      </c>
      <c r="C987" s="61">
        <f t="shared" si="16"/>
        <v>1779</v>
      </c>
      <c r="D987" s="25" t="s">
        <v>1536</v>
      </c>
      <c r="E987" s="34" t="s">
        <v>1517</v>
      </c>
      <c r="F987" s="50">
        <v>4740000</v>
      </c>
      <c r="G987" s="25" t="s">
        <v>1420</v>
      </c>
      <c r="H987" s="25"/>
    </row>
    <row r="988" spans="2:8" ht="105" x14ac:dyDescent="0.25">
      <c r="B988" s="96">
        <v>40938</v>
      </c>
      <c r="C988" s="82">
        <f t="shared" si="16"/>
        <v>1780</v>
      </c>
      <c r="D988" s="25" t="s">
        <v>1537</v>
      </c>
      <c r="E988" s="34" t="s">
        <v>1538</v>
      </c>
      <c r="F988" s="50">
        <v>3146666</v>
      </c>
      <c r="G988" s="25" t="s">
        <v>1420</v>
      </c>
      <c r="H988" s="25"/>
    </row>
    <row r="989" spans="2:8" ht="105" x14ac:dyDescent="0.25">
      <c r="B989" s="96">
        <v>40938</v>
      </c>
      <c r="C989" s="61">
        <f t="shared" si="16"/>
        <v>1781</v>
      </c>
      <c r="D989" s="25" t="s">
        <v>1539</v>
      </c>
      <c r="E989" s="34" t="s">
        <v>1538</v>
      </c>
      <c r="F989" s="50">
        <v>3146666</v>
      </c>
      <c r="G989" s="25" t="s">
        <v>1420</v>
      </c>
      <c r="H989" s="25"/>
    </row>
    <row r="990" spans="2:8" ht="45" x14ac:dyDescent="0.25">
      <c r="B990" s="96">
        <v>40938</v>
      </c>
      <c r="C990" s="61">
        <f t="shared" si="16"/>
        <v>1782</v>
      </c>
      <c r="D990" s="25" t="s">
        <v>1094</v>
      </c>
      <c r="E990" s="34" t="s">
        <v>1540</v>
      </c>
      <c r="F990" s="50">
        <v>2900000</v>
      </c>
      <c r="G990" s="25" t="s">
        <v>1420</v>
      </c>
      <c r="H990" s="25"/>
    </row>
    <row r="991" spans="2:8" ht="105" x14ac:dyDescent="0.25">
      <c r="B991" s="96">
        <v>40938</v>
      </c>
      <c r="C991" s="61">
        <f t="shared" si="16"/>
        <v>1783</v>
      </c>
      <c r="D991" s="25" t="s">
        <v>1541</v>
      </c>
      <c r="E991" s="34" t="s">
        <v>1538</v>
      </c>
      <c r="F991" s="50">
        <v>3146666</v>
      </c>
      <c r="G991" s="25" t="s">
        <v>1420</v>
      </c>
      <c r="H991" s="25"/>
    </row>
    <row r="992" spans="2:8" ht="45" x14ac:dyDescent="0.25">
      <c r="B992" s="96">
        <v>40938</v>
      </c>
      <c r="C992" s="61">
        <f t="shared" si="16"/>
        <v>1784</v>
      </c>
      <c r="D992" s="25" t="s">
        <v>1542</v>
      </c>
      <c r="E992" s="34" t="s">
        <v>1543</v>
      </c>
      <c r="F992" s="50">
        <v>1935000</v>
      </c>
      <c r="G992" s="25" t="s">
        <v>1420</v>
      </c>
      <c r="H992" s="25"/>
    </row>
    <row r="993" spans="2:9" ht="45" x14ac:dyDescent="0.25">
      <c r="B993" s="96">
        <v>40938</v>
      </c>
      <c r="C993" s="82">
        <f t="shared" si="16"/>
        <v>1785</v>
      </c>
      <c r="D993" s="25" t="s">
        <v>642</v>
      </c>
      <c r="E993" s="34" t="s">
        <v>1544</v>
      </c>
      <c r="F993" s="50">
        <v>1800000</v>
      </c>
      <c r="G993" s="25" t="s">
        <v>388</v>
      </c>
      <c r="H993" s="25"/>
    </row>
    <row r="994" spans="2:9" ht="45" x14ac:dyDescent="0.25">
      <c r="B994" s="96">
        <v>40938</v>
      </c>
      <c r="C994" s="61">
        <f t="shared" si="16"/>
        <v>1786</v>
      </c>
      <c r="D994" s="25" t="s">
        <v>1545</v>
      </c>
      <c r="E994" s="34" t="s">
        <v>1544</v>
      </c>
      <c r="F994" s="50">
        <v>1800000</v>
      </c>
      <c r="G994" s="25" t="s">
        <v>388</v>
      </c>
      <c r="H994" s="25"/>
    </row>
    <row r="995" spans="2:9" ht="90" x14ac:dyDescent="0.25">
      <c r="B995" s="96">
        <v>40938</v>
      </c>
      <c r="C995" s="82">
        <f t="shared" si="16"/>
        <v>1787</v>
      </c>
      <c r="D995" s="25" t="s">
        <v>1546</v>
      </c>
      <c r="E995" s="34" t="s">
        <v>1547</v>
      </c>
      <c r="F995" s="50">
        <v>3600000</v>
      </c>
      <c r="G995" s="25" t="s">
        <v>1320</v>
      </c>
      <c r="H995" s="25"/>
    </row>
    <row r="996" spans="2:9" ht="90" x14ac:dyDescent="0.25">
      <c r="B996" s="96">
        <v>40938</v>
      </c>
      <c r="C996" s="61">
        <f t="shared" si="16"/>
        <v>1788</v>
      </c>
      <c r="D996" s="25" t="s">
        <v>1548</v>
      </c>
      <c r="E996" s="34" t="s">
        <v>1547</v>
      </c>
      <c r="F996" s="50">
        <v>3600000</v>
      </c>
      <c r="G996" s="25" t="s">
        <v>1320</v>
      </c>
      <c r="H996" s="25"/>
    </row>
    <row r="997" spans="2:9" ht="90" x14ac:dyDescent="0.25">
      <c r="B997" s="96">
        <v>40938</v>
      </c>
      <c r="C997" s="61">
        <f t="shared" si="16"/>
        <v>1789</v>
      </c>
      <c r="D997" s="25" t="s">
        <v>1549</v>
      </c>
      <c r="E997" s="34" t="s">
        <v>1547</v>
      </c>
      <c r="F997" s="50">
        <v>3600000</v>
      </c>
      <c r="G997" s="25" t="s">
        <v>1320</v>
      </c>
      <c r="H997" s="25"/>
    </row>
    <row r="998" spans="2:9" ht="90" x14ac:dyDescent="0.25">
      <c r="B998" s="96">
        <v>40938</v>
      </c>
      <c r="C998" s="61">
        <f t="shared" si="16"/>
        <v>1790</v>
      </c>
      <c r="D998" s="25" t="s">
        <v>1550</v>
      </c>
      <c r="E998" s="34" t="s">
        <v>1547</v>
      </c>
      <c r="F998" s="50">
        <v>3600000</v>
      </c>
      <c r="G998" s="25" t="s">
        <v>1320</v>
      </c>
      <c r="H998" s="25"/>
    </row>
    <row r="999" spans="2:9" ht="90" x14ac:dyDescent="0.25">
      <c r="B999" s="96">
        <v>40938</v>
      </c>
      <c r="C999" s="61">
        <f t="shared" si="16"/>
        <v>1791</v>
      </c>
      <c r="D999" s="25" t="s">
        <v>1551</v>
      </c>
      <c r="E999" s="34" t="s">
        <v>1547</v>
      </c>
      <c r="F999" s="50">
        <v>3600000</v>
      </c>
      <c r="G999" s="25" t="s">
        <v>1320</v>
      </c>
      <c r="H999" s="25"/>
    </row>
    <row r="1000" spans="2:9" ht="90" x14ac:dyDescent="0.25">
      <c r="B1000" s="96">
        <v>40938</v>
      </c>
      <c r="C1000" s="82">
        <f t="shared" si="16"/>
        <v>1792</v>
      </c>
      <c r="D1000" s="25" t="s">
        <v>1552</v>
      </c>
      <c r="E1000" s="34" t="s">
        <v>1553</v>
      </c>
      <c r="F1000" s="50">
        <v>3600000</v>
      </c>
      <c r="G1000" s="25" t="s">
        <v>1320</v>
      </c>
      <c r="H1000" s="25"/>
    </row>
    <row r="1001" spans="2:9" ht="90" x14ac:dyDescent="0.25">
      <c r="B1001" s="96">
        <v>40938</v>
      </c>
      <c r="C1001" s="61">
        <f t="shared" si="16"/>
        <v>1793</v>
      </c>
      <c r="D1001" s="25" t="s">
        <v>1554</v>
      </c>
      <c r="E1001" s="34" t="s">
        <v>1553</v>
      </c>
      <c r="F1001" s="50">
        <v>3600000</v>
      </c>
      <c r="G1001" s="25" t="s">
        <v>1320</v>
      </c>
      <c r="H1001" s="25"/>
    </row>
    <row r="1002" spans="2:9" ht="90" x14ac:dyDescent="0.25">
      <c r="B1002" s="96">
        <v>40938</v>
      </c>
      <c r="C1002" s="61">
        <f t="shared" si="16"/>
        <v>1794</v>
      </c>
      <c r="D1002" s="25" t="s">
        <v>1555</v>
      </c>
      <c r="E1002" s="34" t="s">
        <v>1553</v>
      </c>
      <c r="F1002" s="50">
        <v>3600000</v>
      </c>
      <c r="G1002" s="25" t="s">
        <v>1320</v>
      </c>
      <c r="H1002" s="25"/>
    </row>
    <row r="1003" spans="2:9" ht="90" x14ac:dyDescent="0.25">
      <c r="B1003" s="96">
        <v>40938</v>
      </c>
      <c r="C1003" s="61">
        <f t="shared" si="16"/>
        <v>1795</v>
      </c>
      <c r="D1003" s="25" t="s">
        <v>1177</v>
      </c>
      <c r="E1003" s="34" t="s">
        <v>1553</v>
      </c>
      <c r="F1003" s="50">
        <v>3600000</v>
      </c>
      <c r="G1003" s="25" t="s">
        <v>1320</v>
      </c>
      <c r="H1003" s="25"/>
    </row>
    <row r="1004" spans="2:9" ht="60" x14ac:dyDescent="0.25">
      <c r="B1004" s="96">
        <v>40938</v>
      </c>
      <c r="C1004" s="61">
        <f t="shared" si="16"/>
        <v>1796</v>
      </c>
      <c r="D1004" s="25" t="s">
        <v>1556</v>
      </c>
      <c r="E1004" s="34" t="s">
        <v>1557</v>
      </c>
      <c r="F1004" s="50">
        <v>1800000</v>
      </c>
      <c r="G1004" s="25" t="s">
        <v>1320</v>
      </c>
      <c r="H1004" s="25">
        <v>5</v>
      </c>
      <c r="I1004" s="97" t="s">
        <v>1558</v>
      </c>
    </row>
    <row r="1005" spans="2:9" ht="90" x14ac:dyDescent="0.25">
      <c r="B1005" s="96">
        <v>40938</v>
      </c>
      <c r="C1005" s="61">
        <f t="shared" si="16"/>
        <v>1797</v>
      </c>
      <c r="D1005" s="25" t="s">
        <v>1559</v>
      </c>
      <c r="E1005" s="34" t="s">
        <v>1553</v>
      </c>
      <c r="F1005" s="50">
        <v>3600000</v>
      </c>
      <c r="G1005" s="25" t="s">
        <v>1320</v>
      </c>
      <c r="H1005" s="25"/>
    </row>
    <row r="1006" spans="2:9" ht="90" x14ac:dyDescent="0.25">
      <c r="B1006" s="96">
        <v>40938</v>
      </c>
      <c r="C1006" s="61">
        <f t="shared" si="16"/>
        <v>1798</v>
      </c>
      <c r="D1006" s="25" t="s">
        <v>1560</v>
      </c>
      <c r="E1006" s="34" t="s">
        <v>1553</v>
      </c>
      <c r="F1006" s="50">
        <v>3600000</v>
      </c>
      <c r="G1006" s="25" t="s">
        <v>1320</v>
      </c>
      <c r="H1006" s="25"/>
    </row>
    <row r="1007" spans="2:9" ht="45" x14ac:dyDescent="0.25">
      <c r="B1007" s="96">
        <v>40938</v>
      </c>
      <c r="C1007" s="82">
        <f t="shared" si="16"/>
        <v>1799</v>
      </c>
      <c r="D1007" s="25" t="s">
        <v>752</v>
      </c>
      <c r="E1007" s="34" t="s">
        <v>1561</v>
      </c>
      <c r="F1007" s="50">
        <v>1600000</v>
      </c>
      <c r="G1007" s="25" t="s">
        <v>762</v>
      </c>
      <c r="H1007" s="25"/>
    </row>
    <row r="1008" spans="2:9" ht="30" x14ac:dyDescent="0.25">
      <c r="B1008" s="96">
        <v>40938</v>
      </c>
      <c r="C1008" s="61">
        <f t="shared" si="16"/>
        <v>1800</v>
      </c>
      <c r="D1008" s="25" t="s">
        <v>1562</v>
      </c>
      <c r="E1008" s="34" t="s">
        <v>1563</v>
      </c>
      <c r="F1008" s="50">
        <v>1200000</v>
      </c>
      <c r="G1008" s="25" t="s">
        <v>762</v>
      </c>
      <c r="H1008" s="25"/>
    </row>
    <row r="1009" spans="2:8" ht="105" x14ac:dyDescent="0.25">
      <c r="B1009" s="96">
        <v>40938</v>
      </c>
      <c r="C1009" s="61">
        <f t="shared" si="16"/>
        <v>1801</v>
      </c>
      <c r="D1009" s="25" t="s">
        <v>1564</v>
      </c>
      <c r="E1009" s="34" t="s">
        <v>1565</v>
      </c>
      <c r="F1009" s="50">
        <v>4800000</v>
      </c>
      <c r="G1009" s="25" t="s">
        <v>762</v>
      </c>
      <c r="H1009" s="25"/>
    </row>
    <row r="1010" spans="2:8" ht="30" x14ac:dyDescent="0.25">
      <c r="B1010" s="96">
        <v>40938</v>
      </c>
      <c r="C1010" s="82">
        <f t="shared" si="16"/>
        <v>1802</v>
      </c>
      <c r="D1010" s="25" t="s">
        <v>1566</v>
      </c>
      <c r="E1010" s="34" t="s">
        <v>1567</v>
      </c>
      <c r="F1010" s="50">
        <v>880000</v>
      </c>
      <c r="G1010" s="25" t="s">
        <v>1353</v>
      </c>
      <c r="H1010" s="25"/>
    </row>
    <row r="1011" spans="2:8" ht="30" x14ac:dyDescent="0.25">
      <c r="B1011" s="96">
        <v>40938</v>
      </c>
      <c r="C1011" s="61">
        <f t="shared" si="16"/>
        <v>1803</v>
      </c>
      <c r="D1011" s="25" t="s">
        <v>1568</v>
      </c>
      <c r="E1011" s="34" t="s">
        <v>1569</v>
      </c>
      <c r="F1011" s="50">
        <v>674666</v>
      </c>
      <c r="G1011" s="25" t="s">
        <v>1353</v>
      </c>
      <c r="H1011" s="25"/>
    </row>
    <row r="1012" spans="2:8" ht="30" x14ac:dyDescent="0.25">
      <c r="B1012" s="96">
        <v>40938</v>
      </c>
      <c r="C1012" s="61">
        <f t="shared" si="16"/>
        <v>1804</v>
      </c>
      <c r="D1012" s="25" t="s">
        <v>1570</v>
      </c>
      <c r="E1012" s="34" t="s">
        <v>1571</v>
      </c>
      <c r="F1012" s="50">
        <v>980000</v>
      </c>
      <c r="G1012" s="25" t="s">
        <v>1353</v>
      </c>
      <c r="H1012" s="25"/>
    </row>
    <row r="1013" spans="2:8" ht="30" x14ac:dyDescent="0.25">
      <c r="B1013" s="96">
        <v>40938</v>
      </c>
      <c r="C1013" s="61">
        <f t="shared" si="16"/>
        <v>1805</v>
      </c>
      <c r="D1013" s="25" t="s">
        <v>1423</v>
      </c>
      <c r="E1013" s="34" t="s">
        <v>1567</v>
      </c>
      <c r="F1013" s="50">
        <v>880000</v>
      </c>
      <c r="G1013" s="25" t="s">
        <v>1353</v>
      </c>
      <c r="H1013" s="25"/>
    </row>
    <row r="1014" spans="2:8" ht="105" x14ac:dyDescent="0.25">
      <c r="B1014" s="96">
        <v>40938</v>
      </c>
      <c r="C1014" s="61">
        <f t="shared" si="16"/>
        <v>1806</v>
      </c>
      <c r="D1014" s="25" t="s">
        <v>1572</v>
      </c>
      <c r="E1014" s="34" t="s">
        <v>1573</v>
      </c>
      <c r="F1014" s="50">
        <v>5800000</v>
      </c>
      <c r="G1014" s="25" t="s">
        <v>1353</v>
      </c>
      <c r="H1014" s="25"/>
    </row>
    <row r="1015" spans="2:8" ht="30" x14ac:dyDescent="0.25">
      <c r="B1015" s="96">
        <v>40938</v>
      </c>
      <c r="C1015" s="61">
        <f t="shared" si="16"/>
        <v>1807</v>
      </c>
      <c r="D1015" s="25" t="s">
        <v>1446</v>
      </c>
      <c r="E1015" s="34" t="s">
        <v>1567</v>
      </c>
      <c r="F1015" s="50">
        <v>880000</v>
      </c>
      <c r="G1015" s="25" t="s">
        <v>1353</v>
      </c>
      <c r="H1015" s="25"/>
    </row>
    <row r="1016" spans="2:8" ht="30" x14ac:dyDescent="0.25">
      <c r="B1016" s="96">
        <v>40938</v>
      </c>
      <c r="C1016" s="61">
        <f t="shared" si="16"/>
        <v>1808</v>
      </c>
      <c r="D1016" s="25" t="s">
        <v>1428</v>
      </c>
      <c r="E1016" s="34" t="s">
        <v>1571</v>
      </c>
      <c r="F1016" s="50">
        <v>980000</v>
      </c>
      <c r="G1016" s="25" t="s">
        <v>1353</v>
      </c>
      <c r="H1016" s="25"/>
    </row>
    <row r="1017" spans="2:8" ht="30" x14ac:dyDescent="0.25">
      <c r="B1017" s="96">
        <v>40938</v>
      </c>
      <c r="C1017" s="82">
        <f t="shared" si="16"/>
        <v>1809</v>
      </c>
      <c r="D1017" s="25" t="s">
        <v>1574</v>
      </c>
      <c r="E1017" s="34" t="s">
        <v>1575</v>
      </c>
      <c r="F1017" s="50">
        <v>718667</v>
      </c>
      <c r="G1017" s="25" t="s">
        <v>1353</v>
      </c>
      <c r="H1017" s="25"/>
    </row>
    <row r="1018" spans="2:8" ht="30" x14ac:dyDescent="0.25">
      <c r="B1018" s="96">
        <v>40938</v>
      </c>
      <c r="C1018" s="61">
        <f t="shared" si="16"/>
        <v>1810</v>
      </c>
      <c r="D1018" s="25" t="s">
        <v>1576</v>
      </c>
      <c r="E1018" s="34" t="s">
        <v>1567</v>
      </c>
      <c r="F1018" s="50">
        <v>880000</v>
      </c>
      <c r="G1018" s="25" t="s">
        <v>1353</v>
      </c>
      <c r="H1018" s="25"/>
    </row>
    <row r="1019" spans="2:8" ht="30" x14ac:dyDescent="0.25">
      <c r="B1019" s="96">
        <v>40938</v>
      </c>
      <c r="C1019" s="61">
        <f t="shared" si="16"/>
        <v>1811</v>
      </c>
      <c r="D1019" s="25" t="s">
        <v>1433</v>
      </c>
      <c r="E1019" s="34" t="s">
        <v>1567</v>
      </c>
      <c r="F1019" s="50">
        <v>880000</v>
      </c>
      <c r="G1019" s="25" t="s">
        <v>1353</v>
      </c>
      <c r="H1019" s="25"/>
    </row>
    <row r="1020" spans="2:8" ht="30" x14ac:dyDescent="0.25">
      <c r="B1020" s="96">
        <v>40938</v>
      </c>
      <c r="C1020" s="61">
        <f t="shared" si="16"/>
        <v>1812</v>
      </c>
      <c r="D1020" s="25" t="s">
        <v>1577</v>
      </c>
      <c r="E1020" s="34" t="s">
        <v>1567</v>
      </c>
      <c r="F1020" s="50">
        <v>880000</v>
      </c>
      <c r="G1020" s="25" t="s">
        <v>1353</v>
      </c>
      <c r="H1020" s="25"/>
    </row>
    <row r="1021" spans="2:8" ht="30" x14ac:dyDescent="0.25">
      <c r="B1021" s="96">
        <v>40938</v>
      </c>
      <c r="C1021" s="61">
        <f t="shared" si="16"/>
        <v>1813</v>
      </c>
      <c r="D1021" s="25" t="s">
        <v>1430</v>
      </c>
      <c r="E1021" s="34" t="s">
        <v>1567</v>
      </c>
      <c r="F1021" s="50">
        <v>880000</v>
      </c>
      <c r="G1021" s="25" t="s">
        <v>1353</v>
      </c>
      <c r="H1021" s="25"/>
    </row>
    <row r="1022" spans="2:8" ht="30" x14ac:dyDescent="0.25">
      <c r="B1022" s="96">
        <v>40938</v>
      </c>
      <c r="C1022" s="61">
        <f t="shared" si="16"/>
        <v>1814</v>
      </c>
      <c r="D1022" s="25" t="s">
        <v>1434</v>
      </c>
      <c r="E1022" s="34" t="s">
        <v>1567</v>
      </c>
      <c r="F1022" s="50">
        <v>880000</v>
      </c>
      <c r="G1022" s="25" t="s">
        <v>1353</v>
      </c>
      <c r="H1022" s="25"/>
    </row>
    <row r="1023" spans="2:8" ht="30" x14ac:dyDescent="0.25">
      <c r="B1023" s="96">
        <v>40938</v>
      </c>
      <c r="C1023" s="61">
        <f t="shared" si="16"/>
        <v>1815</v>
      </c>
      <c r="D1023" s="25" t="s">
        <v>1442</v>
      </c>
      <c r="E1023" s="34" t="s">
        <v>1567</v>
      </c>
      <c r="F1023" s="50">
        <v>880000</v>
      </c>
      <c r="G1023" s="25" t="s">
        <v>1353</v>
      </c>
      <c r="H1023" s="25"/>
    </row>
    <row r="1024" spans="2:8" ht="30" x14ac:dyDescent="0.25">
      <c r="B1024" s="96">
        <v>40938</v>
      </c>
      <c r="C1024" s="61">
        <f t="shared" si="16"/>
        <v>1816</v>
      </c>
      <c r="D1024" s="25" t="s">
        <v>1578</v>
      </c>
      <c r="E1024" s="34" t="s">
        <v>1579</v>
      </c>
      <c r="F1024" s="50">
        <v>880000</v>
      </c>
      <c r="G1024" s="25" t="s">
        <v>1353</v>
      </c>
      <c r="H1024" s="25"/>
    </row>
    <row r="1025" spans="2:9" ht="60" x14ac:dyDescent="0.25">
      <c r="B1025" s="96">
        <v>40938</v>
      </c>
      <c r="C1025" s="61">
        <f t="shared" si="16"/>
        <v>1817</v>
      </c>
      <c r="D1025" s="25" t="s">
        <v>1580</v>
      </c>
      <c r="E1025" s="34" t="s">
        <v>1581</v>
      </c>
      <c r="F1025" s="50">
        <v>1554666</v>
      </c>
      <c r="G1025" s="25" t="s">
        <v>1353</v>
      </c>
      <c r="H1025" s="25"/>
    </row>
    <row r="1026" spans="2:9" ht="30" x14ac:dyDescent="0.25">
      <c r="B1026" s="96">
        <v>40938</v>
      </c>
      <c r="C1026" s="61">
        <f t="shared" si="16"/>
        <v>1818</v>
      </c>
      <c r="D1026" s="25" t="s">
        <v>1441</v>
      </c>
      <c r="E1026" s="34" t="s">
        <v>1567</v>
      </c>
      <c r="F1026" s="50">
        <v>880000</v>
      </c>
      <c r="G1026" s="25" t="s">
        <v>1353</v>
      </c>
      <c r="H1026" s="25"/>
    </row>
    <row r="1027" spans="2:9" ht="135" x14ac:dyDescent="0.25">
      <c r="B1027" s="96">
        <v>40938</v>
      </c>
      <c r="C1027" s="82">
        <f t="shared" si="16"/>
        <v>1819</v>
      </c>
      <c r="D1027" s="25" t="s">
        <v>1582</v>
      </c>
      <c r="E1027" s="34" t="s">
        <v>1517</v>
      </c>
      <c r="F1027" s="50">
        <v>4740000</v>
      </c>
      <c r="G1027" s="25" t="s">
        <v>1420</v>
      </c>
      <c r="H1027" s="25"/>
    </row>
    <row r="1028" spans="2:9" ht="60" x14ac:dyDescent="0.25">
      <c r="B1028" s="96">
        <v>40938</v>
      </c>
      <c r="C1028" s="61">
        <f t="shared" si="16"/>
        <v>1820</v>
      </c>
      <c r="D1028" s="25" t="s">
        <v>1583</v>
      </c>
      <c r="E1028" s="34" t="s">
        <v>1584</v>
      </c>
      <c r="F1028" s="50">
        <v>1600000</v>
      </c>
      <c r="G1028" s="25" t="s">
        <v>1420</v>
      </c>
      <c r="H1028" s="25"/>
    </row>
    <row r="1029" spans="2:9" ht="45" x14ac:dyDescent="0.25">
      <c r="B1029" s="96">
        <v>40938</v>
      </c>
      <c r="C1029" s="82">
        <f t="shared" si="16"/>
        <v>1821</v>
      </c>
      <c r="D1029" s="25" t="s">
        <v>1585</v>
      </c>
      <c r="E1029" s="34" t="s">
        <v>1386</v>
      </c>
      <c r="F1029" s="50">
        <v>2223333</v>
      </c>
      <c r="G1029" s="25" t="s">
        <v>515</v>
      </c>
      <c r="H1029" s="25"/>
    </row>
    <row r="1030" spans="2:9" ht="45" x14ac:dyDescent="0.25">
      <c r="B1030" s="96">
        <v>40938</v>
      </c>
      <c r="C1030" s="82">
        <f t="shared" si="16"/>
        <v>1822</v>
      </c>
      <c r="D1030" s="25" t="s">
        <v>1586</v>
      </c>
      <c r="E1030" s="34" t="s">
        <v>1587</v>
      </c>
      <c r="F1030" s="50">
        <v>1800000</v>
      </c>
      <c r="G1030" s="25" t="s">
        <v>417</v>
      </c>
      <c r="H1030" s="25"/>
    </row>
    <row r="1031" spans="2:9" ht="45" x14ac:dyDescent="0.25">
      <c r="B1031" s="96">
        <v>40938</v>
      </c>
      <c r="C1031" s="61">
        <f t="shared" si="16"/>
        <v>1823</v>
      </c>
      <c r="D1031" s="25" t="s">
        <v>1588</v>
      </c>
      <c r="E1031" s="34" t="s">
        <v>1587</v>
      </c>
      <c r="F1031" s="50">
        <v>1800000</v>
      </c>
      <c r="G1031" s="25" t="s">
        <v>417</v>
      </c>
      <c r="H1031" s="25"/>
    </row>
    <row r="1032" spans="2:9" ht="90" x14ac:dyDescent="0.25">
      <c r="B1032" s="96">
        <v>40938</v>
      </c>
      <c r="C1032" s="82">
        <f t="shared" si="16"/>
        <v>1824</v>
      </c>
      <c r="D1032" s="25" t="s">
        <v>1589</v>
      </c>
      <c r="E1032" s="34" t="s">
        <v>1547</v>
      </c>
      <c r="F1032" s="50">
        <v>3600000</v>
      </c>
      <c r="G1032" s="25" t="s">
        <v>348</v>
      </c>
      <c r="H1032" s="25"/>
    </row>
    <row r="1033" spans="2:9" ht="90" x14ac:dyDescent="0.25">
      <c r="B1033" s="96">
        <v>40938</v>
      </c>
      <c r="C1033" s="61">
        <f t="shared" si="16"/>
        <v>1825</v>
      </c>
      <c r="D1033" s="25" t="s">
        <v>1590</v>
      </c>
      <c r="E1033" s="34" t="s">
        <v>1547</v>
      </c>
      <c r="F1033" s="50">
        <v>3600000</v>
      </c>
      <c r="G1033" s="25" t="s">
        <v>348</v>
      </c>
      <c r="H1033" s="25"/>
    </row>
    <row r="1034" spans="2:9" ht="60" x14ac:dyDescent="0.25">
      <c r="B1034" s="96">
        <v>40938</v>
      </c>
      <c r="C1034" s="61">
        <f t="shared" si="16"/>
        <v>1826</v>
      </c>
      <c r="D1034" s="25" t="s">
        <v>1356</v>
      </c>
      <c r="E1034" s="34" t="s">
        <v>1557</v>
      </c>
      <c r="F1034" s="50">
        <v>1800000</v>
      </c>
      <c r="G1034" s="25" t="s">
        <v>1320</v>
      </c>
      <c r="H1034" s="25">
        <v>5</v>
      </c>
      <c r="I1034" s="97" t="s">
        <v>1591</v>
      </c>
    </row>
    <row r="1035" spans="2:9" ht="60" x14ac:dyDescent="0.25">
      <c r="B1035" s="96">
        <v>40938</v>
      </c>
      <c r="C1035" s="61">
        <f t="shared" si="16"/>
        <v>1827</v>
      </c>
      <c r="D1035" s="25" t="s">
        <v>1427</v>
      </c>
      <c r="E1035" s="34" t="s">
        <v>1557</v>
      </c>
      <c r="F1035" s="50">
        <v>1800000</v>
      </c>
      <c r="G1035" s="25" t="s">
        <v>348</v>
      </c>
      <c r="H1035" s="25">
        <v>5</v>
      </c>
      <c r="I1035" s="97" t="s">
        <v>1592</v>
      </c>
    </row>
    <row r="1036" spans="2:9" ht="90" x14ac:dyDescent="0.25">
      <c r="B1036" s="96">
        <v>40938</v>
      </c>
      <c r="C1036" s="61">
        <f t="shared" si="16"/>
        <v>1828</v>
      </c>
      <c r="D1036" s="25" t="s">
        <v>1593</v>
      </c>
      <c r="E1036" s="34" t="s">
        <v>1547</v>
      </c>
      <c r="F1036" s="50">
        <v>3600000</v>
      </c>
      <c r="G1036" s="25" t="s">
        <v>348</v>
      </c>
      <c r="H1036" s="25"/>
    </row>
    <row r="1037" spans="2:9" ht="30" x14ac:dyDescent="0.25">
      <c r="B1037" s="96">
        <v>40938</v>
      </c>
      <c r="C1037" s="82">
        <f t="shared" si="16"/>
        <v>1829</v>
      </c>
      <c r="D1037" s="25" t="s">
        <v>1594</v>
      </c>
      <c r="E1037" s="34" t="s">
        <v>1595</v>
      </c>
      <c r="F1037" s="50">
        <v>500483152</v>
      </c>
      <c r="G1037" s="25" t="s">
        <v>115</v>
      </c>
      <c r="H1037" s="25"/>
    </row>
    <row r="1038" spans="2:9" ht="30" x14ac:dyDescent="0.25">
      <c r="B1038" s="96">
        <v>40938</v>
      </c>
      <c r="C1038" s="82">
        <f t="shared" si="16"/>
        <v>1830</v>
      </c>
      <c r="D1038" s="25" t="s">
        <v>1596</v>
      </c>
      <c r="E1038" s="34" t="s">
        <v>1597</v>
      </c>
      <c r="F1038" s="50">
        <v>147000000</v>
      </c>
      <c r="G1038" s="25" t="s">
        <v>342</v>
      </c>
      <c r="H1038" s="25"/>
    </row>
    <row r="1039" spans="2:9" ht="45" x14ac:dyDescent="0.25">
      <c r="B1039" s="96">
        <v>40938</v>
      </c>
      <c r="C1039" s="82">
        <f t="shared" si="16"/>
        <v>1831</v>
      </c>
      <c r="D1039" s="25" t="s">
        <v>1598</v>
      </c>
      <c r="E1039" s="34" t="s">
        <v>1599</v>
      </c>
      <c r="F1039" s="50">
        <v>22500000</v>
      </c>
      <c r="G1039" s="25" t="s">
        <v>21</v>
      </c>
      <c r="H1039" s="25"/>
    </row>
    <row r="1040" spans="2:9" ht="30" x14ac:dyDescent="0.25">
      <c r="B1040" s="96">
        <v>40938</v>
      </c>
      <c r="C1040" s="82">
        <f t="shared" si="16"/>
        <v>1832</v>
      </c>
      <c r="D1040" s="25" t="s">
        <v>1068</v>
      </c>
      <c r="E1040" s="34" t="s">
        <v>1600</v>
      </c>
      <c r="F1040" s="50">
        <v>4176000</v>
      </c>
      <c r="G1040" s="25" t="s">
        <v>115</v>
      </c>
      <c r="H1040" s="25"/>
    </row>
    <row r="1041" spans="2:9" ht="30" x14ac:dyDescent="0.25">
      <c r="B1041" s="96">
        <v>40938</v>
      </c>
      <c r="C1041" s="82">
        <f t="shared" si="16"/>
        <v>1833</v>
      </c>
      <c r="D1041" s="25" t="s">
        <v>1601</v>
      </c>
      <c r="E1041" s="34" t="s">
        <v>1602</v>
      </c>
      <c r="F1041" s="50">
        <v>14250000</v>
      </c>
      <c r="G1041" s="25" t="s">
        <v>360</v>
      </c>
      <c r="H1041" s="25"/>
    </row>
    <row r="1042" spans="2:9" ht="60" x14ac:dyDescent="0.25">
      <c r="B1042" s="96">
        <v>40938</v>
      </c>
      <c r="C1042" s="82">
        <f t="shared" si="16"/>
        <v>1834</v>
      </c>
      <c r="D1042" s="25" t="s">
        <v>1603</v>
      </c>
      <c r="E1042" s="34" t="s">
        <v>1604</v>
      </c>
      <c r="F1042" s="50">
        <v>2900000</v>
      </c>
      <c r="G1042" s="25" t="s">
        <v>1353</v>
      </c>
      <c r="H1042" s="25"/>
    </row>
    <row r="1043" spans="2:9" ht="30" x14ac:dyDescent="0.25">
      <c r="B1043" s="96">
        <v>40938</v>
      </c>
      <c r="C1043" s="61">
        <f t="shared" si="16"/>
        <v>1835</v>
      </c>
      <c r="D1043" s="25" t="s">
        <v>1605</v>
      </c>
      <c r="E1043" s="34" t="s">
        <v>1606</v>
      </c>
      <c r="F1043" s="50">
        <v>645333</v>
      </c>
      <c r="G1043" s="25" t="s">
        <v>1353</v>
      </c>
      <c r="H1043" s="25"/>
    </row>
    <row r="1044" spans="2:9" ht="30" x14ac:dyDescent="0.25">
      <c r="B1044" s="96">
        <v>40938</v>
      </c>
      <c r="C1044" s="61">
        <f t="shared" si="16"/>
        <v>1836</v>
      </c>
      <c r="D1044" s="25" t="s">
        <v>1607</v>
      </c>
      <c r="E1044" s="34" t="s">
        <v>1569</v>
      </c>
      <c r="F1044" s="50">
        <v>674666</v>
      </c>
      <c r="G1044" s="25" t="s">
        <v>1353</v>
      </c>
      <c r="H1044" s="25"/>
    </row>
    <row r="1045" spans="2:9" ht="30" x14ac:dyDescent="0.25">
      <c r="B1045" s="96">
        <v>40938</v>
      </c>
      <c r="C1045" s="61">
        <f t="shared" si="16"/>
        <v>1837</v>
      </c>
      <c r="D1045" s="25" t="s">
        <v>1574</v>
      </c>
      <c r="E1045" s="34" t="s">
        <v>1608</v>
      </c>
      <c r="F1045" s="50">
        <v>980000</v>
      </c>
      <c r="G1045" s="25" t="s">
        <v>1353</v>
      </c>
      <c r="H1045" s="25"/>
    </row>
    <row r="1046" spans="2:9" ht="30" x14ac:dyDescent="0.25">
      <c r="B1046" s="96">
        <v>40938</v>
      </c>
      <c r="C1046" s="61">
        <f t="shared" si="16"/>
        <v>1838</v>
      </c>
      <c r="D1046" s="25" t="s">
        <v>1449</v>
      </c>
      <c r="E1046" s="34" t="s">
        <v>1569</v>
      </c>
      <c r="F1046" s="50">
        <v>674666</v>
      </c>
      <c r="G1046" s="25" t="s">
        <v>1353</v>
      </c>
      <c r="H1046" s="25"/>
    </row>
    <row r="1047" spans="2:9" ht="30" x14ac:dyDescent="0.25">
      <c r="B1047" s="96">
        <v>40938</v>
      </c>
      <c r="C1047" s="61">
        <f t="shared" si="16"/>
        <v>1839</v>
      </c>
      <c r="D1047" s="25" t="s">
        <v>1566</v>
      </c>
      <c r="E1047" s="34" t="s">
        <v>1579</v>
      </c>
      <c r="F1047" s="50">
        <v>880000</v>
      </c>
      <c r="G1047" s="25" t="s">
        <v>1353</v>
      </c>
      <c r="H1047" s="25"/>
    </row>
    <row r="1048" spans="2:9" ht="150" x14ac:dyDescent="0.25">
      <c r="B1048" s="96">
        <v>40938</v>
      </c>
      <c r="C1048" s="82">
        <f t="shared" si="16"/>
        <v>1840</v>
      </c>
      <c r="D1048" s="25" t="s">
        <v>640</v>
      </c>
      <c r="E1048" s="34" t="s">
        <v>1609</v>
      </c>
      <c r="F1048" s="50">
        <v>6360000</v>
      </c>
      <c r="G1048" s="25" t="s">
        <v>337</v>
      </c>
      <c r="H1048" s="25"/>
    </row>
    <row r="1049" spans="2:9" ht="90" x14ac:dyDescent="0.25">
      <c r="B1049" s="96">
        <v>40938</v>
      </c>
      <c r="C1049" s="61">
        <f t="shared" ref="C1049:C1112" si="17">+C1048+1</f>
        <v>1841</v>
      </c>
      <c r="D1049" s="25" t="s">
        <v>1610</v>
      </c>
      <c r="E1049" s="34" t="s">
        <v>1611</v>
      </c>
      <c r="F1049" s="50">
        <v>7589999</v>
      </c>
      <c r="G1049" s="25" t="s">
        <v>337</v>
      </c>
      <c r="H1049" s="25"/>
    </row>
    <row r="1050" spans="2:9" ht="45" x14ac:dyDescent="0.25">
      <c r="B1050" s="96">
        <v>40938</v>
      </c>
      <c r="C1050" s="61">
        <f t="shared" si="17"/>
        <v>1842</v>
      </c>
      <c r="D1050" s="25" t="s">
        <v>1612</v>
      </c>
      <c r="E1050" s="34" t="s">
        <v>1613</v>
      </c>
      <c r="F1050" s="50">
        <v>1900000</v>
      </c>
      <c r="G1050" s="25" t="s">
        <v>337</v>
      </c>
      <c r="H1050" s="25"/>
    </row>
    <row r="1051" spans="2:9" ht="60" x14ac:dyDescent="0.25">
      <c r="B1051" s="96">
        <v>40938</v>
      </c>
      <c r="C1051" s="61">
        <f t="shared" si="17"/>
        <v>1843</v>
      </c>
      <c r="D1051" s="25" t="s">
        <v>1614</v>
      </c>
      <c r="E1051" s="34" t="s">
        <v>1615</v>
      </c>
      <c r="F1051" s="50">
        <v>2216666</v>
      </c>
      <c r="G1051" s="25" t="s">
        <v>337</v>
      </c>
      <c r="H1051" s="25"/>
    </row>
    <row r="1052" spans="2:9" ht="45" x14ac:dyDescent="0.25">
      <c r="B1052" s="96">
        <v>40938</v>
      </c>
      <c r="C1052" s="61">
        <f t="shared" si="17"/>
        <v>1844</v>
      </c>
      <c r="D1052" s="25" t="s">
        <v>1616</v>
      </c>
      <c r="E1052" s="34" t="s">
        <v>1617</v>
      </c>
      <c r="F1052" s="50">
        <v>1935000</v>
      </c>
      <c r="G1052" s="25" t="s">
        <v>337</v>
      </c>
      <c r="H1052" s="98"/>
      <c r="I1052" s="99" t="s">
        <v>1618</v>
      </c>
    </row>
    <row r="1053" spans="2:9" ht="30" x14ac:dyDescent="0.25">
      <c r="B1053" s="96">
        <v>40938</v>
      </c>
      <c r="C1053" s="82">
        <f>+C1052+1</f>
        <v>1845</v>
      </c>
      <c r="D1053" s="25" t="s">
        <v>1619</v>
      </c>
      <c r="E1053" s="34" t="s">
        <v>1620</v>
      </c>
      <c r="F1053" s="50">
        <v>2200000</v>
      </c>
      <c r="G1053" s="25" t="s">
        <v>329</v>
      </c>
      <c r="H1053" s="25"/>
    </row>
    <row r="1054" spans="2:9" ht="45" x14ac:dyDescent="0.25">
      <c r="B1054" s="96">
        <v>40938</v>
      </c>
      <c r="C1054" s="82">
        <f t="shared" si="17"/>
        <v>1846</v>
      </c>
      <c r="D1054" s="25" t="s">
        <v>1382</v>
      </c>
      <c r="E1054" s="34" t="s">
        <v>1621</v>
      </c>
      <c r="F1054" s="50">
        <v>2100000</v>
      </c>
      <c r="G1054" s="25" t="s">
        <v>371</v>
      </c>
      <c r="H1054" s="25"/>
    </row>
    <row r="1055" spans="2:9" ht="45" x14ac:dyDescent="0.25">
      <c r="B1055" s="96">
        <v>40938</v>
      </c>
      <c r="C1055" s="61">
        <f t="shared" si="17"/>
        <v>1847</v>
      </c>
      <c r="D1055" s="25" t="s">
        <v>1482</v>
      </c>
      <c r="E1055" s="34" t="s">
        <v>1622</v>
      </c>
      <c r="F1055" s="50">
        <v>420000</v>
      </c>
      <c r="G1055" s="25" t="s">
        <v>371</v>
      </c>
      <c r="H1055" s="25"/>
    </row>
    <row r="1056" spans="2:9" ht="45" x14ac:dyDescent="0.25">
      <c r="B1056" s="96">
        <v>40938</v>
      </c>
      <c r="C1056" s="61">
        <f t="shared" si="17"/>
        <v>1848</v>
      </c>
      <c r="D1056" s="25" t="s">
        <v>825</v>
      </c>
      <c r="E1056" s="34" t="s">
        <v>1623</v>
      </c>
      <c r="F1056" s="50">
        <v>3200000</v>
      </c>
      <c r="G1056" s="25" t="s">
        <v>371</v>
      </c>
      <c r="H1056" s="25"/>
    </row>
    <row r="1057" spans="2:9" ht="45" x14ac:dyDescent="0.25">
      <c r="B1057" s="96">
        <v>40938</v>
      </c>
      <c r="C1057" s="61">
        <f t="shared" si="17"/>
        <v>1849</v>
      </c>
      <c r="D1057" s="25" t="s">
        <v>831</v>
      </c>
      <c r="E1057" s="34" t="s">
        <v>1621</v>
      </c>
      <c r="F1057" s="50">
        <v>2100000</v>
      </c>
      <c r="G1057" s="25" t="s">
        <v>371</v>
      </c>
      <c r="H1057" s="25"/>
    </row>
    <row r="1058" spans="2:9" ht="45" x14ac:dyDescent="0.25">
      <c r="B1058" s="96">
        <v>40938</v>
      </c>
      <c r="C1058" s="61">
        <f t="shared" si="17"/>
        <v>1850</v>
      </c>
      <c r="D1058" s="25" t="s">
        <v>867</v>
      </c>
      <c r="E1058" s="34" t="s">
        <v>1624</v>
      </c>
      <c r="F1058" s="50">
        <v>2560000</v>
      </c>
      <c r="G1058" s="25" t="s">
        <v>371</v>
      </c>
      <c r="H1058" s="25"/>
    </row>
    <row r="1059" spans="2:9" ht="45" x14ac:dyDescent="0.25">
      <c r="B1059" s="96">
        <v>40938</v>
      </c>
      <c r="C1059" s="61">
        <f t="shared" si="17"/>
        <v>1851</v>
      </c>
      <c r="D1059" s="25" t="s">
        <v>1625</v>
      </c>
      <c r="E1059" s="34" t="s">
        <v>1624</v>
      </c>
      <c r="F1059" s="50">
        <v>2560000</v>
      </c>
      <c r="G1059" s="25" t="s">
        <v>371</v>
      </c>
      <c r="H1059" s="25"/>
    </row>
    <row r="1060" spans="2:9" ht="30" x14ac:dyDescent="0.25">
      <c r="B1060" s="96">
        <v>40938</v>
      </c>
      <c r="C1060" s="82">
        <f t="shared" si="17"/>
        <v>1852</v>
      </c>
      <c r="D1060" s="25" t="s">
        <v>1418</v>
      </c>
      <c r="E1060" s="34" t="s">
        <v>1626</v>
      </c>
      <c r="F1060" s="50">
        <v>127236026</v>
      </c>
      <c r="G1060" s="25" t="s">
        <v>1420</v>
      </c>
      <c r="H1060" s="25"/>
    </row>
    <row r="1061" spans="2:9" ht="45" x14ac:dyDescent="0.25">
      <c r="B1061" s="96">
        <v>40938</v>
      </c>
      <c r="C1061" s="82">
        <f t="shared" si="17"/>
        <v>1853</v>
      </c>
      <c r="D1061" s="25" t="s">
        <v>1627</v>
      </c>
      <c r="E1061" s="34" t="s">
        <v>1628</v>
      </c>
      <c r="F1061" s="50">
        <v>14855384</v>
      </c>
      <c r="G1061" s="25" t="s">
        <v>1408</v>
      </c>
      <c r="H1061" s="25"/>
    </row>
    <row r="1062" spans="2:9" ht="45" x14ac:dyDescent="0.25">
      <c r="B1062" s="96">
        <v>40938</v>
      </c>
      <c r="C1062" s="82">
        <f t="shared" si="17"/>
        <v>1854</v>
      </c>
      <c r="D1062" s="25" t="s">
        <v>1629</v>
      </c>
      <c r="E1062" s="34" t="s">
        <v>1630</v>
      </c>
      <c r="F1062" s="50">
        <v>1500000</v>
      </c>
      <c r="G1062" s="25" t="s">
        <v>417</v>
      </c>
      <c r="H1062" s="25"/>
    </row>
    <row r="1063" spans="2:9" ht="30" x14ac:dyDescent="0.25">
      <c r="B1063" s="96">
        <v>40938</v>
      </c>
      <c r="C1063" s="61">
        <f t="shared" si="17"/>
        <v>1855</v>
      </c>
      <c r="D1063" s="25" t="s">
        <v>1631</v>
      </c>
      <c r="E1063" s="34" t="s">
        <v>1632</v>
      </c>
      <c r="F1063" s="50">
        <v>1800000</v>
      </c>
      <c r="G1063" s="25" t="s">
        <v>417</v>
      </c>
      <c r="H1063" s="25"/>
    </row>
    <row r="1064" spans="2:9" ht="45" x14ac:dyDescent="0.25">
      <c r="B1064" s="96">
        <v>40938</v>
      </c>
      <c r="C1064" s="61">
        <f t="shared" si="17"/>
        <v>1856</v>
      </c>
      <c r="D1064" s="25" t="s">
        <v>1633</v>
      </c>
      <c r="E1064" s="34" t="s">
        <v>1630</v>
      </c>
      <c r="F1064" s="50">
        <v>1500000</v>
      </c>
      <c r="G1064" s="25" t="s">
        <v>417</v>
      </c>
      <c r="H1064" s="25"/>
    </row>
    <row r="1065" spans="2:9" ht="45" x14ac:dyDescent="0.25">
      <c r="B1065" s="96">
        <v>40938</v>
      </c>
      <c r="C1065" s="61">
        <f t="shared" si="17"/>
        <v>1857</v>
      </c>
      <c r="D1065" s="25" t="s">
        <v>1634</v>
      </c>
      <c r="E1065" s="34" t="s">
        <v>1630</v>
      </c>
      <c r="F1065" s="50">
        <v>1500000</v>
      </c>
      <c r="G1065" s="25" t="s">
        <v>417</v>
      </c>
      <c r="H1065" s="25"/>
    </row>
    <row r="1066" spans="2:9" ht="45" x14ac:dyDescent="0.25">
      <c r="B1066" s="96">
        <v>40938</v>
      </c>
      <c r="C1066" s="61">
        <f t="shared" si="17"/>
        <v>1858</v>
      </c>
      <c r="D1066" s="25" t="s">
        <v>1635</v>
      </c>
      <c r="E1066" s="34" t="s">
        <v>1630</v>
      </c>
      <c r="F1066" s="50">
        <v>1500000</v>
      </c>
      <c r="G1066" s="25" t="s">
        <v>417</v>
      </c>
      <c r="H1066" s="25"/>
    </row>
    <row r="1067" spans="2:9" ht="45" x14ac:dyDescent="0.25">
      <c r="B1067" s="96">
        <v>40938</v>
      </c>
      <c r="C1067" s="61">
        <f t="shared" si="17"/>
        <v>1859</v>
      </c>
      <c r="D1067" s="25" t="s">
        <v>1636</v>
      </c>
      <c r="E1067" s="34" t="s">
        <v>1630</v>
      </c>
      <c r="F1067" s="50">
        <v>1500000</v>
      </c>
      <c r="G1067" s="25" t="s">
        <v>417</v>
      </c>
      <c r="H1067" s="25"/>
    </row>
    <row r="1068" spans="2:9" ht="45" x14ac:dyDescent="0.25">
      <c r="B1068" s="96">
        <v>40938</v>
      </c>
      <c r="C1068" s="61">
        <f t="shared" si="17"/>
        <v>1860</v>
      </c>
      <c r="D1068" s="25" t="s">
        <v>1637</v>
      </c>
      <c r="E1068" s="34" t="s">
        <v>1630</v>
      </c>
      <c r="F1068" s="50">
        <v>1500000</v>
      </c>
      <c r="G1068" s="25" t="s">
        <v>417</v>
      </c>
      <c r="H1068" s="25"/>
    </row>
    <row r="1069" spans="2:9" ht="30" x14ac:dyDescent="0.25">
      <c r="B1069" s="96">
        <v>40938</v>
      </c>
      <c r="C1069" s="82">
        <f t="shared" si="17"/>
        <v>1861</v>
      </c>
      <c r="D1069" s="25" t="s">
        <v>1638</v>
      </c>
      <c r="E1069" s="34" t="s">
        <v>1639</v>
      </c>
      <c r="F1069" s="50">
        <v>441499875</v>
      </c>
      <c r="G1069" s="25" t="s">
        <v>363</v>
      </c>
      <c r="H1069" s="25"/>
    </row>
    <row r="1070" spans="2:9" ht="30" x14ac:dyDescent="0.25">
      <c r="B1070" s="96">
        <v>40938</v>
      </c>
      <c r="C1070" s="82">
        <f t="shared" si="17"/>
        <v>1862</v>
      </c>
      <c r="D1070" s="25" t="s">
        <v>1640</v>
      </c>
      <c r="E1070" s="34" t="s">
        <v>1641</v>
      </c>
      <c r="F1070" s="50">
        <v>1400000</v>
      </c>
      <c r="G1070" s="25" t="s">
        <v>515</v>
      </c>
      <c r="H1070" s="25"/>
    </row>
    <row r="1071" spans="2:9" ht="45" x14ac:dyDescent="0.25">
      <c r="B1071" s="96">
        <v>40938</v>
      </c>
      <c r="C1071" s="61">
        <f t="shared" si="17"/>
        <v>1863</v>
      </c>
      <c r="D1071" s="25" t="s">
        <v>1642</v>
      </c>
      <c r="E1071" s="34" t="s">
        <v>1643</v>
      </c>
      <c r="F1071" s="50">
        <v>1000000</v>
      </c>
      <c r="G1071" s="25" t="s">
        <v>261</v>
      </c>
      <c r="H1071" s="25">
        <v>5</v>
      </c>
      <c r="I1071" s="100" t="s">
        <v>1644</v>
      </c>
    </row>
    <row r="1072" spans="2:9" ht="45" x14ac:dyDescent="0.25">
      <c r="B1072" s="96">
        <v>40938</v>
      </c>
      <c r="C1072" s="61">
        <f t="shared" si="17"/>
        <v>1864</v>
      </c>
      <c r="D1072" s="25" t="s">
        <v>894</v>
      </c>
      <c r="E1072" s="34" t="s">
        <v>1388</v>
      </c>
      <c r="F1072" s="50">
        <v>1800000</v>
      </c>
      <c r="G1072" s="25" t="s">
        <v>762</v>
      </c>
      <c r="H1072" s="25"/>
    </row>
    <row r="1073" spans="2:9" ht="45" x14ac:dyDescent="0.25">
      <c r="B1073" s="96">
        <v>40938</v>
      </c>
      <c r="C1073" s="61">
        <f t="shared" si="17"/>
        <v>1865</v>
      </c>
      <c r="D1073" s="25" t="s">
        <v>896</v>
      </c>
      <c r="E1073" s="34" t="s">
        <v>1388</v>
      </c>
      <c r="F1073" s="50">
        <v>1800000</v>
      </c>
      <c r="G1073" s="25" t="s">
        <v>762</v>
      </c>
      <c r="H1073" s="25"/>
    </row>
    <row r="1074" spans="2:9" ht="30" x14ac:dyDescent="0.25">
      <c r="B1074" s="96">
        <v>40938</v>
      </c>
      <c r="C1074" s="82">
        <f t="shared" si="17"/>
        <v>1866</v>
      </c>
      <c r="D1074" s="25" t="s">
        <v>1645</v>
      </c>
      <c r="E1074" s="34" t="s">
        <v>1646</v>
      </c>
      <c r="F1074" s="50">
        <v>1150000</v>
      </c>
      <c r="G1074" s="25" t="s">
        <v>21</v>
      </c>
      <c r="H1074" s="25"/>
    </row>
    <row r="1075" spans="2:9" ht="30" x14ac:dyDescent="0.25">
      <c r="B1075" s="96">
        <v>40938</v>
      </c>
      <c r="C1075" s="61">
        <f t="shared" si="17"/>
        <v>1867</v>
      </c>
      <c r="D1075" s="25" t="s">
        <v>1647</v>
      </c>
      <c r="E1075" s="34" t="s">
        <v>1648</v>
      </c>
      <c r="F1075" s="50">
        <v>1150000</v>
      </c>
      <c r="G1075" s="25" t="s">
        <v>272</v>
      </c>
      <c r="H1075" s="25"/>
    </row>
    <row r="1076" spans="2:9" ht="45" x14ac:dyDescent="0.25">
      <c r="B1076" s="96">
        <v>40938</v>
      </c>
      <c r="C1076" s="61">
        <f t="shared" si="17"/>
        <v>1868</v>
      </c>
      <c r="D1076" s="25" t="s">
        <v>898</v>
      </c>
      <c r="E1076" s="34" t="s">
        <v>1386</v>
      </c>
      <c r="F1076" s="50">
        <v>2223333</v>
      </c>
      <c r="G1076" s="25" t="s">
        <v>453</v>
      </c>
      <c r="H1076" s="25"/>
    </row>
    <row r="1077" spans="2:9" ht="75" x14ac:dyDescent="0.25">
      <c r="B1077" s="96">
        <v>40938</v>
      </c>
      <c r="C1077" s="61">
        <f t="shared" si="17"/>
        <v>1869</v>
      </c>
      <c r="D1077" s="25" t="s">
        <v>1031</v>
      </c>
      <c r="E1077" s="34" t="s">
        <v>1649</v>
      </c>
      <c r="F1077" s="50">
        <v>3300000</v>
      </c>
      <c r="G1077" s="25" t="s">
        <v>342</v>
      </c>
      <c r="H1077" s="25"/>
    </row>
    <row r="1078" spans="2:9" ht="45" x14ac:dyDescent="0.25">
      <c r="B1078" s="96">
        <v>40938</v>
      </c>
      <c r="C1078" s="61">
        <f t="shared" si="17"/>
        <v>1870</v>
      </c>
      <c r="D1078" s="25" t="s">
        <v>1650</v>
      </c>
      <c r="E1078" s="34" t="s">
        <v>1651</v>
      </c>
      <c r="F1078" s="50">
        <v>1700000</v>
      </c>
      <c r="G1078" s="25" t="s">
        <v>342</v>
      </c>
      <c r="H1078" s="25"/>
    </row>
    <row r="1079" spans="2:9" ht="30" x14ac:dyDescent="0.25">
      <c r="B1079" s="96">
        <v>40938</v>
      </c>
      <c r="C1079" s="61">
        <f t="shared" si="17"/>
        <v>1871</v>
      </c>
      <c r="D1079" s="25" t="s">
        <v>1421</v>
      </c>
      <c r="E1079" s="34" t="s">
        <v>1652</v>
      </c>
      <c r="F1079" s="50">
        <v>880000</v>
      </c>
      <c r="G1079" s="25" t="s">
        <v>1353</v>
      </c>
      <c r="H1079" s="25"/>
    </row>
    <row r="1080" spans="2:9" ht="30" x14ac:dyDescent="0.25">
      <c r="B1080" s="96">
        <v>40938</v>
      </c>
      <c r="C1080" s="61">
        <f t="shared" si="17"/>
        <v>1872</v>
      </c>
      <c r="D1080" s="25" t="s">
        <v>1653</v>
      </c>
      <c r="E1080" s="34" t="s">
        <v>1654</v>
      </c>
      <c r="F1080" s="50">
        <v>980000</v>
      </c>
      <c r="G1080" s="25" t="s">
        <v>1353</v>
      </c>
      <c r="H1080" s="25"/>
    </row>
    <row r="1081" spans="2:9" ht="30" x14ac:dyDescent="0.25">
      <c r="B1081" s="96">
        <v>40938</v>
      </c>
      <c r="C1081" s="61">
        <f t="shared" si="17"/>
        <v>1873</v>
      </c>
      <c r="D1081" s="25" t="s">
        <v>1448</v>
      </c>
      <c r="E1081" s="34" t="s">
        <v>1655</v>
      </c>
      <c r="F1081" s="50">
        <v>674666</v>
      </c>
      <c r="G1081" s="25" t="s">
        <v>1353</v>
      </c>
      <c r="H1081" s="25"/>
    </row>
    <row r="1082" spans="2:9" ht="30" x14ac:dyDescent="0.25">
      <c r="B1082" s="96">
        <v>40938</v>
      </c>
      <c r="C1082" s="82">
        <f t="shared" si="17"/>
        <v>1874</v>
      </c>
      <c r="D1082" s="25" t="s">
        <v>636</v>
      </c>
      <c r="E1082" s="34" t="s">
        <v>1656</v>
      </c>
      <c r="F1082" s="50">
        <v>1160000</v>
      </c>
      <c r="G1082" s="25" t="s">
        <v>348</v>
      </c>
      <c r="H1082" s="25"/>
    </row>
    <row r="1083" spans="2:9" ht="45" x14ac:dyDescent="0.25">
      <c r="B1083" s="96">
        <v>40938</v>
      </c>
      <c r="C1083" s="61">
        <f t="shared" si="17"/>
        <v>1875</v>
      </c>
      <c r="D1083" s="25" t="s">
        <v>740</v>
      </c>
      <c r="E1083" s="34" t="s">
        <v>1657</v>
      </c>
      <c r="F1083" s="50">
        <v>2200000</v>
      </c>
      <c r="G1083" s="25" t="s">
        <v>762</v>
      </c>
      <c r="H1083" s="25"/>
    </row>
    <row r="1084" spans="2:9" ht="45" x14ac:dyDescent="0.25">
      <c r="B1084" s="96">
        <v>40938</v>
      </c>
      <c r="C1084" s="61">
        <f t="shared" si="17"/>
        <v>1876</v>
      </c>
      <c r="D1084" s="25" t="s">
        <v>1460</v>
      </c>
      <c r="E1084" s="34" t="s">
        <v>1658</v>
      </c>
      <c r="F1084" s="50">
        <v>1800000</v>
      </c>
      <c r="G1084" s="25" t="s">
        <v>272</v>
      </c>
      <c r="H1084" s="25"/>
    </row>
    <row r="1085" spans="2:9" ht="45" x14ac:dyDescent="0.25">
      <c r="B1085" s="96">
        <v>40938</v>
      </c>
      <c r="C1085" s="61">
        <f t="shared" si="17"/>
        <v>1877</v>
      </c>
      <c r="D1085" s="25" t="s">
        <v>1659</v>
      </c>
      <c r="E1085" s="34" t="s">
        <v>1660</v>
      </c>
      <c r="F1085" s="50">
        <v>2975000</v>
      </c>
      <c r="G1085" s="25" t="s">
        <v>115</v>
      </c>
      <c r="H1085" s="25"/>
    </row>
    <row r="1086" spans="2:9" ht="30" x14ac:dyDescent="0.25">
      <c r="B1086" s="96">
        <v>40938</v>
      </c>
      <c r="C1086" s="82">
        <f t="shared" si="17"/>
        <v>1878</v>
      </c>
      <c r="D1086" s="25" t="s">
        <v>1661</v>
      </c>
      <c r="E1086" s="34" t="s">
        <v>1662</v>
      </c>
      <c r="F1086" s="50">
        <v>1533000</v>
      </c>
      <c r="G1086" s="25" t="s">
        <v>1663</v>
      </c>
      <c r="H1086" s="25">
        <v>5</v>
      </c>
      <c r="I1086" s="97" t="s">
        <v>1664</v>
      </c>
    </row>
    <row r="1087" spans="2:9" ht="60" x14ac:dyDescent="0.25">
      <c r="B1087" s="96">
        <v>40938</v>
      </c>
      <c r="C1087" s="61">
        <f t="shared" si="17"/>
        <v>1879</v>
      </c>
      <c r="D1087" s="25" t="s">
        <v>565</v>
      </c>
      <c r="E1087" s="34" t="s">
        <v>1665</v>
      </c>
      <c r="F1087" s="50">
        <v>2000000</v>
      </c>
      <c r="G1087" s="25" t="s">
        <v>1663</v>
      </c>
      <c r="H1087" s="25"/>
    </row>
    <row r="1088" spans="2:9" ht="75" x14ac:dyDescent="0.25">
      <c r="B1088" s="96">
        <v>40938</v>
      </c>
      <c r="C1088" s="82">
        <f t="shared" si="17"/>
        <v>1880</v>
      </c>
      <c r="D1088" s="25" t="s">
        <v>1666</v>
      </c>
      <c r="E1088" s="34" t="s">
        <v>1487</v>
      </c>
      <c r="F1088" s="50">
        <v>5123333</v>
      </c>
      <c r="G1088" s="25" t="s">
        <v>417</v>
      </c>
      <c r="H1088" s="25"/>
    </row>
    <row r="1089" spans="2:9" ht="45" x14ac:dyDescent="0.25">
      <c r="B1089" s="96">
        <v>40938</v>
      </c>
      <c r="C1089" s="61">
        <f t="shared" si="17"/>
        <v>1881</v>
      </c>
      <c r="D1089" s="25" t="s">
        <v>1667</v>
      </c>
      <c r="E1089" s="34" t="s">
        <v>1668</v>
      </c>
      <c r="F1089" s="50">
        <v>2900000</v>
      </c>
      <c r="G1089" s="25" t="s">
        <v>388</v>
      </c>
      <c r="H1089" s="25"/>
    </row>
    <row r="1090" spans="2:9" ht="45" x14ac:dyDescent="0.25">
      <c r="B1090" s="96">
        <v>40938</v>
      </c>
      <c r="C1090" s="61">
        <f t="shared" si="17"/>
        <v>1882</v>
      </c>
      <c r="D1090" s="25" t="s">
        <v>728</v>
      </c>
      <c r="E1090" s="34" t="s">
        <v>1668</v>
      </c>
      <c r="F1090" s="50">
        <v>2900000</v>
      </c>
      <c r="G1090" s="25" t="s">
        <v>261</v>
      </c>
      <c r="H1090" s="25"/>
    </row>
    <row r="1091" spans="2:9" ht="45" x14ac:dyDescent="0.25">
      <c r="B1091" s="96">
        <v>40938</v>
      </c>
      <c r="C1091" s="61">
        <f t="shared" si="17"/>
        <v>1883</v>
      </c>
      <c r="D1091" s="25" t="s">
        <v>1669</v>
      </c>
      <c r="E1091" s="34" t="s">
        <v>1668</v>
      </c>
      <c r="F1091" s="50">
        <v>2900000</v>
      </c>
      <c r="G1091" s="25" t="s">
        <v>261</v>
      </c>
      <c r="H1091" s="25"/>
    </row>
    <row r="1092" spans="2:9" ht="45" x14ac:dyDescent="0.25">
      <c r="B1092" s="96">
        <v>40938</v>
      </c>
      <c r="C1092" s="82">
        <f t="shared" si="17"/>
        <v>1884</v>
      </c>
      <c r="D1092" s="25" t="s">
        <v>817</v>
      </c>
      <c r="E1092" s="34" t="s">
        <v>1670</v>
      </c>
      <c r="F1092" s="50">
        <v>2900000</v>
      </c>
      <c r="G1092" s="25" t="s">
        <v>1408</v>
      </c>
      <c r="H1092" s="25"/>
    </row>
    <row r="1093" spans="2:9" ht="30" x14ac:dyDescent="0.25">
      <c r="B1093" s="96">
        <v>40938</v>
      </c>
      <c r="C1093" s="61">
        <f t="shared" si="17"/>
        <v>1885</v>
      </c>
      <c r="D1093" s="25" t="s">
        <v>1409</v>
      </c>
      <c r="E1093" s="34" t="s">
        <v>1671</v>
      </c>
      <c r="F1093" s="50">
        <v>1450000</v>
      </c>
      <c r="G1093" s="25" t="s">
        <v>1408</v>
      </c>
      <c r="H1093" s="25"/>
    </row>
    <row r="1094" spans="2:9" ht="30" x14ac:dyDescent="0.25">
      <c r="B1094" s="96">
        <v>40938</v>
      </c>
      <c r="C1094" s="61">
        <f t="shared" si="17"/>
        <v>1886</v>
      </c>
      <c r="D1094" s="25" t="s">
        <v>1672</v>
      </c>
      <c r="E1094" s="34" t="s">
        <v>1357</v>
      </c>
      <c r="F1094" s="50">
        <v>1800000</v>
      </c>
      <c r="G1094" s="25" t="s">
        <v>417</v>
      </c>
      <c r="H1094" s="25"/>
    </row>
    <row r="1095" spans="2:9" ht="45" x14ac:dyDescent="0.25">
      <c r="B1095" s="96">
        <v>40938</v>
      </c>
      <c r="C1095" s="61">
        <f t="shared" si="17"/>
        <v>1887</v>
      </c>
      <c r="D1095" s="25" t="s">
        <v>1673</v>
      </c>
      <c r="E1095" s="34" t="s">
        <v>1674</v>
      </c>
      <c r="F1095" s="50">
        <v>1680000</v>
      </c>
      <c r="G1095" s="25" t="s">
        <v>371</v>
      </c>
      <c r="H1095" s="25"/>
    </row>
    <row r="1096" spans="2:9" ht="30" x14ac:dyDescent="0.25">
      <c r="B1096" s="96">
        <v>40938</v>
      </c>
      <c r="C1096" s="61">
        <f t="shared" si="17"/>
        <v>1888</v>
      </c>
      <c r="D1096" s="25" t="s">
        <v>1675</v>
      </c>
      <c r="E1096" s="34" t="s">
        <v>1676</v>
      </c>
      <c r="F1096" s="50">
        <v>1935000</v>
      </c>
      <c r="G1096" s="25" t="s">
        <v>462</v>
      </c>
      <c r="H1096" s="25"/>
    </row>
    <row r="1097" spans="2:9" ht="60" x14ac:dyDescent="0.25">
      <c r="B1097" s="96">
        <v>40938</v>
      </c>
      <c r="C1097" s="61">
        <f t="shared" si="17"/>
        <v>1889</v>
      </c>
      <c r="D1097" s="25" t="s">
        <v>1401</v>
      </c>
      <c r="E1097" s="34" t="s">
        <v>1677</v>
      </c>
      <c r="F1097" s="50">
        <v>2216666</v>
      </c>
      <c r="G1097" s="25" t="s">
        <v>337</v>
      </c>
      <c r="H1097" s="25"/>
    </row>
    <row r="1098" spans="2:9" ht="45" x14ac:dyDescent="0.25">
      <c r="B1098" s="96">
        <v>40938</v>
      </c>
      <c r="C1098" s="61">
        <f t="shared" si="17"/>
        <v>1890</v>
      </c>
      <c r="D1098" s="25" t="s">
        <v>1678</v>
      </c>
      <c r="E1098" s="34" t="s">
        <v>1679</v>
      </c>
      <c r="F1098" s="50">
        <v>1800000</v>
      </c>
      <c r="G1098" s="25" t="s">
        <v>348</v>
      </c>
      <c r="H1098" s="25"/>
    </row>
    <row r="1099" spans="2:9" ht="30" x14ac:dyDescent="0.25">
      <c r="B1099" s="96">
        <v>40938</v>
      </c>
      <c r="C1099" s="61">
        <f t="shared" si="17"/>
        <v>1891</v>
      </c>
      <c r="D1099" s="25" t="s">
        <v>638</v>
      </c>
      <c r="E1099" s="34" t="s">
        <v>1656</v>
      </c>
      <c r="F1099" s="50">
        <v>1160000</v>
      </c>
      <c r="G1099" s="25" t="s">
        <v>348</v>
      </c>
      <c r="H1099" s="25"/>
    </row>
    <row r="1100" spans="2:9" ht="45" x14ac:dyDescent="0.25">
      <c r="B1100" s="96">
        <v>40938</v>
      </c>
      <c r="C1100" s="61">
        <f t="shared" si="17"/>
        <v>1892</v>
      </c>
      <c r="D1100" s="25" t="s">
        <v>1680</v>
      </c>
      <c r="E1100" s="34" t="s">
        <v>1681</v>
      </c>
      <c r="F1100" s="50">
        <v>4570625</v>
      </c>
      <c r="G1100" s="25" t="s">
        <v>115</v>
      </c>
      <c r="H1100" s="25"/>
    </row>
    <row r="1101" spans="2:9" ht="30" x14ac:dyDescent="0.25">
      <c r="B1101" s="96">
        <v>40938</v>
      </c>
      <c r="C1101" s="82">
        <f t="shared" si="17"/>
        <v>1893</v>
      </c>
      <c r="D1101" s="25" t="s">
        <v>1682</v>
      </c>
      <c r="E1101" s="34" t="s">
        <v>1683</v>
      </c>
      <c r="F1101" s="50">
        <v>3100000</v>
      </c>
      <c r="G1101" s="25" t="s">
        <v>762</v>
      </c>
      <c r="H1101" s="25"/>
    </row>
    <row r="1102" spans="2:9" ht="30" x14ac:dyDescent="0.25">
      <c r="B1102" s="96">
        <v>40938</v>
      </c>
      <c r="C1102" s="82">
        <f t="shared" si="17"/>
        <v>1894</v>
      </c>
      <c r="D1102" s="25" t="s">
        <v>1684</v>
      </c>
      <c r="E1102" s="34" t="s">
        <v>1685</v>
      </c>
      <c r="F1102" s="50">
        <v>6166050</v>
      </c>
      <c r="G1102" s="25" t="s">
        <v>337</v>
      </c>
      <c r="H1102" s="25">
        <v>5</v>
      </c>
      <c r="I1102" s="100" t="s">
        <v>1686</v>
      </c>
    </row>
    <row r="1103" spans="2:9" ht="30" x14ac:dyDescent="0.25">
      <c r="B1103" s="96">
        <v>40938</v>
      </c>
      <c r="C1103" s="61">
        <f t="shared" si="17"/>
        <v>1895</v>
      </c>
      <c r="D1103" s="25" t="s">
        <v>1684</v>
      </c>
      <c r="E1103" s="34" t="s">
        <v>1687</v>
      </c>
      <c r="F1103" s="50">
        <v>400000</v>
      </c>
      <c r="G1103" s="25" t="s">
        <v>337</v>
      </c>
      <c r="H1103" s="25">
        <v>5</v>
      </c>
      <c r="I1103" s="100" t="s">
        <v>1686</v>
      </c>
    </row>
    <row r="1104" spans="2:9" ht="30" x14ac:dyDescent="0.25">
      <c r="B1104" s="96">
        <v>40938</v>
      </c>
      <c r="C1104" s="82">
        <f t="shared" si="17"/>
        <v>1896</v>
      </c>
      <c r="D1104" s="25" t="s">
        <v>1688</v>
      </c>
      <c r="E1104" s="34" t="s">
        <v>1689</v>
      </c>
      <c r="F1104" s="50">
        <v>17820000</v>
      </c>
      <c r="G1104" s="25" t="s">
        <v>450</v>
      </c>
      <c r="H1104" s="25"/>
    </row>
    <row r="1105" spans="2:8" ht="45" x14ac:dyDescent="0.25">
      <c r="B1105" s="96">
        <v>40938</v>
      </c>
      <c r="C1105" s="82">
        <f t="shared" si="17"/>
        <v>1897</v>
      </c>
      <c r="D1105" s="25" t="s">
        <v>1050</v>
      </c>
      <c r="E1105" s="34" t="s">
        <v>1690</v>
      </c>
      <c r="F1105" s="50">
        <v>33379965</v>
      </c>
      <c r="G1105" s="25" t="s">
        <v>1320</v>
      </c>
      <c r="H1105" s="25"/>
    </row>
    <row r="1106" spans="2:8" ht="26.25" x14ac:dyDescent="0.25">
      <c r="B1106" s="96">
        <v>40938</v>
      </c>
      <c r="C1106" s="82">
        <f t="shared" si="17"/>
        <v>1898</v>
      </c>
      <c r="D1106" s="25" t="s">
        <v>1607</v>
      </c>
      <c r="E1106" s="63" t="s">
        <v>1691</v>
      </c>
      <c r="F1106" s="50">
        <v>880000</v>
      </c>
      <c r="G1106" s="25" t="s">
        <v>1353</v>
      </c>
      <c r="H1106" s="25"/>
    </row>
    <row r="1107" spans="2:8" ht="45" x14ac:dyDescent="0.25">
      <c r="B1107" s="96">
        <v>40938</v>
      </c>
      <c r="C1107" s="61">
        <f t="shared" si="17"/>
        <v>1899</v>
      </c>
      <c r="D1107" s="25" t="s">
        <v>1692</v>
      </c>
      <c r="E1107" s="34" t="s">
        <v>1693</v>
      </c>
      <c r="F1107" s="50">
        <v>2900000</v>
      </c>
      <c r="G1107" s="25" t="s">
        <v>1353</v>
      </c>
      <c r="H1107" s="25"/>
    </row>
    <row r="1108" spans="2:8" ht="60" x14ac:dyDescent="0.25">
      <c r="B1108" s="96">
        <v>40938</v>
      </c>
      <c r="C1108" s="82">
        <f t="shared" si="17"/>
        <v>1900</v>
      </c>
      <c r="D1108" s="25" t="s">
        <v>1694</v>
      </c>
      <c r="E1108" s="34" t="s">
        <v>1695</v>
      </c>
      <c r="F1108" s="50">
        <v>15400000</v>
      </c>
      <c r="G1108" s="25" t="s">
        <v>329</v>
      </c>
      <c r="H1108" s="25"/>
    </row>
    <row r="1109" spans="2:8" ht="45" x14ac:dyDescent="0.25">
      <c r="B1109" s="96">
        <v>40938</v>
      </c>
      <c r="C1109" s="82">
        <f t="shared" si="17"/>
        <v>1901</v>
      </c>
      <c r="D1109" s="25" t="s">
        <v>1696</v>
      </c>
      <c r="E1109" s="34" t="s">
        <v>1697</v>
      </c>
      <c r="F1109" s="50">
        <v>1680000</v>
      </c>
      <c r="G1109" s="25" t="s">
        <v>371</v>
      </c>
      <c r="H1109" s="25"/>
    </row>
    <row r="1110" spans="2:8" ht="45" x14ac:dyDescent="0.25">
      <c r="B1110" s="96">
        <v>40938</v>
      </c>
      <c r="C1110" s="61">
        <f t="shared" si="17"/>
        <v>1902</v>
      </c>
      <c r="D1110" s="25" t="s">
        <v>825</v>
      </c>
      <c r="E1110" s="34" t="s">
        <v>1698</v>
      </c>
      <c r="F1110" s="50">
        <v>3200000</v>
      </c>
      <c r="G1110" s="25" t="s">
        <v>371</v>
      </c>
      <c r="H1110" s="25"/>
    </row>
    <row r="1111" spans="2:8" ht="45" x14ac:dyDescent="0.25">
      <c r="B1111" s="96">
        <v>40938</v>
      </c>
      <c r="C1111" s="61">
        <f t="shared" si="17"/>
        <v>1903</v>
      </c>
      <c r="D1111" s="25" t="s">
        <v>1699</v>
      </c>
      <c r="E1111" s="34" t="s">
        <v>1700</v>
      </c>
      <c r="F1111" s="50">
        <v>1800000</v>
      </c>
      <c r="G1111" s="25" t="s">
        <v>371</v>
      </c>
      <c r="H1111" s="25"/>
    </row>
    <row r="1112" spans="2:8" ht="75" x14ac:dyDescent="0.25">
      <c r="B1112" s="96">
        <v>40938</v>
      </c>
      <c r="C1112" s="61">
        <f t="shared" si="17"/>
        <v>1904</v>
      </c>
      <c r="D1112" s="25" t="s">
        <v>1701</v>
      </c>
      <c r="E1112" s="34" t="s">
        <v>1702</v>
      </c>
      <c r="F1112" s="50">
        <v>4200000</v>
      </c>
      <c r="G1112" s="25" t="s">
        <v>371</v>
      </c>
      <c r="H1112" s="25"/>
    </row>
    <row r="1113" spans="2:8" ht="45" x14ac:dyDescent="0.25">
      <c r="B1113" s="96">
        <v>40938</v>
      </c>
      <c r="C1113" s="61">
        <f t="shared" ref="C1113:C1176" si="18">+C1112+1</f>
        <v>1905</v>
      </c>
      <c r="D1113" s="25" t="s">
        <v>1501</v>
      </c>
      <c r="E1113" s="34" t="s">
        <v>1703</v>
      </c>
      <c r="F1113" s="50">
        <v>2100000</v>
      </c>
      <c r="G1113" s="25" t="s">
        <v>371</v>
      </c>
      <c r="H1113" s="25"/>
    </row>
    <row r="1114" spans="2:8" ht="45" x14ac:dyDescent="0.25">
      <c r="B1114" s="96">
        <v>40938</v>
      </c>
      <c r="C1114" s="61">
        <f t="shared" si="18"/>
        <v>1906</v>
      </c>
      <c r="D1114" s="25" t="s">
        <v>1704</v>
      </c>
      <c r="E1114" s="34" t="s">
        <v>1705</v>
      </c>
      <c r="F1114" s="50">
        <v>2100000</v>
      </c>
      <c r="G1114" s="25" t="s">
        <v>371</v>
      </c>
      <c r="H1114" s="25"/>
    </row>
    <row r="1115" spans="2:8" ht="45" x14ac:dyDescent="0.25">
      <c r="B1115" s="96">
        <v>40938</v>
      </c>
      <c r="C1115" s="61">
        <f t="shared" si="18"/>
        <v>1907</v>
      </c>
      <c r="D1115" s="25" t="s">
        <v>864</v>
      </c>
      <c r="E1115" s="34" t="s">
        <v>1698</v>
      </c>
      <c r="F1115" s="50">
        <v>3200000</v>
      </c>
      <c r="G1115" s="25" t="s">
        <v>371</v>
      </c>
      <c r="H1115" s="25"/>
    </row>
    <row r="1116" spans="2:8" ht="45" x14ac:dyDescent="0.25">
      <c r="B1116" s="96">
        <v>40938</v>
      </c>
      <c r="C1116" s="61">
        <f t="shared" si="18"/>
        <v>1908</v>
      </c>
      <c r="D1116" s="25" t="s">
        <v>827</v>
      </c>
      <c r="E1116" s="34" t="s">
        <v>1698</v>
      </c>
      <c r="F1116" s="50">
        <v>3200000</v>
      </c>
      <c r="G1116" s="25" t="s">
        <v>371</v>
      </c>
      <c r="H1116" s="25"/>
    </row>
    <row r="1117" spans="2:8" ht="45" x14ac:dyDescent="0.25">
      <c r="B1117" s="96">
        <v>40938</v>
      </c>
      <c r="C1117" s="82">
        <f t="shared" si="18"/>
        <v>1909</v>
      </c>
      <c r="D1117" s="25" t="s">
        <v>1706</v>
      </c>
      <c r="E1117" s="34" t="s">
        <v>1707</v>
      </c>
      <c r="F1117" s="50">
        <v>1800000</v>
      </c>
      <c r="G1117" s="25" t="s">
        <v>1320</v>
      </c>
      <c r="H1117" s="25"/>
    </row>
    <row r="1118" spans="2:8" ht="90" x14ac:dyDescent="0.25">
      <c r="B1118" s="96">
        <v>40938</v>
      </c>
      <c r="C1118" s="61">
        <f t="shared" si="18"/>
        <v>1910</v>
      </c>
      <c r="D1118" s="25" t="s">
        <v>1708</v>
      </c>
      <c r="E1118" s="34" t="s">
        <v>1547</v>
      </c>
      <c r="F1118" s="50">
        <v>3600000</v>
      </c>
      <c r="G1118" s="25" t="s">
        <v>1320</v>
      </c>
      <c r="H1118" s="25"/>
    </row>
    <row r="1119" spans="2:8" ht="90" x14ac:dyDescent="0.25">
      <c r="B1119" s="96">
        <v>40938</v>
      </c>
      <c r="C1119" s="61">
        <f t="shared" si="18"/>
        <v>1911</v>
      </c>
      <c r="D1119" s="25" t="s">
        <v>1709</v>
      </c>
      <c r="E1119" s="34" t="s">
        <v>1547</v>
      </c>
      <c r="F1119" s="50">
        <v>3600000</v>
      </c>
      <c r="G1119" s="25" t="s">
        <v>1320</v>
      </c>
      <c r="H1119" s="25"/>
    </row>
    <row r="1120" spans="2:8" ht="30" x14ac:dyDescent="0.25">
      <c r="B1120" s="96">
        <v>40938</v>
      </c>
      <c r="C1120" s="82">
        <f t="shared" si="18"/>
        <v>1912</v>
      </c>
      <c r="D1120" s="25" t="s">
        <v>1710</v>
      </c>
      <c r="E1120" s="34" t="s">
        <v>1711</v>
      </c>
      <c r="F1120" s="50">
        <v>18375000</v>
      </c>
      <c r="G1120" s="25" t="s">
        <v>329</v>
      </c>
      <c r="H1120" s="25"/>
    </row>
    <row r="1121" spans="2:8" ht="30" x14ac:dyDescent="0.25">
      <c r="B1121" s="96">
        <v>40938</v>
      </c>
      <c r="C1121" s="101">
        <f t="shared" si="18"/>
        <v>1913</v>
      </c>
      <c r="D1121" s="25" t="s">
        <v>1712</v>
      </c>
      <c r="E1121" s="34" t="s">
        <v>1713</v>
      </c>
      <c r="F1121" s="50">
        <v>23877348</v>
      </c>
      <c r="G1121" s="25" t="s">
        <v>329</v>
      </c>
      <c r="H1121" s="25"/>
    </row>
    <row r="1122" spans="2:8" ht="30" x14ac:dyDescent="0.25">
      <c r="B1122" s="96">
        <v>40946</v>
      </c>
      <c r="C1122" s="101">
        <f>+C1121+1</f>
        <v>1914</v>
      </c>
      <c r="D1122" s="25" t="s">
        <v>779</v>
      </c>
      <c r="E1122" s="34" t="s">
        <v>1714</v>
      </c>
      <c r="F1122" s="50">
        <v>3400000</v>
      </c>
      <c r="G1122" s="25" t="s">
        <v>329</v>
      </c>
    </row>
    <row r="1123" spans="2:8" ht="30" x14ac:dyDescent="0.25">
      <c r="B1123" s="96">
        <v>40946</v>
      </c>
      <c r="C1123" s="61">
        <f t="shared" si="18"/>
        <v>1915</v>
      </c>
      <c r="D1123" s="25" t="s">
        <v>886</v>
      </c>
      <c r="E1123" s="34" t="s">
        <v>1715</v>
      </c>
      <c r="F1123" s="50">
        <v>2750800</v>
      </c>
      <c r="G1123" s="25" t="s">
        <v>329</v>
      </c>
    </row>
    <row r="1124" spans="2:8" ht="30" x14ac:dyDescent="0.25">
      <c r="B1124" s="96">
        <v>40946</v>
      </c>
      <c r="C1124" s="61">
        <f t="shared" si="18"/>
        <v>1916</v>
      </c>
      <c r="D1124" s="25" t="s">
        <v>764</v>
      </c>
      <c r="E1124" s="34" t="s">
        <v>1716</v>
      </c>
      <c r="F1124" s="50">
        <v>1692800</v>
      </c>
      <c r="G1124" s="25" t="s">
        <v>329</v>
      </c>
    </row>
    <row r="1125" spans="2:8" ht="30" x14ac:dyDescent="0.25">
      <c r="B1125" s="96">
        <v>40946</v>
      </c>
      <c r="C1125" s="61">
        <f t="shared" si="18"/>
        <v>1917</v>
      </c>
      <c r="D1125" s="25" t="s">
        <v>1717</v>
      </c>
      <c r="E1125" s="34" t="s">
        <v>1718</v>
      </c>
      <c r="F1125" s="50">
        <v>1692800</v>
      </c>
      <c r="G1125" s="25" t="s">
        <v>329</v>
      </c>
    </row>
    <row r="1126" spans="2:8" ht="30" x14ac:dyDescent="0.25">
      <c r="B1126" s="96">
        <v>40946</v>
      </c>
      <c r="C1126" s="61">
        <f t="shared" si="18"/>
        <v>1918</v>
      </c>
      <c r="D1126" s="25" t="s">
        <v>1405</v>
      </c>
      <c r="E1126" s="34" t="s">
        <v>1719</v>
      </c>
      <c r="F1126" s="50">
        <v>4667000</v>
      </c>
      <c r="G1126" s="25" t="s">
        <v>345</v>
      </c>
    </row>
    <row r="1127" spans="2:8" ht="30" x14ac:dyDescent="0.25">
      <c r="B1127" s="96">
        <v>40946</v>
      </c>
      <c r="C1127" s="61">
        <f t="shared" si="18"/>
        <v>1919</v>
      </c>
      <c r="D1127" s="25" t="s">
        <v>1720</v>
      </c>
      <c r="E1127" s="34" t="s">
        <v>1721</v>
      </c>
      <c r="F1127" s="50">
        <v>2643524</v>
      </c>
      <c r="G1127" s="25" t="s">
        <v>329</v>
      </c>
    </row>
    <row r="1128" spans="2:8" ht="120" x14ac:dyDescent="0.25">
      <c r="B1128" s="96">
        <v>40946</v>
      </c>
      <c r="C1128" s="101">
        <f t="shared" si="18"/>
        <v>1920</v>
      </c>
      <c r="D1128" s="25" t="s">
        <v>1722</v>
      </c>
      <c r="E1128" s="34" t="s">
        <v>1305</v>
      </c>
      <c r="F1128" s="50">
        <v>607821</v>
      </c>
      <c r="G1128" s="25" t="s">
        <v>329</v>
      </c>
    </row>
    <row r="1129" spans="2:8" ht="30" x14ac:dyDescent="0.25">
      <c r="B1129" s="96">
        <v>40946</v>
      </c>
      <c r="C1129" s="101">
        <f t="shared" si="18"/>
        <v>1921</v>
      </c>
      <c r="D1129" s="25" t="s">
        <v>787</v>
      </c>
      <c r="E1129" s="34" t="s">
        <v>1723</v>
      </c>
      <c r="F1129" s="50">
        <v>1962590</v>
      </c>
      <c r="G1129" s="25" t="s">
        <v>329</v>
      </c>
    </row>
    <row r="1130" spans="2:8" ht="30" x14ac:dyDescent="0.25">
      <c r="B1130" s="96">
        <v>40946</v>
      </c>
      <c r="C1130" s="61">
        <f t="shared" si="18"/>
        <v>1922</v>
      </c>
      <c r="D1130" s="25" t="s">
        <v>1724</v>
      </c>
      <c r="E1130" s="34" t="s">
        <v>1725</v>
      </c>
      <c r="F1130" s="50">
        <v>2803700</v>
      </c>
      <c r="G1130" s="25" t="s">
        <v>329</v>
      </c>
    </row>
    <row r="1131" spans="2:8" ht="45" x14ac:dyDescent="0.25">
      <c r="B1131" s="96">
        <v>40946</v>
      </c>
      <c r="C1131" s="61">
        <f t="shared" si="18"/>
        <v>1923</v>
      </c>
      <c r="D1131" s="25" t="s">
        <v>797</v>
      </c>
      <c r="E1131" s="34" t="s">
        <v>1726</v>
      </c>
      <c r="F1131" s="50">
        <v>1363800</v>
      </c>
      <c r="G1131" s="25" t="s">
        <v>329</v>
      </c>
    </row>
    <row r="1132" spans="2:8" ht="30" x14ac:dyDescent="0.25">
      <c r="B1132" s="96">
        <v>40946</v>
      </c>
      <c r="C1132" s="61">
        <f t="shared" si="18"/>
        <v>1924</v>
      </c>
      <c r="D1132" s="25" t="s">
        <v>915</v>
      </c>
      <c r="E1132" s="34" t="s">
        <v>1727</v>
      </c>
      <c r="F1132" s="50">
        <v>1907999</v>
      </c>
      <c r="G1132" s="25" t="s">
        <v>329</v>
      </c>
    </row>
    <row r="1133" spans="2:8" ht="45" x14ac:dyDescent="0.25">
      <c r="B1133" s="96">
        <v>40946</v>
      </c>
      <c r="C1133" s="61">
        <f t="shared" si="18"/>
        <v>1925</v>
      </c>
      <c r="D1133" s="25" t="s">
        <v>1659</v>
      </c>
      <c r="E1133" s="34" t="s">
        <v>1728</v>
      </c>
      <c r="F1133" s="50">
        <v>2591667</v>
      </c>
      <c r="G1133" s="25" t="s">
        <v>329</v>
      </c>
    </row>
    <row r="1134" spans="2:8" ht="30" x14ac:dyDescent="0.25">
      <c r="B1134" s="96">
        <v>40947</v>
      </c>
      <c r="C1134" s="101">
        <f t="shared" si="18"/>
        <v>1926</v>
      </c>
      <c r="D1134" s="25" t="s">
        <v>1458</v>
      </c>
      <c r="E1134" s="34" t="s">
        <v>1729</v>
      </c>
      <c r="F1134" s="50">
        <v>1200000</v>
      </c>
      <c r="G1134" s="25" t="s">
        <v>329</v>
      </c>
    </row>
    <row r="1135" spans="2:8" ht="30" x14ac:dyDescent="0.25">
      <c r="B1135" s="96">
        <v>40947</v>
      </c>
      <c r="C1135" s="61">
        <f t="shared" si="18"/>
        <v>1927</v>
      </c>
      <c r="D1135" s="25" t="s">
        <v>1730</v>
      </c>
      <c r="E1135" s="34" t="s">
        <v>1731</v>
      </c>
      <c r="F1135" s="50">
        <v>4090933</v>
      </c>
      <c r="G1135" s="25" t="s">
        <v>329</v>
      </c>
    </row>
    <row r="1136" spans="2:8" ht="30" x14ac:dyDescent="0.25">
      <c r="B1136" s="96">
        <v>40947</v>
      </c>
      <c r="C1136" s="61">
        <f t="shared" si="18"/>
        <v>1928</v>
      </c>
      <c r="D1136" s="25" t="s">
        <v>783</v>
      </c>
      <c r="E1136" s="34" t="s">
        <v>1732</v>
      </c>
      <c r="F1136" s="50">
        <v>1692800</v>
      </c>
      <c r="G1136" s="25" t="s">
        <v>329</v>
      </c>
    </row>
    <row r="1137" spans="2:7" ht="30" x14ac:dyDescent="0.25">
      <c r="B1137" s="96">
        <v>40947</v>
      </c>
      <c r="C1137" s="61">
        <f t="shared" si="18"/>
        <v>1929</v>
      </c>
      <c r="D1137" s="25" t="s">
        <v>1149</v>
      </c>
      <c r="E1137" s="34" t="s">
        <v>1733</v>
      </c>
      <c r="F1137" s="50">
        <v>2500000</v>
      </c>
      <c r="G1137" s="25" t="s">
        <v>329</v>
      </c>
    </row>
    <row r="1138" spans="2:7" ht="45" x14ac:dyDescent="0.25">
      <c r="B1138" s="96">
        <v>40947</v>
      </c>
      <c r="C1138" s="101">
        <f t="shared" si="18"/>
        <v>1930</v>
      </c>
      <c r="D1138" s="25" t="s">
        <v>1456</v>
      </c>
      <c r="E1138" s="34" t="s">
        <v>1734</v>
      </c>
      <c r="F1138" s="50">
        <v>1653333</v>
      </c>
      <c r="G1138" s="25" t="s">
        <v>329</v>
      </c>
    </row>
    <row r="1139" spans="2:7" ht="30" x14ac:dyDescent="0.25">
      <c r="B1139" s="96">
        <v>40947</v>
      </c>
      <c r="C1139" s="61">
        <f t="shared" si="18"/>
        <v>1931</v>
      </c>
      <c r="D1139" s="25" t="s">
        <v>1735</v>
      </c>
      <c r="E1139" s="34" t="s">
        <v>1736</v>
      </c>
      <c r="F1139" s="50">
        <v>3551000</v>
      </c>
      <c r="G1139" s="25" t="s">
        <v>329</v>
      </c>
    </row>
    <row r="1140" spans="2:7" ht="30" x14ac:dyDescent="0.25">
      <c r="B1140" s="96">
        <v>40947</v>
      </c>
      <c r="C1140" s="61">
        <f t="shared" si="18"/>
        <v>1932</v>
      </c>
      <c r="D1140" s="25" t="s">
        <v>801</v>
      </c>
      <c r="E1140" s="34" t="s">
        <v>1737</v>
      </c>
      <c r="F1140" s="50">
        <v>3597200</v>
      </c>
      <c r="G1140" s="25" t="s">
        <v>329</v>
      </c>
    </row>
    <row r="1141" spans="2:7" ht="30" x14ac:dyDescent="0.25">
      <c r="B1141" s="96">
        <v>40947</v>
      </c>
      <c r="C1141" s="61">
        <f t="shared" si="18"/>
        <v>1933</v>
      </c>
      <c r="D1141" s="25" t="s">
        <v>795</v>
      </c>
      <c r="E1141" s="34" t="s">
        <v>1738</v>
      </c>
      <c r="F1141" s="50">
        <v>3597000</v>
      </c>
      <c r="G1141" s="25" t="s">
        <v>329</v>
      </c>
    </row>
    <row r="1142" spans="2:7" ht="30" x14ac:dyDescent="0.25">
      <c r="B1142" s="96">
        <v>40947</v>
      </c>
      <c r="C1142" s="101">
        <f t="shared" si="18"/>
        <v>1934</v>
      </c>
      <c r="D1142" s="102" t="s">
        <v>951</v>
      </c>
      <c r="E1142" s="34" t="s">
        <v>1739</v>
      </c>
      <c r="F1142" s="50">
        <v>1160000</v>
      </c>
      <c r="G1142" s="25" t="s">
        <v>348</v>
      </c>
    </row>
    <row r="1143" spans="2:7" ht="75" x14ac:dyDescent="0.25">
      <c r="B1143" s="96">
        <v>40947</v>
      </c>
      <c r="C1143" s="61">
        <f t="shared" si="18"/>
        <v>1935</v>
      </c>
      <c r="D1143" s="103" t="s">
        <v>1740</v>
      </c>
      <c r="E1143" s="34" t="s">
        <v>1741</v>
      </c>
      <c r="F1143" s="50">
        <v>3600000</v>
      </c>
      <c r="G1143" s="25" t="s">
        <v>348</v>
      </c>
    </row>
    <row r="1144" spans="2:7" ht="30" x14ac:dyDescent="0.25">
      <c r="B1144" s="96">
        <v>40947</v>
      </c>
      <c r="C1144" s="61">
        <f t="shared" si="18"/>
        <v>1936</v>
      </c>
      <c r="D1144" s="104" t="s">
        <v>1742</v>
      </c>
      <c r="E1144" s="34" t="s">
        <v>1739</v>
      </c>
      <c r="F1144" s="50">
        <v>1160000</v>
      </c>
      <c r="G1144" s="25" t="s">
        <v>348</v>
      </c>
    </row>
    <row r="1145" spans="2:7" ht="45" x14ac:dyDescent="0.25">
      <c r="B1145" s="96">
        <v>40947</v>
      </c>
      <c r="C1145" s="61">
        <f t="shared" si="18"/>
        <v>1937</v>
      </c>
      <c r="D1145" s="104" t="s">
        <v>1678</v>
      </c>
      <c r="E1145" s="34" t="s">
        <v>1388</v>
      </c>
      <c r="F1145" s="50">
        <v>1800000</v>
      </c>
      <c r="G1145" s="25" t="s">
        <v>348</v>
      </c>
    </row>
    <row r="1146" spans="2:7" ht="30" x14ac:dyDescent="0.25">
      <c r="B1146" s="96">
        <v>40947</v>
      </c>
      <c r="C1146" s="61">
        <f t="shared" si="18"/>
        <v>1938</v>
      </c>
      <c r="D1146" s="105" t="s">
        <v>1743</v>
      </c>
      <c r="E1146" s="34" t="s">
        <v>1739</v>
      </c>
      <c r="F1146" s="50">
        <v>1160000</v>
      </c>
      <c r="G1146" s="25" t="s">
        <v>348</v>
      </c>
    </row>
    <row r="1147" spans="2:7" ht="30" x14ac:dyDescent="0.25">
      <c r="B1147" s="96">
        <v>40947</v>
      </c>
      <c r="C1147" s="61">
        <f t="shared" si="18"/>
        <v>1939</v>
      </c>
      <c r="D1147" s="102" t="s">
        <v>781</v>
      </c>
      <c r="E1147" s="34" t="s">
        <v>1744</v>
      </c>
      <c r="F1147" s="50">
        <v>2803700</v>
      </c>
      <c r="G1147" s="25" t="s">
        <v>329</v>
      </c>
    </row>
    <row r="1148" spans="2:7" ht="30" x14ac:dyDescent="0.25">
      <c r="B1148" s="96">
        <v>40947</v>
      </c>
      <c r="C1148" s="61">
        <f t="shared" si="18"/>
        <v>1940</v>
      </c>
      <c r="D1148" s="104" t="s">
        <v>789</v>
      </c>
      <c r="E1148" s="34" t="s">
        <v>1745</v>
      </c>
      <c r="F1148" s="50">
        <v>5290000</v>
      </c>
      <c r="G1148" s="25" t="s">
        <v>329</v>
      </c>
    </row>
    <row r="1149" spans="2:7" ht="30" x14ac:dyDescent="0.25">
      <c r="B1149" s="96">
        <v>40947</v>
      </c>
      <c r="C1149" s="61">
        <f t="shared" si="18"/>
        <v>1941</v>
      </c>
      <c r="D1149" s="106" t="s">
        <v>785</v>
      </c>
      <c r="E1149" s="34" t="s">
        <v>1746</v>
      </c>
      <c r="F1149" s="50">
        <v>3597200</v>
      </c>
      <c r="G1149" s="25" t="s">
        <v>329</v>
      </c>
    </row>
    <row r="1150" spans="2:7" ht="45" x14ac:dyDescent="0.25">
      <c r="B1150" s="96">
        <v>40947</v>
      </c>
      <c r="C1150" s="101">
        <f t="shared" si="18"/>
        <v>1942</v>
      </c>
      <c r="D1150" s="104" t="s">
        <v>1747</v>
      </c>
      <c r="E1150" s="34" t="s">
        <v>1748</v>
      </c>
      <c r="F1150" s="50">
        <v>2900000</v>
      </c>
      <c r="G1150" s="25" t="s">
        <v>21</v>
      </c>
    </row>
    <row r="1151" spans="2:7" ht="30" x14ac:dyDescent="0.25">
      <c r="B1151" s="96">
        <v>40947</v>
      </c>
      <c r="C1151" s="61">
        <f t="shared" si="18"/>
        <v>1943</v>
      </c>
      <c r="D1151" s="105" t="s">
        <v>1749</v>
      </c>
      <c r="E1151" s="34" t="s">
        <v>1750</v>
      </c>
      <c r="F1151" s="50">
        <v>600000</v>
      </c>
      <c r="G1151" s="25" t="s">
        <v>337</v>
      </c>
    </row>
    <row r="1152" spans="2:7" ht="45" x14ac:dyDescent="0.25">
      <c r="B1152" s="96">
        <v>40947</v>
      </c>
      <c r="C1152" s="61">
        <f t="shared" si="18"/>
        <v>1944</v>
      </c>
      <c r="D1152" s="102" t="s">
        <v>1650</v>
      </c>
      <c r="E1152" s="34" t="s">
        <v>1751</v>
      </c>
      <c r="F1152" s="50">
        <v>1700000</v>
      </c>
      <c r="G1152" s="25" t="s">
        <v>342</v>
      </c>
    </row>
    <row r="1153" spans="2:11" ht="45" x14ac:dyDescent="0.25">
      <c r="B1153" s="96">
        <v>40947</v>
      </c>
      <c r="C1153" s="61">
        <f t="shared" si="18"/>
        <v>1945</v>
      </c>
      <c r="D1153" s="104" t="s">
        <v>1752</v>
      </c>
      <c r="E1153" s="34" t="s">
        <v>1753</v>
      </c>
      <c r="F1153" s="50">
        <v>1700000</v>
      </c>
      <c r="G1153" s="25" t="s">
        <v>342</v>
      </c>
    </row>
    <row r="1154" spans="2:11" ht="30" x14ac:dyDescent="0.25">
      <c r="B1154" s="96">
        <v>40947</v>
      </c>
      <c r="C1154" s="61">
        <f t="shared" si="18"/>
        <v>1946</v>
      </c>
      <c r="D1154" s="106" t="s">
        <v>1754</v>
      </c>
      <c r="E1154" s="34" t="s">
        <v>1755</v>
      </c>
      <c r="F1154" s="50">
        <v>1200000</v>
      </c>
      <c r="G1154" s="25" t="s">
        <v>342</v>
      </c>
    </row>
    <row r="1155" spans="2:11" ht="30" x14ac:dyDescent="0.25">
      <c r="B1155" s="96">
        <v>40947</v>
      </c>
      <c r="C1155" s="61">
        <f t="shared" si="18"/>
        <v>1947</v>
      </c>
      <c r="D1155" s="107" t="s">
        <v>1171</v>
      </c>
      <c r="E1155" s="34" t="s">
        <v>1756</v>
      </c>
      <c r="F1155" s="50">
        <v>1200000</v>
      </c>
      <c r="G1155" s="25" t="s">
        <v>342</v>
      </c>
      <c r="K1155" s="108">
        <f>COUNT(C1122:C1155)</f>
        <v>34</v>
      </c>
    </row>
    <row r="1156" spans="2:11" ht="30.75" customHeight="1" x14ac:dyDescent="0.25">
      <c r="B1156" s="96">
        <v>40948</v>
      </c>
      <c r="C1156" s="109">
        <f>+C1155+1</f>
        <v>1948</v>
      </c>
      <c r="D1156" s="30" t="s">
        <v>1757</v>
      </c>
      <c r="E1156" s="1" t="s">
        <v>1758</v>
      </c>
      <c r="F1156" s="50">
        <v>3200000</v>
      </c>
      <c r="G1156" t="s">
        <v>762</v>
      </c>
    </row>
    <row r="1157" spans="2:11" ht="30" x14ac:dyDescent="0.25">
      <c r="B1157" s="96">
        <v>40948</v>
      </c>
      <c r="C1157" s="110">
        <f t="shared" si="18"/>
        <v>1949</v>
      </c>
      <c r="D1157" t="s">
        <v>1759</v>
      </c>
      <c r="E1157" s="1" t="s">
        <v>1760</v>
      </c>
      <c r="F1157" s="50">
        <v>1200000</v>
      </c>
      <c r="G1157" t="s">
        <v>363</v>
      </c>
    </row>
    <row r="1158" spans="2:11" ht="30" x14ac:dyDescent="0.25">
      <c r="B1158" s="96">
        <v>40948</v>
      </c>
      <c r="C1158" s="110">
        <f t="shared" si="18"/>
        <v>1950</v>
      </c>
      <c r="D1158" t="s">
        <v>1761</v>
      </c>
      <c r="E1158" s="1" t="s">
        <v>1762</v>
      </c>
      <c r="F1158" s="50">
        <v>1200000</v>
      </c>
      <c r="G1158" t="s">
        <v>363</v>
      </c>
    </row>
    <row r="1159" spans="2:11" ht="30" x14ac:dyDescent="0.25">
      <c r="B1159" s="96">
        <v>40948</v>
      </c>
      <c r="C1159" s="109">
        <f t="shared" si="18"/>
        <v>1951</v>
      </c>
      <c r="D1159" t="s">
        <v>1763</v>
      </c>
      <c r="E1159" s="1" t="s">
        <v>1764</v>
      </c>
      <c r="F1159" s="50">
        <v>80274960</v>
      </c>
      <c r="G1159" s="99" t="s">
        <v>337</v>
      </c>
      <c r="K1159" s="111"/>
    </row>
    <row r="1160" spans="2:11" ht="30" x14ac:dyDescent="0.25">
      <c r="B1160" s="96">
        <v>40948</v>
      </c>
      <c r="C1160" s="109">
        <f t="shared" si="18"/>
        <v>1952</v>
      </c>
      <c r="D1160" t="s">
        <v>1765</v>
      </c>
      <c r="E1160" s="1" t="s">
        <v>1766</v>
      </c>
      <c r="F1160" s="50">
        <v>3477293</v>
      </c>
      <c r="G1160" t="s">
        <v>329</v>
      </c>
    </row>
    <row r="1161" spans="2:11" ht="30" x14ac:dyDescent="0.25">
      <c r="B1161" s="96">
        <v>40948</v>
      </c>
      <c r="C1161" s="110">
        <f t="shared" si="18"/>
        <v>1953</v>
      </c>
      <c r="D1161" t="s">
        <v>1767</v>
      </c>
      <c r="E1161" s="1" t="s">
        <v>1766</v>
      </c>
      <c r="F1161" s="50">
        <v>3477293</v>
      </c>
      <c r="G1161" t="s">
        <v>329</v>
      </c>
    </row>
    <row r="1162" spans="2:11" ht="30" x14ac:dyDescent="0.25">
      <c r="B1162" s="96">
        <v>40948</v>
      </c>
      <c r="C1162" s="110">
        <f t="shared" si="18"/>
        <v>1954</v>
      </c>
      <c r="D1162" t="s">
        <v>1768</v>
      </c>
      <c r="E1162" s="1" t="s">
        <v>1769</v>
      </c>
      <c r="F1162" s="50">
        <v>6766666</v>
      </c>
      <c r="G1162" t="s">
        <v>329</v>
      </c>
    </row>
    <row r="1163" spans="2:11" ht="45" x14ac:dyDescent="0.25">
      <c r="B1163" s="96">
        <v>40948</v>
      </c>
      <c r="C1163" s="110">
        <f t="shared" si="18"/>
        <v>1955</v>
      </c>
      <c r="D1163" t="s">
        <v>1770</v>
      </c>
      <c r="E1163" s="1" t="s">
        <v>1771</v>
      </c>
      <c r="F1163" s="50">
        <v>2333333</v>
      </c>
      <c r="G1163" t="s">
        <v>329</v>
      </c>
      <c r="K1163" s="108">
        <f>+K1155+8</f>
        <v>42</v>
      </c>
    </row>
    <row r="1164" spans="2:11" x14ac:dyDescent="0.25">
      <c r="C1164" s="109">
        <f t="shared" si="18"/>
        <v>1956</v>
      </c>
      <c r="F1164" s="90"/>
    </row>
    <row r="1165" spans="2:11" x14ac:dyDescent="0.25">
      <c r="C1165" s="110">
        <f t="shared" si="18"/>
        <v>1957</v>
      </c>
    </row>
    <row r="1166" spans="2:11" x14ac:dyDescent="0.25">
      <c r="C1166" s="110">
        <f t="shared" si="18"/>
        <v>1958</v>
      </c>
    </row>
    <row r="1167" spans="2:11" x14ac:dyDescent="0.25">
      <c r="C1167" s="110">
        <f t="shared" si="18"/>
        <v>1959</v>
      </c>
      <c r="F1167" s="90"/>
    </row>
    <row r="1168" spans="2:11" x14ac:dyDescent="0.25">
      <c r="C1168" s="110">
        <f t="shared" si="18"/>
        <v>1960</v>
      </c>
    </row>
    <row r="1169" spans="3:6" x14ac:dyDescent="0.25">
      <c r="C1169" s="110">
        <f t="shared" si="18"/>
        <v>1961</v>
      </c>
    </row>
    <row r="1170" spans="3:6" x14ac:dyDescent="0.25">
      <c r="C1170" s="110">
        <f t="shared" si="18"/>
        <v>1962</v>
      </c>
    </row>
    <row r="1171" spans="3:6" x14ac:dyDescent="0.25">
      <c r="C1171" s="110">
        <f t="shared" si="18"/>
        <v>1963</v>
      </c>
      <c r="F1171" s="112"/>
    </row>
    <row r="1172" spans="3:6" x14ac:dyDescent="0.25">
      <c r="C1172" s="110">
        <f t="shared" si="18"/>
        <v>1964</v>
      </c>
      <c r="F1172" s="112"/>
    </row>
    <row r="1173" spans="3:6" x14ac:dyDescent="0.25">
      <c r="C1173" s="110">
        <f t="shared" si="18"/>
        <v>1965</v>
      </c>
      <c r="F1173" s="112"/>
    </row>
    <row r="1174" spans="3:6" x14ac:dyDescent="0.25">
      <c r="C1174" s="110">
        <f t="shared" si="18"/>
        <v>1966</v>
      </c>
      <c r="F1174" s="112"/>
    </row>
    <row r="1175" spans="3:6" x14ac:dyDescent="0.25">
      <c r="C1175" s="110">
        <f t="shared" si="18"/>
        <v>1967</v>
      </c>
      <c r="F1175" s="112"/>
    </row>
    <row r="1176" spans="3:6" x14ac:dyDescent="0.25">
      <c r="C1176" s="110">
        <f t="shared" si="18"/>
        <v>1968</v>
      </c>
    </row>
    <row r="1177" spans="3:6" x14ac:dyDescent="0.25">
      <c r="C1177" s="110">
        <f>+C1176+1</f>
        <v>1969</v>
      </c>
    </row>
    <row r="1178" spans="3:6" x14ac:dyDescent="0.25">
      <c r="C1178" s="110">
        <f t="shared" ref="C1178:C1208" si="19">+C1177+1</f>
        <v>1970</v>
      </c>
    </row>
    <row r="1179" spans="3:6" x14ac:dyDescent="0.25">
      <c r="C1179" s="110">
        <f t="shared" si="19"/>
        <v>1971</v>
      </c>
    </row>
    <row r="1180" spans="3:6" x14ac:dyDescent="0.25">
      <c r="C1180" s="110">
        <f t="shared" si="19"/>
        <v>1972</v>
      </c>
    </row>
    <row r="1181" spans="3:6" x14ac:dyDescent="0.25">
      <c r="C1181" s="110">
        <f t="shared" si="19"/>
        <v>1973</v>
      </c>
    </row>
    <row r="1182" spans="3:6" x14ac:dyDescent="0.25">
      <c r="C1182" s="110">
        <f t="shared" si="19"/>
        <v>1974</v>
      </c>
    </row>
    <row r="1183" spans="3:6" x14ac:dyDescent="0.25">
      <c r="C1183" s="110">
        <f t="shared" si="19"/>
        <v>1975</v>
      </c>
    </row>
    <row r="1184" spans="3:6" x14ac:dyDescent="0.25">
      <c r="C1184" s="110">
        <f t="shared" si="19"/>
        <v>1976</v>
      </c>
    </row>
    <row r="1185" spans="3:3" x14ac:dyDescent="0.25">
      <c r="C1185" s="110">
        <f t="shared" si="19"/>
        <v>1977</v>
      </c>
    </row>
    <row r="1186" spans="3:3" x14ac:dyDescent="0.25">
      <c r="C1186" s="110">
        <f t="shared" si="19"/>
        <v>1978</v>
      </c>
    </row>
    <row r="1187" spans="3:3" x14ac:dyDescent="0.25">
      <c r="C1187" s="110">
        <f t="shared" si="19"/>
        <v>1979</v>
      </c>
    </row>
    <row r="1188" spans="3:3" x14ac:dyDescent="0.25">
      <c r="C1188" s="110">
        <f t="shared" si="19"/>
        <v>1980</v>
      </c>
    </row>
    <row r="1189" spans="3:3" x14ac:dyDescent="0.25">
      <c r="C1189" s="110">
        <f t="shared" si="19"/>
        <v>1981</v>
      </c>
    </row>
    <row r="1190" spans="3:3" x14ac:dyDescent="0.25">
      <c r="C1190" s="110">
        <f t="shared" si="19"/>
        <v>1982</v>
      </c>
    </row>
    <row r="1191" spans="3:3" x14ac:dyDescent="0.25">
      <c r="C1191" s="110">
        <f t="shared" si="19"/>
        <v>1983</v>
      </c>
    </row>
    <row r="1192" spans="3:3" x14ac:dyDescent="0.25">
      <c r="C1192" s="110">
        <f>+C1191+1</f>
        <v>1984</v>
      </c>
    </row>
    <row r="1193" spans="3:3" x14ac:dyDescent="0.25">
      <c r="C1193" s="110">
        <f t="shared" si="19"/>
        <v>1985</v>
      </c>
    </row>
    <row r="1194" spans="3:3" x14ac:dyDescent="0.25">
      <c r="C1194" s="110">
        <f t="shared" si="19"/>
        <v>1986</v>
      </c>
    </row>
    <row r="1195" spans="3:3" x14ac:dyDescent="0.25">
      <c r="C1195" s="110">
        <f t="shared" si="19"/>
        <v>1987</v>
      </c>
    </row>
    <row r="1196" spans="3:3" x14ac:dyDescent="0.25">
      <c r="C1196" s="110">
        <f t="shared" si="19"/>
        <v>1988</v>
      </c>
    </row>
    <row r="1197" spans="3:3" x14ac:dyDescent="0.25">
      <c r="C1197" s="110">
        <f t="shared" si="19"/>
        <v>1989</v>
      </c>
    </row>
    <row r="1198" spans="3:3" x14ac:dyDescent="0.25">
      <c r="C1198" s="110">
        <f t="shared" si="19"/>
        <v>1990</v>
      </c>
    </row>
    <row r="1199" spans="3:3" x14ac:dyDescent="0.25">
      <c r="C1199" s="110">
        <f t="shared" si="19"/>
        <v>1991</v>
      </c>
    </row>
    <row r="1200" spans="3:3" x14ac:dyDescent="0.25">
      <c r="C1200" s="110">
        <f t="shared" si="19"/>
        <v>1992</v>
      </c>
    </row>
    <row r="1201" spans="3:6" x14ac:dyDescent="0.25">
      <c r="C1201" s="110">
        <f>+C1200+1</f>
        <v>1993</v>
      </c>
    </row>
    <row r="1202" spans="3:6" x14ac:dyDescent="0.25">
      <c r="C1202" s="110">
        <f t="shared" si="19"/>
        <v>1994</v>
      </c>
    </row>
    <row r="1203" spans="3:6" x14ac:dyDescent="0.25">
      <c r="C1203" s="110">
        <f t="shared" si="19"/>
        <v>1995</v>
      </c>
    </row>
    <row r="1204" spans="3:6" x14ac:dyDescent="0.25">
      <c r="C1204" s="110">
        <f t="shared" si="19"/>
        <v>1996</v>
      </c>
    </row>
    <row r="1205" spans="3:6" x14ac:dyDescent="0.25">
      <c r="C1205" s="110">
        <f t="shared" si="19"/>
        <v>1997</v>
      </c>
    </row>
    <row r="1206" spans="3:6" x14ac:dyDescent="0.25">
      <c r="C1206" s="110">
        <f t="shared" si="19"/>
        <v>1998</v>
      </c>
    </row>
    <row r="1207" spans="3:6" x14ac:dyDescent="0.25">
      <c r="C1207" s="110">
        <f t="shared" si="19"/>
        <v>1999</v>
      </c>
    </row>
    <row r="1208" spans="3:6" x14ac:dyDescent="0.25">
      <c r="C1208" s="110">
        <f t="shared" si="19"/>
        <v>2000</v>
      </c>
    </row>
    <row r="1212" spans="3:6" x14ac:dyDescent="0.25">
      <c r="F1212" s="112"/>
    </row>
    <row r="1214" spans="3:6" x14ac:dyDescent="0.25">
      <c r="F1214" s="90"/>
    </row>
    <row r="1215" spans="3:6" x14ac:dyDescent="0.25">
      <c r="F1215" s="90"/>
    </row>
    <row r="1217" spans="6:7" x14ac:dyDescent="0.25">
      <c r="F1217" s="90"/>
    </row>
    <row r="1219" spans="6:7" x14ac:dyDescent="0.25">
      <c r="F1219" s="90"/>
    </row>
    <row r="1220" spans="6:7" x14ac:dyDescent="0.25">
      <c r="F1220" s="113"/>
    </row>
    <row r="1221" spans="6:7" x14ac:dyDescent="0.25">
      <c r="G1221" s="90"/>
    </row>
    <row r="1222" spans="6:7" x14ac:dyDescent="0.25">
      <c r="F1222" s="90"/>
    </row>
    <row r="1225" spans="6:7" x14ac:dyDescent="0.25">
      <c r="F1225" s="90"/>
      <c r="G1225" s="90"/>
    </row>
    <row r="1230" spans="6:7" x14ac:dyDescent="0.25">
      <c r="F1230" s="90"/>
    </row>
    <row r="1232" spans="6:7" x14ac:dyDescent="0.25">
      <c r="F1232" s="114"/>
    </row>
    <row r="1237" spans="6:6" x14ac:dyDescent="0.25">
      <c r="F1237">
        <f>+F903*8/100</f>
        <v>403200</v>
      </c>
    </row>
  </sheetData>
  <autoFilter ref="A13:O1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Z1219"/>
  <sheetViews>
    <sheetView topLeftCell="A1061" workbookViewId="0">
      <selection activeCell="G1066" sqref="G1066"/>
    </sheetView>
  </sheetViews>
  <sheetFormatPr baseColWidth="10" defaultRowHeight="15" x14ac:dyDescent="0.25"/>
  <cols>
    <col min="3" max="3" width="13.42578125" customWidth="1"/>
    <col min="5" max="5" width="12.28515625" customWidth="1"/>
    <col min="6" max="6" width="25.140625" customWidth="1"/>
    <col min="7" max="7" width="27.28515625" customWidth="1"/>
    <col min="8" max="8" width="41.5703125" customWidth="1"/>
    <col min="12" max="12" width="14.5703125" customWidth="1"/>
    <col min="14" max="14" width="12.85546875" customWidth="1"/>
    <col min="15" max="16" width="19.28515625" customWidth="1"/>
    <col min="17" max="17" width="33.85546875" style="171" customWidth="1"/>
    <col min="18" max="18" width="75.7109375" style="125" customWidth="1"/>
    <col min="19" max="19" width="28.140625" customWidth="1"/>
    <col min="20" max="20" width="19.28515625" customWidth="1"/>
    <col min="21" max="21" width="16.7109375" customWidth="1"/>
    <col min="22" max="22" width="14.7109375" customWidth="1"/>
    <col min="23" max="23" width="15.5703125" customWidth="1"/>
    <col min="24" max="24" width="12.85546875" customWidth="1"/>
    <col min="25" max="25" width="18.5703125" customWidth="1"/>
    <col min="26" max="26" width="31.140625" customWidth="1"/>
    <col min="259" max="259" width="13.42578125" customWidth="1"/>
    <col min="261" max="261" width="12.28515625" customWidth="1"/>
    <col min="262" max="262" width="25.140625" customWidth="1"/>
    <col min="263" max="263" width="27.28515625" customWidth="1"/>
    <col min="264" max="264" width="41.5703125" customWidth="1"/>
    <col min="268" max="268" width="14.5703125" customWidth="1"/>
    <col min="270" max="270" width="12.85546875" customWidth="1"/>
    <col min="271" max="272" width="19.28515625" customWidth="1"/>
    <col min="273" max="273" width="33.85546875" customWidth="1"/>
    <col min="274" max="274" width="75.7109375" customWidth="1"/>
    <col min="275" max="275" width="28.140625" customWidth="1"/>
    <col min="276" max="276" width="19.28515625" customWidth="1"/>
    <col min="277" max="277" width="16.7109375" customWidth="1"/>
    <col min="278" max="278" width="14.7109375" customWidth="1"/>
    <col min="279" max="279" width="15.5703125" customWidth="1"/>
    <col min="280" max="280" width="12.85546875" customWidth="1"/>
    <col min="281" max="281" width="18.5703125" customWidth="1"/>
    <col min="282" max="282" width="31.140625" customWidth="1"/>
    <col min="515" max="515" width="13.42578125" customWidth="1"/>
    <col min="517" max="517" width="12.28515625" customWidth="1"/>
    <col min="518" max="518" width="25.140625" customWidth="1"/>
    <col min="519" max="519" width="27.28515625" customWidth="1"/>
    <col min="520" max="520" width="41.5703125" customWidth="1"/>
    <col min="524" max="524" width="14.5703125" customWidth="1"/>
    <col min="526" max="526" width="12.85546875" customWidth="1"/>
    <col min="527" max="528" width="19.28515625" customWidth="1"/>
    <col min="529" max="529" width="33.85546875" customWidth="1"/>
    <col min="530" max="530" width="75.7109375" customWidth="1"/>
    <col min="531" max="531" width="28.140625" customWidth="1"/>
    <col min="532" max="532" width="19.28515625" customWidth="1"/>
    <col min="533" max="533" width="16.7109375" customWidth="1"/>
    <col min="534" max="534" width="14.7109375" customWidth="1"/>
    <col min="535" max="535" width="15.5703125" customWidth="1"/>
    <col min="536" max="536" width="12.85546875" customWidth="1"/>
    <col min="537" max="537" width="18.5703125" customWidth="1"/>
    <col min="538" max="538" width="31.140625" customWidth="1"/>
    <col min="771" max="771" width="13.42578125" customWidth="1"/>
    <col min="773" max="773" width="12.28515625" customWidth="1"/>
    <col min="774" max="774" width="25.140625" customWidth="1"/>
    <col min="775" max="775" width="27.28515625" customWidth="1"/>
    <col min="776" max="776" width="41.5703125" customWidth="1"/>
    <col min="780" max="780" width="14.5703125" customWidth="1"/>
    <col min="782" max="782" width="12.85546875" customWidth="1"/>
    <col min="783" max="784" width="19.28515625" customWidth="1"/>
    <col min="785" max="785" width="33.85546875" customWidth="1"/>
    <col min="786" max="786" width="75.7109375" customWidth="1"/>
    <col min="787" max="787" width="28.140625" customWidth="1"/>
    <col min="788" max="788" width="19.28515625" customWidth="1"/>
    <col min="789" max="789" width="16.7109375" customWidth="1"/>
    <col min="790" max="790" width="14.7109375" customWidth="1"/>
    <col min="791" max="791" width="15.5703125" customWidth="1"/>
    <col min="792" max="792" width="12.85546875" customWidth="1"/>
    <col min="793" max="793" width="18.5703125" customWidth="1"/>
    <col min="794" max="794" width="31.140625" customWidth="1"/>
    <col min="1027" max="1027" width="13.42578125" customWidth="1"/>
    <col min="1029" max="1029" width="12.28515625" customWidth="1"/>
    <col min="1030" max="1030" width="25.140625" customWidth="1"/>
    <col min="1031" max="1031" width="27.28515625" customWidth="1"/>
    <col min="1032" max="1032" width="41.5703125" customWidth="1"/>
    <col min="1036" max="1036" width="14.5703125" customWidth="1"/>
    <col min="1038" max="1038" width="12.85546875" customWidth="1"/>
    <col min="1039" max="1040" width="19.28515625" customWidth="1"/>
    <col min="1041" max="1041" width="33.85546875" customWidth="1"/>
    <col min="1042" max="1042" width="75.7109375" customWidth="1"/>
    <col min="1043" max="1043" width="28.140625" customWidth="1"/>
    <col min="1044" max="1044" width="19.28515625" customWidth="1"/>
    <col min="1045" max="1045" width="16.7109375" customWidth="1"/>
    <col min="1046" max="1046" width="14.7109375" customWidth="1"/>
    <col min="1047" max="1047" width="15.5703125" customWidth="1"/>
    <col min="1048" max="1048" width="12.85546875" customWidth="1"/>
    <col min="1049" max="1049" width="18.5703125" customWidth="1"/>
    <col min="1050" max="1050" width="31.140625" customWidth="1"/>
    <col min="1283" max="1283" width="13.42578125" customWidth="1"/>
    <col min="1285" max="1285" width="12.28515625" customWidth="1"/>
    <col min="1286" max="1286" width="25.140625" customWidth="1"/>
    <col min="1287" max="1287" width="27.28515625" customWidth="1"/>
    <col min="1288" max="1288" width="41.5703125" customWidth="1"/>
    <col min="1292" max="1292" width="14.5703125" customWidth="1"/>
    <col min="1294" max="1294" width="12.85546875" customWidth="1"/>
    <col min="1295" max="1296" width="19.28515625" customWidth="1"/>
    <col min="1297" max="1297" width="33.85546875" customWidth="1"/>
    <col min="1298" max="1298" width="75.7109375" customWidth="1"/>
    <col min="1299" max="1299" width="28.140625" customWidth="1"/>
    <col min="1300" max="1300" width="19.28515625" customWidth="1"/>
    <col min="1301" max="1301" width="16.7109375" customWidth="1"/>
    <col min="1302" max="1302" width="14.7109375" customWidth="1"/>
    <col min="1303" max="1303" width="15.5703125" customWidth="1"/>
    <col min="1304" max="1304" width="12.85546875" customWidth="1"/>
    <col min="1305" max="1305" width="18.5703125" customWidth="1"/>
    <col min="1306" max="1306" width="31.140625" customWidth="1"/>
    <col min="1539" max="1539" width="13.42578125" customWidth="1"/>
    <col min="1541" max="1541" width="12.28515625" customWidth="1"/>
    <col min="1542" max="1542" width="25.140625" customWidth="1"/>
    <col min="1543" max="1543" width="27.28515625" customWidth="1"/>
    <col min="1544" max="1544" width="41.5703125" customWidth="1"/>
    <col min="1548" max="1548" width="14.5703125" customWidth="1"/>
    <col min="1550" max="1550" width="12.85546875" customWidth="1"/>
    <col min="1551" max="1552" width="19.28515625" customWidth="1"/>
    <col min="1553" max="1553" width="33.85546875" customWidth="1"/>
    <col min="1554" max="1554" width="75.7109375" customWidth="1"/>
    <col min="1555" max="1555" width="28.140625" customWidth="1"/>
    <col min="1556" max="1556" width="19.28515625" customWidth="1"/>
    <col min="1557" max="1557" width="16.7109375" customWidth="1"/>
    <col min="1558" max="1558" width="14.7109375" customWidth="1"/>
    <col min="1559" max="1559" width="15.5703125" customWidth="1"/>
    <col min="1560" max="1560" width="12.85546875" customWidth="1"/>
    <col min="1561" max="1561" width="18.5703125" customWidth="1"/>
    <col min="1562" max="1562" width="31.140625" customWidth="1"/>
    <col min="1795" max="1795" width="13.42578125" customWidth="1"/>
    <col min="1797" max="1797" width="12.28515625" customWidth="1"/>
    <col min="1798" max="1798" width="25.140625" customWidth="1"/>
    <col min="1799" max="1799" width="27.28515625" customWidth="1"/>
    <col min="1800" max="1800" width="41.5703125" customWidth="1"/>
    <col min="1804" max="1804" width="14.5703125" customWidth="1"/>
    <col min="1806" max="1806" width="12.85546875" customWidth="1"/>
    <col min="1807" max="1808" width="19.28515625" customWidth="1"/>
    <col min="1809" max="1809" width="33.85546875" customWidth="1"/>
    <col min="1810" max="1810" width="75.7109375" customWidth="1"/>
    <col min="1811" max="1811" width="28.140625" customWidth="1"/>
    <col min="1812" max="1812" width="19.28515625" customWidth="1"/>
    <col min="1813" max="1813" width="16.7109375" customWidth="1"/>
    <col min="1814" max="1814" width="14.7109375" customWidth="1"/>
    <col min="1815" max="1815" width="15.5703125" customWidth="1"/>
    <col min="1816" max="1816" width="12.85546875" customWidth="1"/>
    <col min="1817" max="1817" width="18.5703125" customWidth="1"/>
    <col min="1818" max="1818" width="31.140625" customWidth="1"/>
    <col min="2051" max="2051" width="13.42578125" customWidth="1"/>
    <col min="2053" max="2053" width="12.28515625" customWidth="1"/>
    <col min="2054" max="2054" width="25.140625" customWidth="1"/>
    <col min="2055" max="2055" width="27.28515625" customWidth="1"/>
    <col min="2056" max="2056" width="41.5703125" customWidth="1"/>
    <col min="2060" max="2060" width="14.5703125" customWidth="1"/>
    <col min="2062" max="2062" width="12.85546875" customWidth="1"/>
    <col min="2063" max="2064" width="19.28515625" customWidth="1"/>
    <col min="2065" max="2065" width="33.85546875" customWidth="1"/>
    <col min="2066" max="2066" width="75.7109375" customWidth="1"/>
    <col min="2067" max="2067" width="28.140625" customWidth="1"/>
    <col min="2068" max="2068" width="19.28515625" customWidth="1"/>
    <col min="2069" max="2069" width="16.7109375" customWidth="1"/>
    <col min="2070" max="2070" width="14.7109375" customWidth="1"/>
    <col min="2071" max="2071" width="15.5703125" customWidth="1"/>
    <col min="2072" max="2072" width="12.85546875" customWidth="1"/>
    <col min="2073" max="2073" width="18.5703125" customWidth="1"/>
    <col min="2074" max="2074" width="31.140625" customWidth="1"/>
    <col min="2307" max="2307" width="13.42578125" customWidth="1"/>
    <col min="2309" max="2309" width="12.28515625" customWidth="1"/>
    <col min="2310" max="2310" width="25.140625" customWidth="1"/>
    <col min="2311" max="2311" width="27.28515625" customWidth="1"/>
    <col min="2312" max="2312" width="41.5703125" customWidth="1"/>
    <col min="2316" max="2316" width="14.5703125" customWidth="1"/>
    <col min="2318" max="2318" width="12.85546875" customWidth="1"/>
    <col min="2319" max="2320" width="19.28515625" customWidth="1"/>
    <col min="2321" max="2321" width="33.85546875" customWidth="1"/>
    <col min="2322" max="2322" width="75.7109375" customWidth="1"/>
    <col min="2323" max="2323" width="28.140625" customWidth="1"/>
    <col min="2324" max="2324" width="19.28515625" customWidth="1"/>
    <col min="2325" max="2325" width="16.7109375" customWidth="1"/>
    <col min="2326" max="2326" width="14.7109375" customWidth="1"/>
    <col min="2327" max="2327" width="15.5703125" customWidth="1"/>
    <col min="2328" max="2328" width="12.85546875" customWidth="1"/>
    <col min="2329" max="2329" width="18.5703125" customWidth="1"/>
    <col min="2330" max="2330" width="31.140625" customWidth="1"/>
    <col min="2563" max="2563" width="13.42578125" customWidth="1"/>
    <col min="2565" max="2565" width="12.28515625" customWidth="1"/>
    <col min="2566" max="2566" width="25.140625" customWidth="1"/>
    <col min="2567" max="2567" width="27.28515625" customWidth="1"/>
    <col min="2568" max="2568" width="41.5703125" customWidth="1"/>
    <col min="2572" max="2572" width="14.5703125" customWidth="1"/>
    <col min="2574" max="2574" width="12.85546875" customWidth="1"/>
    <col min="2575" max="2576" width="19.28515625" customWidth="1"/>
    <col min="2577" max="2577" width="33.85546875" customWidth="1"/>
    <col min="2578" max="2578" width="75.7109375" customWidth="1"/>
    <col min="2579" max="2579" width="28.140625" customWidth="1"/>
    <col min="2580" max="2580" width="19.28515625" customWidth="1"/>
    <col min="2581" max="2581" width="16.7109375" customWidth="1"/>
    <col min="2582" max="2582" width="14.7109375" customWidth="1"/>
    <col min="2583" max="2583" width="15.5703125" customWidth="1"/>
    <col min="2584" max="2584" width="12.85546875" customWidth="1"/>
    <col min="2585" max="2585" width="18.5703125" customWidth="1"/>
    <col min="2586" max="2586" width="31.140625" customWidth="1"/>
    <col min="2819" max="2819" width="13.42578125" customWidth="1"/>
    <col min="2821" max="2821" width="12.28515625" customWidth="1"/>
    <col min="2822" max="2822" width="25.140625" customWidth="1"/>
    <col min="2823" max="2823" width="27.28515625" customWidth="1"/>
    <col min="2824" max="2824" width="41.5703125" customWidth="1"/>
    <col min="2828" max="2828" width="14.5703125" customWidth="1"/>
    <col min="2830" max="2830" width="12.85546875" customWidth="1"/>
    <col min="2831" max="2832" width="19.28515625" customWidth="1"/>
    <col min="2833" max="2833" width="33.85546875" customWidth="1"/>
    <col min="2834" max="2834" width="75.7109375" customWidth="1"/>
    <col min="2835" max="2835" width="28.140625" customWidth="1"/>
    <col min="2836" max="2836" width="19.28515625" customWidth="1"/>
    <col min="2837" max="2837" width="16.7109375" customWidth="1"/>
    <col min="2838" max="2838" width="14.7109375" customWidth="1"/>
    <col min="2839" max="2839" width="15.5703125" customWidth="1"/>
    <col min="2840" max="2840" width="12.85546875" customWidth="1"/>
    <col min="2841" max="2841" width="18.5703125" customWidth="1"/>
    <col min="2842" max="2842" width="31.140625" customWidth="1"/>
    <col min="3075" max="3075" width="13.42578125" customWidth="1"/>
    <col min="3077" max="3077" width="12.28515625" customWidth="1"/>
    <col min="3078" max="3078" width="25.140625" customWidth="1"/>
    <col min="3079" max="3079" width="27.28515625" customWidth="1"/>
    <col min="3080" max="3080" width="41.5703125" customWidth="1"/>
    <col min="3084" max="3084" width="14.5703125" customWidth="1"/>
    <col min="3086" max="3086" width="12.85546875" customWidth="1"/>
    <col min="3087" max="3088" width="19.28515625" customWidth="1"/>
    <col min="3089" max="3089" width="33.85546875" customWidth="1"/>
    <col min="3090" max="3090" width="75.7109375" customWidth="1"/>
    <col min="3091" max="3091" width="28.140625" customWidth="1"/>
    <col min="3092" max="3092" width="19.28515625" customWidth="1"/>
    <col min="3093" max="3093" width="16.7109375" customWidth="1"/>
    <col min="3094" max="3094" width="14.7109375" customWidth="1"/>
    <col min="3095" max="3095" width="15.5703125" customWidth="1"/>
    <col min="3096" max="3096" width="12.85546875" customWidth="1"/>
    <col min="3097" max="3097" width="18.5703125" customWidth="1"/>
    <col min="3098" max="3098" width="31.140625" customWidth="1"/>
    <col min="3331" max="3331" width="13.42578125" customWidth="1"/>
    <col min="3333" max="3333" width="12.28515625" customWidth="1"/>
    <col min="3334" max="3334" width="25.140625" customWidth="1"/>
    <col min="3335" max="3335" width="27.28515625" customWidth="1"/>
    <col min="3336" max="3336" width="41.5703125" customWidth="1"/>
    <col min="3340" max="3340" width="14.5703125" customWidth="1"/>
    <col min="3342" max="3342" width="12.85546875" customWidth="1"/>
    <col min="3343" max="3344" width="19.28515625" customWidth="1"/>
    <col min="3345" max="3345" width="33.85546875" customWidth="1"/>
    <col min="3346" max="3346" width="75.7109375" customWidth="1"/>
    <col min="3347" max="3347" width="28.140625" customWidth="1"/>
    <col min="3348" max="3348" width="19.28515625" customWidth="1"/>
    <col min="3349" max="3349" width="16.7109375" customWidth="1"/>
    <col min="3350" max="3350" width="14.7109375" customWidth="1"/>
    <col min="3351" max="3351" width="15.5703125" customWidth="1"/>
    <col min="3352" max="3352" width="12.85546875" customWidth="1"/>
    <col min="3353" max="3353" width="18.5703125" customWidth="1"/>
    <col min="3354" max="3354" width="31.140625" customWidth="1"/>
    <col min="3587" max="3587" width="13.42578125" customWidth="1"/>
    <col min="3589" max="3589" width="12.28515625" customWidth="1"/>
    <col min="3590" max="3590" width="25.140625" customWidth="1"/>
    <col min="3591" max="3591" width="27.28515625" customWidth="1"/>
    <col min="3592" max="3592" width="41.5703125" customWidth="1"/>
    <col min="3596" max="3596" width="14.5703125" customWidth="1"/>
    <col min="3598" max="3598" width="12.85546875" customWidth="1"/>
    <col min="3599" max="3600" width="19.28515625" customWidth="1"/>
    <col min="3601" max="3601" width="33.85546875" customWidth="1"/>
    <col min="3602" max="3602" width="75.7109375" customWidth="1"/>
    <col min="3603" max="3603" width="28.140625" customWidth="1"/>
    <col min="3604" max="3604" width="19.28515625" customWidth="1"/>
    <col min="3605" max="3605" width="16.7109375" customWidth="1"/>
    <col min="3606" max="3606" width="14.7109375" customWidth="1"/>
    <col min="3607" max="3607" width="15.5703125" customWidth="1"/>
    <col min="3608" max="3608" width="12.85546875" customWidth="1"/>
    <col min="3609" max="3609" width="18.5703125" customWidth="1"/>
    <col min="3610" max="3610" width="31.140625" customWidth="1"/>
    <col min="3843" max="3843" width="13.42578125" customWidth="1"/>
    <col min="3845" max="3845" width="12.28515625" customWidth="1"/>
    <col min="3846" max="3846" width="25.140625" customWidth="1"/>
    <col min="3847" max="3847" width="27.28515625" customWidth="1"/>
    <col min="3848" max="3848" width="41.5703125" customWidth="1"/>
    <col min="3852" max="3852" width="14.5703125" customWidth="1"/>
    <col min="3854" max="3854" width="12.85546875" customWidth="1"/>
    <col min="3855" max="3856" width="19.28515625" customWidth="1"/>
    <col min="3857" max="3857" width="33.85546875" customWidth="1"/>
    <col min="3858" max="3858" width="75.7109375" customWidth="1"/>
    <col min="3859" max="3859" width="28.140625" customWidth="1"/>
    <col min="3860" max="3860" width="19.28515625" customWidth="1"/>
    <col min="3861" max="3861" width="16.7109375" customWidth="1"/>
    <col min="3862" max="3862" width="14.7109375" customWidth="1"/>
    <col min="3863" max="3863" width="15.5703125" customWidth="1"/>
    <col min="3864" max="3864" width="12.85546875" customWidth="1"/>
    <col min="3865" max="3865" width="18.5703125" customWidth="1"/>
    <col min="3866" max="3866" width="31.140625" customWidth="1"/>
    <col min="4099" max="4099" width="13.42578125" customWidth="1"/>
    <col min="4101" max="4101" width="12.28515625" customWidth="1"/>
    <col min="4102" max="4102" width="25.140625" customWidth="1"/>
    <col min="4103" max="4103" width="27.28515625" customWidth="1"/>
    <col min="4104" max="4104" width="41.5703125" customWidth="1"/>
    <col min="4108" max="4108" width="14.5703125" customWidth="1"/>
    <col min="4110" max="4110" width="12.85546875" customWidth="1"/>
    <col min="4111" max="4112" width="19.28515625" customWidth="1"/>
    <col min="4113" max="4113" width="33.85546875" customWidth="1"/>
    <col min="4114" max="4114" width="75.7109375" customWidth="1"/>
    <col min="4115" max="4115" width="28.140625" customWidth="1"/>
    <col min="4116" max="4116" width="19.28515625" customWidth="1"/>
    <col min="4117" max="4117" width="16.7109375" customWidth="1"/>
    <col min="4118" max="4118" width="14.7109375" customWidth="1"/>
    <col min="4119" max="4119" width="15.5703125" customWidth="1"/>
    <col min="4120" max="4120" width="12.85546875" customWidth="1"/>
    <col min="4121" max="4121" width="18.5703125" customWidth="1"/>
    <col min="4122" max="4122" width="31.140625" customWidth="1"/>
    <col min="4355" max="4355" width="13.42578125" customWidth="1"/>
    <col min="4357" max="4357" width="12.28515625" customWidth="1"/>
    <col min="4358" max="4358" width="25.140625" customWidth="1"/>
    <col min="4359" max="4359" width="27.28515625" customWidth="1"/>
    <col min="4360" max="4360" width="41.5703125" customWidth="1"/>
    <col min="4364" max="4364" width="14.5703125" customWidth="1"/>
    <col min="4366" max="4366" width="12.85546875" customWidth="1"/>
    <col min="4367" max="4368" width="19.28515625" customWidth="1"/>
    <col min="4369" max="4369" width="33.85546875" customWidth="1"/>
    <col min="4370" max="4370" width="75.7109375" customWidth="1"/>
    <col min="4371" max="4371" width="28.140625" customWidth="1"/>
    <col min="4372" max="4372" width="19.28515625" customWidth="1"/>
    <col min="4373" max="4373" width="16.7109375" customWidth="1"/>
    <col min="4374" max="4374" width="14.7109375" customWidth="1"/>
    <col min="4375" max="4375" width="15.5703125" customWidth="1"/>
    <col min="4376" max="4376" width="12.85546875" customWidth="1"/>
    <col min="4377" max="4377" width="18.5703125" customWidth="1"/>
    <col min="4378" max="4378" width="31.140625" customWidth="1"/>
    <col min="4611" max="4611" width="13.42578125" customWidth="1"/>
    <col min="4613" max="4613" width="12.28515625" customWidth="1"/>
    <col min="4614" max="4614" width="25.140625" customWidth="1"/>
    <col min="4615" max="4615" width="27.28515625" customWidth="1"/>
    <col min="4616" max="4616" width="41.5703125" customWidth="1"/>
    <col min="4620" max="4620" width="14.5703125" customWidth="1"/>
    <col min="4622" max="4622" width="12.85546875" customWidth="1"/>
    <col min="4623" max="4624" width="19.28515625" customWidth="1"/>
    <col min="4625" max="4625" width="33.85546875" customWidth="1"/>
    <col min="4626" max="4626" width="75.7109375" customWidth="1"/>
    <col min="4627" max="4627" width="28.140625" customWidth="1"/>
    <col min="4628" max="4628" width="19.28515625" customWidth="1"/>
    <col min="4629" max="4629" width="16.7109375" customWidth="1"/>
    <col min="4630" max="4630" width="14.7109375" customWidth="1"/>
    <col min="4631" max="4631" width="15.5703125" customWidth="1"/>
    <col min="4632" max="4632" width="12.85546875" customWidth="1"/>
    <col min="4633" max="4633" width="18.5703125" customWidth="1"/>
    <col min="4634" max="4634" width="31.140625" customWidth="1"/>
    <col min="4867" max="4867" width="13.42578125" customWidth="1"/>
    <col min="4869" max="4869" width="12.28515625" customWidth="1"/>
    <col min="4870" max="4870" width="25.140625" customWidth="1"/>
    <col min="4871" max="4871" width="27.28515625" customWidth="1"/>
    <col min="4872" max="4872" width="41.5703125" customWidth="1"/>
    <col min="4876" max="4876" width="14.5703125" customWidth="1"/>
    <col min="4878" max="4878" width="12.85546875" customWidth="1"/>
    <col min="4879" max="4880" width="19.28515625" customWidth="1"/>
    <col min="4881" max="4881" width="33.85546875" customWidth="1"/>
    <col min="4882" max="4882" width="75.7109375" customWidth="1"/>
    <col min="4883" max="4883" width="28.140625" customWidth="1"/>
    <col min="4884" max="4884" width="19.28515625" customWidth="1"/>
    <col min="4885" max="4885" width="16.7109375" customWidth="1"/>
    <col min="4886" max="4886" width="14.7109375" customWidth="1"/>
    <col min="4887" max="4887" width="15.5703125" customWidth="1"/>
    <col min="4888" max="4888" width="12.85546875" customWidth="1"/>
    <col min="4889" max="4889" width="18.5703125" customWidth="1"/>
    <col min="4890" max="4890" width="31.140625" customWidth="1"/>
    <col min="5123" max="5123" width="13.42578125" customWidth="1"/>
    <col min="5125" max="5125" width="12.28515625" customWidth="1"/>
    <col min="5126" max="5126" width="25.140625" customWidth="1"/>
    <col min="5127" max="5127" width="27.28515625" customWidth="1"/>
    <col min="5128" max="5128" width="41.5703125" customWidth="1"/>
    <col min="5132" max="5132" width="14.5703125" customWidth="1"/>
    <col min="5134" max="5134" width="12.85546875" customWidth="1"/>
    <col min="5135" max="5136" width="19.28515625" customWidth="1"/>
    <col min="5137" max="5137" width="33.85546875" customWidth="1"/>
    <col min="5138" max="5138" width="75.7109375" customWidth="1"/>
    <col min="5139" max="5139" width="28.140625" customWidth="1"/>
    <col min="5140" max="5140" width="19.28515625" customWidth="1"/>
    <col min="5141" max="5141" width="16.7109375" customWidth="1"/>
    <col min="5142" max="5142" width="14.7109375" customWidth="1"/>
    <col min="5143" max="5143" width="15.5703125" customWidth="1"/>
    <col min="5144" max="5144" width="12.85546875" customWidth="1"/>
    <col min="5145" max="5145" width="18.5703125" customWidth="1"/>
    <col min="5146" max="5146" width="31.140625" customWidth="1"/>
    <col min="5379" max="5379" width="13.42578125" customWidth="1"/>
    <col min="5381" max="5381" width="12.28515625" customWidth="1"/>
    <col min="5382" max="5382" width="25.140625" customWidth="1"/>
    <col min="5383" max="5383" width="27.28515625" customWidth="1"/>
    <col min="5384" max="5384" width="41.5703125" customWidth="1"/>
    <col min="5388" max="5388" width="14.5703125" customWidth="1"/>
    <col min="5390" max="5390" width="12.85546875" customWidth="1"/>
    <col min="5391" max="5392" width="19.28515625" customWidth="1"/>
    <col min="5393" max="5393" width="33.85546875" customWidth="1"/>
    <col min="5394" max="5394" width="75.7109375" customWidth="1"/>
    <col min="5395" max="5395" width="28.140625" customWidth="1"/>
    <col min="5396" max="5396" width="19.28515625" customWidth="1"/>
    <col min="5397" max="5397" width="16.7109375" customWidth="1"/>
    <col min="5398" max="5398" width="14.7109375" customWidth="1"/>
    <col min="5399" max="5399" width="15.5703125" customWidth="1"/>
    <col min="5400" max="5400" width="12.85546875" customWidth="1"/>
    <col min="5401" max="5401" width="18.5703125" customWidth="1"/>
    <col min="5402" max="5402" width="31.140625" customWidth="1"/>
    <col min="5635" max="5635" width="13.42578125" customWidth="1"/>
    <col min="5637" max="5637" width="12.28515625" customWidth="1"/>
    <col min="5638" max="5638" width="25.140625" customWidth="1"/>
    <col min="5639" max="5639" width="27.28515625" customWidth="1"/>
    <col min="5640" max="5640" width="41.5703125" customWidth="1"/>
    <col min="5644" max="5644" width="14.5703125" customWidth="1"/>
    <col min="5646" max="5646" width="12.85546875" customWidth="1"/>
    <col min="5647" max="5648" width="19.28515625" customWidth="1"/>
    <col min="5649" max="5649" width="33.85546875" customWidth="1"/>
    <col min="5650" max="5650" width="75.7109375" customWidth="1"/>
    <col min="5651" max="5651" width="28.140625" customWidth="1"/>
    <col min="5652" max="5652" width="19.28515625" customWidth="1"/>
    <col min="5653" max="5653" width="16.7109375" customWidth="1"/>
    <col min="5654" max="5654" width="14.7109375" customWidth="1"/>
    <col min="5655" max="5655" width="15.5703125" customWidth="1"/>
    <col min="5656" max="5656" width="12.85546875" customWidth="1"/>
    <col min="5657" max="5657" width="18.5703125" customWidth="1"/>
    <col min="5658" max="5658" width="31.140625" customWidth="1"/>
    <col min="5891" max="5891" width="13.42578125" customWidth="1"/>
    <col min="5893" max="5893" width="12.28515625" customWidth="1"/>
    <col min="5894" max="5894" width="25.140625" customWidth="1"/>
    <col min="5895" max="5895" width="27.28515625" customWidth="1"/>
    <col min="5896" max="5896" width="41.5703125" customWidth="1"/>
    <col min="5900" max="5900" width="14.5703125" customWidth="1"/>
    <col min="5902" max="5902" width="12.85546875" customWidth="1"/>
    <col min="5903" max="5904" width="19.28515625" customWidth="1"/>
    <col min="5905" max="5905" width="33.85546875" customWidth="1"/>
    <col min="5906" max="5906" width="75.7109375" customWidth="1"/>
    <col min="5907" max="5907" width="28.140625" customWidth="1"/>
    <col min="5908" max="5908" width="19.28515625" customWidth="1"/>
    <col min="5909" max="5909" width="16.7109375" customWidth="1"/>
    <col min="5910" max="5910" width="14.7109375" customWidth="1"/>
    <col min="5911" max="5911" width="15.5703125" customWidth="1"/>
    <col min="5912" max="5912" width="12.85546875" customWidth="1"/>
    <col min="5913" max="5913" width="18.5703125" customWidth="1"/>
    <col min="5914" max="5914" width="31.140625" customWidth="1"/>
    <col min="6147" max="6147" width="13.42578125" customWidth="1"/>
    <col min="6149" max="6149" width="12.28515625" customWidth="1"/>
    <col min="6150" max="6150" width="25.140625" customWidth="1"/>
    <col min="6151" max="6151" width="27.28515625" customWidth="1"/>
    <col min="6152" max="6152" width="41.5703125" customWidth="1"/>
    <col min="6156" max="6156" width="14.5703125" customWidth="1"/>
    <col min="6158" max="6158" width="12.85546875" customWidth="1"/>
    <col min="6159" max="6160" width="19.28515625" customWidth="1"/>
    <col min="6161" max="6161" width="33.85546875" customWidth="1"/>
    <col min="6162" max="6162" width="75.7109375" customWidth="1"/>
    <col min="6163" max="6163" width="28.140625" customWidth="1"/>
    <col min="6164" max="6164" width="19.28515625" customWidth="1"/>
    <col min="6165" max="6165" width="16.7109375" customWidth="1"/>
    <col min="6166" max="6166" width="14.7109375" customWidth="1"/>
    <col min="6167" max="6167" width="15.5703125" customWidth="1"/>
    <col min="6168" max="6168" width="12.85546875" customWidth="1"/>
    <col min="6169" max="6169" width="18.5703125" customWidth="1"/>
    <col min="6170" max="6170" width="31.140625" customWidth="1"/>
    <col min="6403" max="6403" width="13.42578125" customWidth="1"/>
    <col min="6405" max="6405" width="12.28515625" customWidth="1"/>
    <col min="6406" max="6406" width="25.140625" customWidth="1"/>
    <col min="6407" max="6407" width="27.28515625" customWidth="1"/>
    <col min="6408" max="6408" width="41.5703125" customWidth="1"/>
    <col min="6412" max="6412" width="14.5703125" customWidth="1"/>
    <col min="6414" max="6414" width="12.85546875" customWidth="1"/>
    <col min="6415" max="6416" width="19.28515625" customWidth="1"/>
    <col min="6417" max="6417" width="33.85546875" customWidth="1"/>
    <col min="6418" max="6418" width="75.7109375" customWidth="1"/>
    <col min="6419" max="6419" width="28.140625" customWidth="1"/>
    <col min="6420" max="6420" width="19.28515625" customWidth="1"/>
    <col min="6421" max="6421" width="16.7109375" customWidth="1"/>
    <col min="6422" max="6422" width="14.7109375" customWidth="1"/>
    <col min="6423" max="6423" width="15.5703125" customWidth="1"/>
    <col min="6424" max="6424" width="12.85546875" customWidth="1"/>
    <col min="6425" max="6425" width="18.5703125" customWidth="1"/>
    <col min="6426" max="6426" width="31.140625" customWidth="1"/>
    <col min="6659" max="6659" width="13.42578125" customWidth="1"/>
    <col min="6661" max="6661" width="12.28515625" customWidth="1"/>
    <col min="6662" max="6662" width="25.140625" customWidth="1"/>
    <col min="6663" max="6663" width="27.28515625" customWidth="1"/>
    <col min="6664" max="6664" width="41.5703125" customWidth="1"/>
    <col min="6668" max="6668" width="14.5703125" customWidth="1"/>
    <col min="6670" max="6670" width="12.85546875" customWidth="1"/>
    <col min="6671" max="6672" width="19.28515625" customWidth="1"/>
    <col min="6673" max="6673" width="33.85546875" customWidth="1"/>
    <col min="6674" max="6674" width="75.7109375" customWidth="1"/>
    <col min="6675" max="6675" width="28.140625" customWidth="1"/>
    <col min="6676" max="6676" width="19.28515625" customWidth="1"/>
    <col min="6677" max="6677" width="16.7109375" customWidth="1"/>
    <col min="6678" max="6678" width="14.7109375" customWidth="1"/>
    <col min="6679" max="6679" width="15.5703125" customWidth="1"/>
    <col min="6680" max="6680" width="12.85546875" customWidth="1"/>
    <col min="6681" max="6681" width="18.5703125" customWidth="1"/>
    <col min="6682" max="6682" width="31.140625" customWidth="1"/>
    <col min="6915" max="6915" width="13.42578125" customWidth="1"/>
    <col min="6917" max="6917" width="12.28515625" customWidth="1"/>
    <col min="6918" max="6918" width="25.140625" customWidth="1"/>
    <col min="6919" max="6919" width="27.28515625" customWidth="1"/>
    <col min="6920" max="6920" width="41.5703125" customWidth="1"/>
    <col min="6924" max="6924" width="14.5703125" customWidth="1"/>
    <col min="6926" max="6926" width="12.85546875" customWidth="1"/>
    <col min="6927" max="6928" width="19.28515625" customWidth="1"/>
    <col min="6929" max="6929" width="33.85546875" customWidth="1"/>
    <col min="6930" max="6930" width="75.7109375" customWidth="1"/>
    <col min="6931" max="6931" width="28.140625" customWidth="1"/>
    <col min="6932" max="6932" width="19.28515625" customWidth="1"/>
    <col min="6933" max="6933" width="16.7109375" customWidth="1"/>
    <col min="6934" max="6934" width="14.7109375" customWidth="1"/>
    <col min="6935" max="6935" width="15.5703125" customWidth="1"/>
    <col min="6936" max="6936" width="12.85546875" customWidth="1"/>
    <col min="6937" max="6937" width="18.5703125" customWidth="1"/>
    <col min="6938" max="6938" width="31.140625" customWidth="1"/>
    <col min="7171" max="7171" width="13.42578125" customWidth="1"/>
    <col min="7173" max="7173" width="12.28515625" customWidth="1"/>
    <col min="7174" max="7174" width="25.140625" customWidth="1"/>
    <col min="7175" max="7175" width="27.28515625" customWidth="1"/>
    <col min="7176" max="7176" width="41.5703125" customWidth="1"/>
    <col min="7180" max="7180" width="14.5703125" customWidth="1"/>
    <col min="7182" max="7182" width="12.85546875" customWidth="1"/>
    <col min="7183" max="7184" width="19.28515625" customWidth="1"/>
    <col min="7185" max="7185" width="33.85546875" customWidth="1"/>
    <col min="7186" max="7186" width="75.7109375" customWidth="1"/>
    <col min="7187" max="7187" width="28.140625" customWidth="1"/>
    <col min="7188" max="7188" width="19.28515625" customWidth="1"/>
    <col min="7189" max="7189" width="16.7109375" customWidth="1"/>
    <col min="7190" max="7190" width="14.7109375" customWidth="1"/>
    <col min="7191" max="7191" width="15.5703125" customWidth="1"/>
    <col min="7192" max="7192" width="12.85546875" customWidth="1"/>
    <col min="7193" max="7193" width="18.5703125" customWidth="1"/>
    <col min="7194" max="7194" width="31.140625" customWidth="1"/>
    <col min="7427" max="7427" width="13.42578125" customWidth="1"/>
    <col min="7429" max="7429" width="12.28515625" customWidth="1"/>
    <col min="7430" max="7430" width="25.140625" customWidth="1"/>
    <col min="7431" max="7431" width="27.28515625" customWidth="1"/>
    <col min="7432" max="7432" width="41.5703125" customWidth="1"/>
    <col min="7436" max="7436" width="14.5703125" customWidth="1"/>
    <col min="7438" max="7438" width="12.85546875" customWidth="1"/>
    <col min="7439" max="7440" width="19.28515625" customWidth="1"/>
    <col min="7441" max="7441" width="33.85546875" customWidth="1"/>
    <col min="7442" max="7442" width="75.7109375" customWidth="1"/>
    <col min="7443" max="7443" width="28.140625" customWidth="1"/>
    <col min="7444" max="7444" width="19.28515625" customWidth="1"/>
    <col min="7445" max="7445" width="16.7109375" customWidth="1"/>
    <col min="7446" max="7446" width="14.7109375" customWidth="1"/>
    <col min="7447" max="7447" width="15.5703125" customWidth="1"/>
    <col min="7448" max="7448" width="12.85546875" customWidth="1"/>
    <col min="7449" max="7449" width="18.5703125" customWidth="1"/>
    <col min="7450" max="7450" width="31.140625" customWidth="1"/>
    <col min="7683" max="7683" width="13.42578125" customWidth="1"/>
    <col min="7685" max="7685" width="12.28515625" customWidth="1"/>
    <col min="7686" max="7686" width="25.140625" customWidth="1"/>
    <col min="7687" max="7687" width="27.28515625" customWidth="1"/>
    <col min="7688" max="7688" width="41.5703125" customWidth="1"/>
    <col min="7692" max="7692" width="14.5703125" customWidth="1"/>
    <col min="7694" max="7694" width="12.85546875" customWidth="1"/>
    <col min="7695" max="7696" width="19.28515625" customWidth="1"/>
    <col min="7697" max="7697" width="33.85546875" customWidth="1"/>
    <col min="7698" max="7698" width="75.7109375" customWidth="1"/>
    <col min="7699" max="7699" width="28.140625" customWidth="1"/>
    <col min="7700" max="7700" width="19.28515625" customWidth="1"/>
    <col min="7701" max="7701" width="16.7109375" customWidth="1"/>
    <col min="7702" max="7702" width="14.7109375" customWidth="1"/>
    <col min="7703" max="7703" width="15.5703125" customWidth="1"/>
    <col min="7704" max="7704" width="12.85546875" customWidth="1"/>
    <col min="7705" max="7705" width="18.5703125" customWidth="1"/>
    <col min="7706" max="7706" width="31.140625" customWidth="1"/>
    <col min="7939" max="7939" width="13.42578125" customWidth="1"/>
    <col min="7941" max="7941" width="12.28515625" customWidth="1"/>
    <col min="7942" max="7942" width="25.140625" customWidth="1"/>
    <col min="7943" max="7943" width="27.28515625" customWidth="1"/>
    <col min="7944" max="7944" width="41.5703125" customWidth="1"/>
    <col min="7948" max="7948" width="14.5703125" customWidth="1"/>
    <col min="7950" max="7950" width="12.85546875" customWidth="1"/>
    <col min="7951" max="7952" width="19.28515625" customWidth="1"/>
    <col min="7953" max="7953" width="33.85546875" customWidth="1"/>
    <col min="7954" max="7954" width="75.7109375" customWidth="1"/>
    <col min="7955" max="7955" width="28.140625" customWidth="1"/>
    <col min="7956" max="7956" width="19.28515625" customWidth="1"/>
    <col min="7957" max="7957" width="16.7109375" customWidth="1"/>
    <col min="7958" max="7958" width="14.7109375" customWidth="1"/>
    <col min="7959" max="7959" width="15.5703125" customWidth="1"/>
    <col min="7960" max="7960" width="12.85546875" customWidth="1"/>
    <col min="7961" max="7961" width="18.5703125" customWidth="1"/>
    <col min="7962" max="7962" width="31.140625" customWidth="1"/>
    <col min="8195" max="8195" width="13.42578125" customWidth="1"/>
    <col min="8197" max="8197" width="12.28515625" customWidth="1"/>
    <col min="8198" max="8198" width="25.140625" customWidth="1"/>
    <col min="8199" max="8199" width="27.28515625" customWidth="1"/>
    <col min="8200" max="8200" width="41.5703125" customWidth="1"/>
    <col min="8204" max="8204" width="14.5703125" customWidth="1"/>
    <col min="8206" max="8206" width="12.85546875" customWidth="1"/>
    <col min="8207" max="8208" width="19.28515625" customWidth="1"/>
    <col min="8209" max="8209" width="33.85546875" customWidth="1"/>
    <col min="8210" max="8210" width="75.7109375" customWidth="1"/>
    <col min="8211" max="8211" width="28.140625" customWidth="1"/>
    <col min="8212" max="8212" width="19.28515625" customWidth="1"/>
    <col min="8213" max="8213" width="16.7109375" customWidth="1"/>
    <col min="8214" max="8214" width="14.7109375" customWidth="1"/>
    <col min="8215" max="8215" width="15.5703125" customWidth="1"/>
    <col min="8216" max="8216" width="12.85546875" customWidth="1"/>
    <col min="8217" max="8217" width="18.5703125" customWidth="1"/>
    <col min="8218" max="8218" width="31.140625" customWidth="1"/>
    <col min="8451" max="8451" width="13.42578125" customWidth="1"/>
    <col min="8453" max="8453" width="12.28515625" customWidth="1"/>
    <col min="8454" max="8454" width="25.140625" customWidth="1"/>
    <col min="8455" max="8455" width="27.28515625" customWidth="1"/>
    <col min="8456" max="8456" width="41.5703125" customWidth="1"/>
    <col min="8460" max="8460" width="14.5703125" customWidth="1"/>
    <col min="8462" max="8462" width="12.85546875" customWidth="1"/>
    <col min="8463" max="8464" width="19.28515625" customWidth="1"/>
    <col min="8465" max="8465" width="33.85546875" customWidth="1"/>
    <col min="8466" max="8466" width="75.7109375" customWidth="1"/>
    <col min="8467" max="8467" width="28.140625" customWidth="1"/>
    <col min="8468" max="8468" width="19.28515625" customWidth="1"/>
    <col min="8469" max="8469" width="16.7109375" customWidth="1"/>
    <col min="8470" max="8470" width="14.7109375" customWidth="1"/>
    <col min="8471" max="8471" width="15.5703125" customWidth="1"/>
    <col min="8472" max="8472" width="12.85546875" customWidth="1"/>
    <col min="8473" max="8473" width="18.5703125" customWidth="1"/>
    <col min="8474" max="8474" width="31.140625" customWidth="1"/>
    <col min="8707" max="8707" width="13.42578125" customWidth="1"/>
    <col min="8709" max="8709" width="12.28515625" customWidth="1"/>
    <col min="8710" max="8710" width="25.140625" customWidth="1"/>
    <col min="8711" max="8711" width="27.28515625" customWidth="1"/>
    <col min="8712" max="8712" width="41.5703125" customWidth="1"/>
    <col min="8716" max="8716" width="14.5703125" customWidth="1"/>
    <col min="8718" max="8718" width="12.85546875" customWidth="1"/>
    <col min="8719" max="8720" width="19.28515625" customWidth="1"/>
    <col min="8721" max="8721" width="33.85546875" customWidth="1"/>
    <col min="8722" max="8722" width="75.7109375" customWidth="1"/>
    <col min="8723" max="8723" width="28.140625" customWidth="1"/>
    <col min="8724" max="8724" width="19.28515625" customWidth="1"/>
    <col min="8725" max="8725" width="16.7109375" customWidth="1"/>
    <col min="8726" max="8726" width="14.7109375" customWidth="1"/>
    <col min="8727" max="8727" width="15.5703125" customWidth="1"/>
    <col min="8728" max="8728" width="12.85546875" customWidth="1"/>
    <col min="8729" max="8729" width="18.5703125" customWidth="1"/>
    <col min="8730" max="8730" width="31.140625" customWidth="1"/>
    <col min="8963" max="8963" width="13.42578125" customWidth="1"/>
    <col min="8965" max="8965" width="12.28515625" customWidth="1"/>
    <col min="8966" max="8966" width="25.140625" customWidth="1"/>
    <col min="8967" max="8967" width="27.28515625" customWidth="1"/>
    <col min="8968" max="8968" width="41.5703125" customWidth="1"/>
    <col min="8972" max="8972" width="14.5703125" customWidth="1"/>
    <col min="8974" max="8974" width="12.85546875" customWidth="1"/>
    <col min="8975" max="8976" width="19.28515625" customWidth="1"/>
    <col min="8977" max="8977" width="33.85546875" customWidth="1"/>
    <col min="8978" max="8978" width="75.7109375" customWidth="1"/>
    <col min="8979" max="8979" width="28.140625" customWidth="1"/>
    <col min="8980" max="8980" width="19.28515625" customWidth="1"/>
    <col min="8981" max="8981" width="16.7109375" customWidth="1"/>
    <col min="8982" max="8982" width="14.7109375" customWidth="1"/>
    <col min="8983" max="8983" width="15.5703125" customWidth="1"/>
    <col min="8984" max="8984" width="12.85546875" customWidth="1"/>
    <col min="8985" max="8985" width="18.5703125" customWidth="1"/>
    <col min="8986" max="8986" width="31.140625" customWidth="1"/>
    <col min="9219" max="9219" width="13.42578125" customWidth="1"/>
    <col min="9221" max="9221" width="12.28515625" customWidth="1"/>
    <col min="9222" max="9222" width="25.140625" customWidth="1"/>
    <col min="9223" max="9223" width="27.28515625" customWidth="1"/>
    <col min="9224" max="9224" width="41.5703125" customWidth="1"/>
    <col min="9228" max="9228" width="14.5703125" customWidth="1"/>
    <col min="9230" max="9230" width="12.85546875" customWidth="1"/>
    <col min="9231" max="9232" width="19.28515625" customWidth="1"/>
    <col min="9233" max="9233" width="33.85546875" customWidth="1"/>
    <col min="9234" max="9234" width="75.7109375" customWidth="1"/>
    <col min="9235" max="9235" width="28.140625" customWidth="1"/>
    <col min="9236" max="9236" width="19.28515625" customWidth="1"/>
    <col min="9237" max="9237" width="16.7109375" customWidth="1"/>
    <col min="9238" max="9238" width="14.7109375" customWidth="1"/>
    <col min="9239" max="9239" width="15.5703125" customWidth="1"/>
    <col min="9240" max="9240" width="12.85546875" customWidth="1"/>
    <col min="9241" max="9241" width="18.5703125" customWidth="1"/>
    <col min="9242" max="9242" width="31.140625" customWidth="1"/>
    <col min="9475" max="9475" width="13.42578125" customWidth="1"/>
    <col min="9477" max="9477" width="12.28515625" customWidth="1"/>
    <col min="9478" max="9478" width="25.140625" customWidth="1"/>
    <col min="9479" max="9479" width="27.28515625" customWidth="1"/>
    <col min="9480" max="9480" width="41.5703125" customWidth="1"/>
    <col min="9484" max="9484" width="14.5703125" customWidth="1"/>
    <col min="9486" max="9486" width="12.85546875" customWidth="1"/>
    <col min="9487" max="9488" width="19.28515625" customWidth="1"/>
    <col min="9489" max="9489" width="33.85546875" customWidth="1"/>
    <col min="9490" max="9490" width="75.7109375" customWidth="1"/>
    <col min="9491" max="9491" width="28.140625" customWidth="1"/>
    <col min="9492" max="9492" width="19.28515625" customWidth="1"/>
    <col min="9493" max="9493" width="16.7109375" customWidth="1"/>
    <col min="9494" max="9494" width="14.7109375" customWidth="1"/>
    <col min="9495" max="9495" width="15.5703125" customWidth="1"/>
    <col min="9496" max="9496" width="12.85546875" customWidth="1"/>
    <col min="9497" max="9497" width="18.5703125" customWidth="1"/>
    <col min="9498" max="9498" width="31.140625" customWidth="1"/>
    <col min="9731" max="9731" width="13.42578125" customWidth="1"/>
    <col min="9733" max="9733" width="12.28515625" customWidth="1"/>
    <col min="9734" max="9734" width="25.140625" customWidth="1"/>
    <col min="9735" max="9735" width="27.28515625" customWidth="1"/>
    <col min="9736" max="9736" width="41.5703125" customWidth="1"/>
    <col min="9740" max="9740" width="14.5703125" customWidth="1"/>
    <col min="9742" max="9742" width="12.85546875" customWidth="1"/>
    <col min="9743" max="9744" width="19.28515625" customWidth="1"/>
    <col min="9745" max="9745" width="33.85546875" customWidth="1"/>
    <col min="9746" max="9746" width="75.7109375" customWidth="1"/>
    <col min="9747" max="9747" width="28.140625" customWidth="1"/>
    <col min="9748" max="9748" width="19.28515625" customWidth="1"/>
    <col min="9749" max="9749" width="16.7109375" customWidth="1"/>
    <col min="9750" max="9750" width="14.7109375" customWidth="1"/>
    <col min="9751" max="9751" width="15.5703125" customWidth="1"/>
    <col min="9752" max="9752" width="12.85546875" customWidth="1"/>
    <col min="9753" max="9753" width="18.5703125" customWidth="1"/>
    <col min="9754" max="9754" width="31.140625" customWidth="1"/>
    <col min="9987" max="9987" width="13.42578125" customWidth="1"/>
    <col min="9989" max="9989" width="12.28515625" customWidth="1"/>
    <col min="9990" max="9990" width="25.140625" customWidth="1"/>
    <col min="9991" max="9991" width="27.28515625" customWidth="1"/>
    <col min="9992" max="9992" width="41.5703125" customWidth="1"/>
    <col min="9996" max="9996" width="14.5703125" customWidth="1"/>
    <col min="9998" max="9998" width="12.85546875" customWidth="1"/>
    <col min="9999" max="10000" width="19.28515625" customWidth="1"/>
    <col min="10001" max="10001" width="33.85546875" customWidth="1"/>
    <col min="10002" max="10002" width="75.7109375" customWidth="1"/>
    <col min="10003" max="10003" width="28.140625" customWidth="1"/>
    <col min="10004" max="10004" width="19.28515625" customWidth="1"/>
    <col min="10005" max="10005" width="16.7109375" customWidth="1"/>
    <col min="10006" max="10006" width="14.7109375" customWidth="1"/>
    <col min="10007" max="10007" width="15.5703125" customWidth="1"/>
    <col min="10008" max="10008" width="12.85546875" customWidth="1"/>
    <col min="10009" max="10009" width="18.5703125" customWidth="1"/>
    <col min="10010" max="10010" width="31.140625" customWidth="1"/>
    <col min="10243" max="10243" width="13.42578125" customWidth="1"/>
    <col min="10245" max="10245" width="12.28515625" customWidth="1"/>
    <col min="10246" max="10246" width="25.140625" customWidth="1"/>
    <col min="10247" max="10247" width="27.28515625" customWidth="1"/>
    <col min="10248" max="10248" width="41.5703125" customWidth="1"/>
    <col min="10252" max="10252" width="14.5703125" customWidth="1"/>
    <col min="10254" max="10254" width="12.85546875" customWidth="1"/>
    <col min="10255" max="10256" width="19.28515625" customWidth="1"/>
    <col min="10257" max="10257" width="33.85546875" customWidth="1"/>
    <col min="10258" max="10258" width="75.7109375" customWidth="1"/>
    <col min="10259" max="10259" width="28.140625" customWidth="1"/>
    <col min="10260" max="10260" width="19.28515625" customWidth="1"/>
    <col min="10261" max="10261" width="16.7109375" customWidth="1"/>
    <col min="10262" max="10262" width="14.7109375" customWidth="1"/>
    <col min="10263" max="10263" width="15.5703125" customWidth="1"/>
    <col min="10264" max="10264" width="12.85546875" customWidth="1"/>
    <col min="10265" max="10265" width="18.5703125" customWidth="1"/>
    <col min="10266" max="10266" width="31.140625" customWidth="1"/>
    <col min="10499" max="10499" width="13.42578125" customWidth="1"/>
    <col min="10501" max="10501" width="12.28515625" customWidth="1"/>
    <col min="10502" max="10502" width="25.140625" customWidth="1"/>
    <col min="10503" max="10503" width="27.28515625" customWidth="1"/>
    <col min="10504" max="10504" width="41.5703125" customWidth="1"/>
    <col min="10508" max="10508" width="14.5703125" customWidth="1"/>
    <col min="10510" max="10510" width="12.85546875" customWidth="1"/>
    <col min="10511" max="10512" width="19.28515625" customWidth="1"/>
    <col min="10513" max="10513" width="33.85546875" customWidth="1"/>
    <col min="10514" max="10514" width="75.7109375" customWidth="1"/>
    <col min="10515" max="10515" width="28.140625" customWidth="1"/>
    <col min="10516" max="10516" width="19.28515625" customWidth="1"/>
    <col min="10517" max="10517" width="16.7109375" customWidth="1"/>
    <col min="10518" max="10518" width="14.7109375" customWidth="1"/>
    <col min="10519" max="10519" width="15.5703125" customWidth="1"/>
    <col min="10520" max="10520" width="12.85546875" customWidth="1"/>
    <col min="10521" max="10521" width="18.5703125" customWidth="1"/>
    <col min="10522" max="10522" width="31.140625" customWidth="1"/>
    <col min="10755" max="10755" width="13.42578125" customWidth="1"/>
    <col min="10757" max="10757" width="12.28515625" customWidth="1"/>
    <col min="10758" max="10758" width="25.140625" customWidth="1"/>
    <col min="10759" max="10759" width="27.28515625" customWidth="1"/>
    <col min="10760" max="10760" width="41.5703125" customWidth="1"/>
    <col min="10764" max="10764" width="14.5703125" customWidth="1"/>
    <col min="10766" max="10766" width="12.85546875" customWidth="1"/>
    <col min="10767" max="10768" width="19.28515625" customWidth="1"/>
    <col min="10769" max="10769" width="33.85546875" customWidth="1"/>
    <col min="10770" max="10770" width="75.7109375" customWidth="1"/>
    <col min="10771" max="10771" width="28.140625" customWidth="1"/>
    <col min="10772" max="10772" width="19.28515625" customWidth="1"/>
    <col min="10773" max="10773" width="16.7109375" customWidth="1"/>
    <col min="10774" max="10774" width="14.7109375" customWidth="1"/>
    <col min="10775" max="10775" width="15.5703125" customWidth="1"/>
    <col min="10776" max="10776" width="12.85546875" customWidth="1"/>
    <col min="10777" max="10777" width="18.5703125" customWidth="1"/>
    <col min="10778" max="10778" width="31.140625" customWidth="1"/>
    <col min="11011" max="11011" width="13.42578125" customWidth="1"/>
    <col min="11013" max="11013" width="12.28515625" customWidth="1"/>
    <col min="11014" max="11014" width="25.140625" customWidth="1"/>
    <col min="11015" max="11015" width="27.28515625" customWidth="1"/>
    <col min="11016" max="11016" width="41.5703125" customWidth="1"/>
    <col min="11020" max="11020" width="14.5703125" customWidth="1"/>
    <col min="11022" max="11022" width="12.85546875" customWidth="1"/>
    <col min="11023" max="11024" width="19.28515625" customWidth="1"/>
    <col min="11025" max="11025" width="33.85546875" customWidth="1"/>
    <col min="11026" max="11026" width="75.7109375" customWidth="1"/>
    <col min="11027" max="11027" width="28.140625" customWidth="1"/>
    <col min="11028" max="11028" width="19.28515625" customWidth="1"/>
    <col min="11029" max="11029" width="16.7109375" customWidth="1"/>
    <col min="11030" max="11030" width="14.7109375" customWidth="1"/>
    <col min="11031" max="11031" width="15.5703125" customWidth="1"/>
    <col min="11032" max="11032" width="12.85546875" customWidth="1"/>
    <col min="11033" max="11033" width="18.5703125" customWidth="1"/>
    <col min="11034" max="11034" width="31.140625" customWidth="1"/>
    <col min="11267" max="11267" width="13.42578125" customWidth="1"/>
    <col min="11269" max="11269" width="12.28515625" customWidth="1"/>
    <col min="11270" max="11270" width="25.140625" customWidth="1"/>
    <col min="11271" max="11271" width="27.28515625" customWidth="1"/>
    <col min="11272" max="11272" width="41.5703125" customWidth="1"/>
    <col min="11276" max="11276" width="14.5703125" customWidth="1"/>
    <col min="11278" max="11278" width="12.85546875" customWidth="1"/>
    <col min="11279" max="11280" width="19.28515625" customWidth="1"/>
    <col min="11281" max="11281" width="33.85546875" customWidth="1"/>
    <col min="11282" max="11282" width="75.7109375" customWidth="1"/>
    <col min="11283" max="11283" width="28.140625" customWidth="1"/>
    <col min="11284" max="11284" width="19.28515625" customWidth="1"/>
    <col min="11285" max="11285" width="16.7109375" customWidth="1"/>
    <col min="11286" max="11286" width="14.7109375" customWidth="1"/>
    <col min="11287" max="11287" width="15.5703125" customWidth="1"/>
    <col min="11288" max="11288" width="12.85546875" customWidth="1"/>
    <col min="11289" max="11289" width="18.5703125" customWidth="1"/>
    <col min="11290" max="11290" width="31.140625" customWidth="1"/>
    <col min="11523" max="11523" width="13.42578125" customWidth="1"/>
    <col min="11525" max="11525" width="12.28515625" customWidth="1"/>
    <col min="11526" max="11526" width="25.140625" customWidth="1"/>
    <col min="11527" max="11527" width="27.28515625" customWidth="1"/>
    <col min="11528" max="11528" width="41.5703125" customWidth="1"/>
    <col min="11532" max="11532" width="14.5703125" customWidth="1"/>
    <col min="11534" max="11534" width="12.85546875" customWidth="1"/>
    <col min="11535" max="11536" width="19.28515625" customWidth="1"/>
    <col min="11537" max="11537" width="33.85546875" customWidth="1"/>
    <col min="11538" max="11538" width="75.7109375" customWidth="1"/>
    <col min="11539" max="11539" width="28.140625" customWidth="1"/>
    <col min="11540" max="11540" width="19.28515625" customWidth="1"/>
    <col min="11541" max="11541" width="16.7109375" customWidth="1"/>
    <col min="11542" max="11542" width="14.7109375" customWidth="1"/>
    <col min="11543" max="11543" width="15.5703125" customWidth="1"/>
    <col min="11544" max="11544" width="12.85546875" customWidth="1"/>
    <col min="11545" max="11545" width="18.5703125" customWidth="1"/>
    <col min="11546" max="11546" width="31.140625" customWidth="1"/>
    <col min="11779" max="11779" width="13.42578125" customWidth="1"/>
    <col min="11781" max="11781" width="12.28515625" customWidth="1"/>
    <col min="11782" max="11782" width="25.140625" customWidth="1"/>
    <col min="11783" max="11783" width="27.28515625" customWidth="1"/>
    <col min="11784" max="11784" width="41.5703125" customWidth="1"/>
    <col min="11788" max="11788" width="14.5703125" customWidth="1"/>
    <col min="11790" max="11790" width="12.85546875" customWidth="1"/>
    <col min="11791" max="11792" width="19.28515625" customWidth="1"/>
    <col min="11793" max="11793" width="33.85546875" customWidth="1"/>
    <col min="11794" max="11794" width="75.7109375" customWidth="1"/>
    <col min="11795" max="11795" width="28.140625" customWidth="1"/>
    <col min="11796" max="11796" width="19.28515625" customWidth="1"/>
    <col min="11797" max="11797" width="16.7109375" customWidth="1"/>
    <col min="11798" max="11798" width="14.7109375" customWidth="1"/>
    <col min="11799" max="11799" width="15.5703125" customWidth="1"/>
    <col min="11800" max="11800" width="12.85546875" customWidth="1"/>
    <col min="11801" max="11801" width="18.5703125" customWidth="1"/>
    <col min="11802" max="11802" width="31.140625" customWidth="1"/>
    <col min="12035" max="12035" width="13.42578125" customWidth="1"/>
    <col min="12037" max="12037" width="12.28515625" customWidth="1"/>
    <col min="12038" max="12038" width="25.140625" customWidth="1"/>
    <col min="12039" max="12039" width="27.28515625" customWidth="1"/>
    <col min="12040" max="12040" width="41.5703125" customWidth="1"/>
    <col min="12044" max="12044" width="14.5703125" customWidth="1"/>
    <col min="12046" max="12046" width="12.85546875" customWidth="1"/>
    <col min="12047" max="12048" width="19.28515625" customWidth="1"/>
    <col min="12049" max="12049" width="33.85546875" customWidth="1"/>
    <col min="12050" max="12050" width="75.7109375" customWidth="1"/>
    <col min="12051" max="12051" width="28.140625" customWidth="1"/>
    <col min="12052" max="12052" width="19.28515625" customWidth="1"/>
    <col min="12053" max="12053" width="16.7109375" customWidth="1"/>
    <col min="12054" max="12054" width="14.7109375" customWidth="1"/>
    <col min="12055" max="12055" width="15.5703125" customWidth="1"/>
    <col min="12056" max="12056" width="12.85546875" customWidth="1"/>
    <col min="12057" max="12057" width="18.5703125" customWidth="1"/>
    <col min="12058" max="12058" width="31.140625" customWidth="1"/>
    <col min="12291" max="12291" width="13.42578125" customWidth="1"/>
    <col min="12293" max="12293" width="12.28515625" customWidth="1"/>
    <col min="12294" max="12294" width="25.140625" customWidth="1"/>
    <col min="12295" max="12295" width="27.28515625" customWidth="1"/>
    <col min="12296" max="12296" width="41.5703125" customWidth="1"/>
    <col min="12300" max="12300" width="14.5703125" customWidth="1"/>
    <col min="12302" max="12302" width="12.85546875" customWidth="1"/>
    <col min="12303" max="12304" width="19.28515625" customWidth="1"/>
    <col min="12305" max="12305" width="33.85546875" customWidth="1"/>
    <col min="12306" max="12306" width="75.7109375" customWidth="1"/>
    <col min="12307" max="12307" width="28.140625" customWidth="1"/>
    <col min="12308" max="12308" width="19.28515625" customWidth="1"/>
    <col min="12309" max="12309" width="16.7109375" customWidth="1"/>
    <col min="12310" max="12310" width="14.7109375" customWidth="1"/>
    <col min="12311" max="12311" width="15.5703125" customWidth="1"/>
    <col min="12312" max="12312" width="12.85546875" customWidth="1"/>
    <col min="12313" max="12313" width="18.5703125" customWidth="1"/>
    <col min="12314" max="12314" width="31.140625" customWidth="1"/>
    <col min="12547" max="12547" width="13.42578125" customWidth="1"/>
    <col min="12549" max="12549" width="12.28515625" customWidth="1"/>
    <col min="12550" max="12550" width="25.140625" customWidth="1"/>
    <col min="12551" max="12551" width="27.28515625" customWidth="1"/>
    <col min="12552" max="12552" width="41.5703125" customWidth="1"/>
    <col min="12556" max="12556" width="14.5703125" customWidth="1"/>
    <col min="12558" max="12558" width="12.85546875" customWidth="1"/>
    <col min="12559" max="12560" width="19.28515625" customWidth="1"/>
    <col min="12561" max="12561" width="33.85546875" customWidth="1"/>
    <col min="12562" max="12562" width="75.7109375" customWidth="1"/>
    <col min="12563" max="12563" width="28.140625" customWidth="1"/>
    <col min="12564" max="12564" width="19.28515625" customWidth="1"/>
    <col min="12565" max="12565" width="16.7109375" customWidth="1"/>
    <col min="12566" max="12566" width="14.7109375" customWidth="1"/>
    <col min="12567" max="12567" width="15.5703125" customWidth="1"/>
    <col min="12568" max="12568" width="12.85546875" customWidth="1"/>
    <col min="12569" max="12569" width="18.5703125" customWidth="1"/>
    <col min="12570" max="12570" width="31.140625" customWidth="1"/>
    <col min="12803" max="12803" width="13.42578125" customWidth="1"/>
    <col min="12805" max="12805" width="12.28515625" customWidth="1"/>
    <col min="12806" max="12806" width="25.140625" customWidth="1"/>
    <col min="12807" max="12807" width="27.28515625" customWidth="1"/>
    <col min="12808" max="12808" width="41.5703125" customWidth="1"/>
    <col min="12812" max="12812" width="14.5703125" customWidth="1"/>
    <col min="12814" max="12814" width="12.85546875" customWidth="1"/>
    <col min="12815" max="12816" width="19.28515625" customWidth="1"/>
    <col min="12817" max="12817" width="33.85546875" customWidth="1"/>
    <col min="12818" max="12818" width="75.7109375" customWidth="1"/>
    <col min="12819" max="12819" width="28.140625" customWidth="1"/>
    <col min="12820" max="12820" width="19.28515625" customWidth="1"/>
    <col min="12821" max="12821" width="16.7109375" customWidth="1"/>
    <col min="12822" max="12822" width="14.7109375" customWidth="1"/>
    <col min="12823" max="12823" width="15.5703125" customWidth="1"/>
    <col min="12824" max="12824" width="12.85546875" customWidth="1"/>
    <col min="12825" max="12825" width="18.5703125" customWidth="1"/>
    <col min="12826" max="12826" width="31.140625" customWidth="1"/>
    <col min="13059" max="13059" width="13.42578125" customWidth="1"/>
    <col min="13061" max="13061" width="12.28515625" customWidth="1"/>
    <col min="13062" max="13062" width="25.140625" customWidth="1"/>
    <col min="13063" max="13063" width="27.28515625" customWidth="1"/>
    <col min="13064" max="13064" width="41.5703125" customWidth="1"/>
    <col min="13068" max="13068" width="14.5703125" customWidth="1"/>
    <col min="13070" max="13070" width="12.85546875" customWidth="1"/>
    <col min="13071" max="13072" width="19.28515625" customWidth="1"/>
    <col min="13073" max="13073" width="33.85546875" customWidth="1"/>
    <col min="13074" max="13074" width="75.7109375" customWidth="1"/>
    <col min="13075" max="13075" width="28.140625" customWidth="1"/>
    <col min="13076" max="13076" width="19.28515625" customWidth="1"/>
    <col min="13077" max="13077" width="16.7109375" customWidth="1"/>
    <col min="13078" max="13078" width="14.7109375" customWidth="1"/>
    <col min="13079" max="13079" width="15.5703125" customWidth="1"/>
    <col min="13080" max="13080" width="12.85546875" customWidth="1"/>
    <col min="13081" max="13081" width="18.5703125" customWidth="1"/>
    <col min="13082" max="13082" width="31.140625" customWidth="1"/>
    <col min="13315" max="13315" width="13.42578125" customWidth="1"/>
    <col min="13317" max="13317" width="12.28515625" customWidth="1"/>
    <col min="13318" max="13318" width="25.140625" customWidth="1"/>
    <col min="13319" max="13319" width="27.28515625" customWidth="1"/>
    <col min="13320" max="13320" width="41.5703125" customWidth="1"/>
    <col min="13324" max="13324" width="14.5703125" customWidth="1"/>
    <col min="13326" max="13326" width="12.85546875" customWidth="1"/>
    <col min="13327" max="13328" width="19.28515625" customWidth="1"/>
    <col min="13329" max="13329" width="33.85546875" customWidth="1"/>
    <col min="13330" max="13330" width="75.7109375" customWidth="1"/>
    <col min="13331" max="13331" width="28.140625" customWidth="1"/>
    <col min="13332" max="13332" width="19.28515625" customWidth="1"/>
    <col min="13333" max="13333" width="16.7109375" customWidth="1"/>
    <col min="13334" max="13334" width="14.7109375" customWidth="1"/>
    <col min="13335" max="13335" width="15.5703125" customWidth="1"/>
    <col min="13336" max="13336" width="12.85546875" customWidth="1"/>
    <col min="13337" max="13337" width="18.5703125" customWidth="1"/>
    <col min="13338" max="13338" width="31.140625" customWidth="1"/>
    <col min="13571" max="13571" width="13.42578125" customWidth="1"/>
    <col min="13573" max="13573" width="12.28515625" customWidth="1"/>
    <col min="13574" max="13574" width="25.140625" customWidth="1"/>
    <col min="13575" max="13575" width="27.28515625" customWidth="1"/>
    <col min="13576" max="13576" width="41.5703125" customWidth="1"/>
    <col min="13580" max="13580" width="14.5703125" customWidth="1"/>
    <col min="13582" max="13582" width="12.85546875" customWidth="1"/>
    <col min="13583" max="13584" width="19.28515625" customWidth="1"/>
    <col min="13585" max="13585" width="33.85546875" customWidth="1"/>
    <col min="13586" max="13586" width="75.7109375" customWidth="1"/>
    <col min="13587" max="13587" width="28.140625" customWidth="1"/>
    <col min="13588" max="13588" width="19.28515625" customWidth="1"/>
    <col min="13589" max="13589" width="16.7109375" customWidth="1"/>
    <col min="13590" max="13590" width="14.7109375" customWidth="1"/>
    <col min="13591" max="13591" width="15.5703125" customWidth="1"/>
    <col min="13592" max="13592" width="12.85546875" customWidth="1"/>
    <col min="13593" max="13593" width="18.5703125" customWidth="1"/>
    <col min="13594" max="13594" width="31.140625" customWidth="1"/>
    <col min="13827" max="13827" width="13.42578125" customWidth="1"/>
    <col min="13829" max="13829" width="12.28515625" customWidth="1"/>
    <col min="13830" max="13830" width="25.140625" customWidth="1"/>
    <col min="13831" max="13831" width="27.28515625" customWidth="1"/>
    <col min="13832" max="13832" width="41.5703125" customWidth="1"/>
    <col min="13836" max="13836" width="14.5703125" customWidth="1"/>
    <col min="13838" max="13838" width="12.85546875" customWidth="1"/>
    <col min="13839" max="13840" width="19.28515625" customWidth="1"/>
    <col min="13841" max="13841" width="33.85546875" customWidth="1"/>
    <col min="13842" max="13842" width="75.7109375" customWidth="1"/>
    <col min="13843" max="13843" width="28.140625" customWidth="1"/>
    <col min="13844" max="13844" width="19.28515625" customWidth="1"/>
    <col min="13845" max="13845" width="16.7109375" customWidth="1"/>
    <col min="13846" max="13846" width="14.7109375" customWidth="1"/>
    <col min="13847" max="13847" width="15.5703125" customWidth="1"/>
    <col min="13848" max="13848" width="12.85546875" customWidth="1"/>
    <col min="13849" max="13849" width="18.5703125" customWidth="1"/>
    <col min="13850" max="13850" width="31.140625" customWidth="1"/>
    <col min="14083" max="14083" width="13.42578125" customWidth="1"/>
    <col min="14085" max="14085" width="12.28515625" customWidth="1"/>
    <col min="14086" max="14086" width="25.140625" customWidth="1"/>
    <col min="14087" max="14087" width="27.28515625" customWidth="1"/>
    <col min="14088" max="14088" width="41.5703125" customWidth="1"/>
    <col min="14092" max="14092" width="14.5703125" customWidth="1"/>
    <col min="14094" max="14094" width="12.85546875" customWidth="1"/>
    <col min="14095" max="14096" width="19.28515625" customWidth="1"/>
    <col min="14097" max="14097" width="33.85546875" customWidth="1"/>
    <col min="14098" max="14098" width="75.7109375" customWidth="1"/>
    <col min="14099" max="14099" width="28.140625" customWidth="1"/>
    <col min="14100" max="14100" width="19.28515625" customWidth="1"/>
    <col min="14101" max="14101" width="16.7109375" customWidth="1"/>
    <col min="14102" max="14102" width="14.7109375" customWidth="1"/>
    <col min="14103" max="14103" width="15.5703125" customWidth="1"/>
    <col min="14104" max="14104" width="12.85546875" customWidth="1"/>
    <col min="14105" max="14105" width="18.5703125" customWidth="1"/>
    <col min="14106" max="14106" width="31.140625" customWidth="1"/>
    <col min="14339" max="14339" width="13.42578125" customWidth="1"/>
    <col min="14341" max="14341" width="12.28515625" customWidth="1"/>
    <col min="14342" max="14342" width="25.140625" customWidth="1"/>
    <col min="14343" max="14343" width="27.28515625" customWidth="1"/>
    <col min="14344" max="14344" width="41.5703125" customWidth="1"/>
    <col min="14348" max="14348" width="14.5703125" customWidth="1"/>
    <col min="14350" max="14350" width="12.85546875" customWidth="1"/>
    <col min="14351" max="14352" width="19.28515625" customWidth="1"/>
    <col min="14353" max="14353" width="33.85546875" customWidth="1"/>
    <col min="14354" max="14354" width="75.7109375" customWidth="1"/>
    <col min="14355" max="14355" width="28.140625" customWidth="1"/>
    <col min="14356" max="14356" width="19.28515625" customWidth="1"/>
    <col min="14357" max="14357" width="16.7109375" customWidth="1"/>
    <col min="14358" max="14358" width="14.7109375" customWidth="1"/>
    <col min="14359" max="14359" width="15.5703125" customWidth="1"/>
    <col min="14360" max="14360" width="12.85546875" customWidth="1"/>
    <col min="14361" max="14361" width="18.5703125" customWidth="1"/>
    <col min="14362" max="14362" width="31.140625" customWidth="1"/>
    <col min="14595" max="14595" width="13.42578125" customWidth="1"/>
    <col min="14597" max="14597" width="12.28515625" customWidth="1"/>
    <col min="14598" max="14598" width="25.140625" customWidth="1"/>
    <col min="14599" max="14599" width="27.28515625" customWidth="1"/>
    <col min="14600" max="14600" width="41.5703125" customWidth="1"/>
    <col min="14604" max="14604" width="14.5703125" customWidth="1"/>
    <col min="14606" max="14606" width="12.85546875" customWidth="1"/>
    <col min="14607" max="14608" width="19.28515625" customWidth="1"/>
    <col min="14609" max="14609" width="33.85546875" customWidth="1"/>
    <col min="14610" max="14610" width="75.7109375" customWidth="1"/>
    <col min="14611" max="14611" width="28.140625" customWidth="1"/>
    <col min="14612" max="14612" width="19.28515625" customWidth="1"/>
    <col min="14613" max="14613" width="16.7109375" customWidth="1"/>
    <col min="14614" max="14614" width="14.7109375" customWidth="1"/>
    <col min="14615" max="14615" width="15.5703125" customWidth="1"/>
    <col min="14616" max="14616" width="12.85546875" customWidth="1"/>
    <col min="14617" max="14617" width="18.5703125" customWidth="1"/>
    <col min="14618" max="14618" width="31.140625" customWidth="1"/>
    <col min="14851" max="14851" width="13.42578125" customWidth="1"/>
    <col min="14853" max="14853" width="12.28515625" customWidth="1"/>
    <col min="14854" max="14854" width="25.140625" customWidth="1"/>
    <col min="14855" max="14855" width="27.28515625" customWidth="1"/>
    <col min="14856" max="14856" width="41.5703125" customWidth="1"/>
    <col min="14860" max="14860" width="14.5703125" customWidth="1"/>
    <col min="14862" max="14862" width="12.85546875" customWidth="1"/>
    <col min="14863" max="14864" width="19.28515625" customWidth="1"/>
    <col min="14865" max="14865" width="33.85546875" customWidth="1"/>
    <col min="14866" max="14866" width="75.7109375" customWidth="1"/>
    <col min="14867" max="14867" width="28.140625" customWidth="1"/>
    <col min="14868" max="14868" width="19.28515625" customWidth="1"/>
    <col min="14869" max="14869" width="16.7109375" customWidth="1"/>
    <col min="14870" max="14870" width="14.7109375" customWidth="1"/>
    <col min="14871" max="14871" width="15.5703125" customWidth="1"/>
    <col min="14872" max="14872" width="12.85546875" customWidth="1"/>
    <col min="14873" max="14873" width="18.5703125" customWidth="1"/>
    <col min="14874" max="14874" width="31.140625" customWidth="1"/>
    <col min="15107" max="15107" width="13.42578125" customWidth="1"/>
    <col min="15109" max="15109" width="12.28515625" customWidth="1"/>
    <col min="15110" max="15110" width="25.140625" customWidth="1"/>
    <col min="15111" max="15111" width="27.28515625" customWidth="1"/>
    <col min="15112" max="15112" width="41.5703125" customWidth="1"/>
    <col min="15116" max="15116" width="14.5703125" customWidth="1"/>
    <col min="15118" max="15118" width="12.85546875" customWidth="1"/>
    <col min="15119" max="15120" width="19.28515625" customWidth="1"/>
    <col min="15121" max="15121" width="33.85546875" customWidth="1"/>
    <col min="15122" max="15122" width="75.7109375" customWidth="1"/>
    <col min="15123" max="15123" width="28.140625" customWidth="1"/>
    <col min="15124" max="15124" width="19.28515625" customWidth="1"/>
    <col min="15125" max="15125" width="16.7109375" customWidth="1"/>
    <col min="15126" max="15126" width="14.7109375" customWidth="1"/>
    <col min="15127" max="15127" width="15.5703125" customWidth="1"/>
    <col min="15128" max="15128" width="12.85546875" customWidth="1"/>
    <col min="15129" max="15129" width="18.5703125" customWidth="1"/>
    <col min="15130" max="15130" width="31.140625" customWidth="1"/>
    <col min="15363" max="15363" width="13.42578125" customWidth="1"/>
    <col min="15365" max="15365" width="12.28515625" customWidth="1"/>
    <col min="15366" max="15366" width="25.140625" customWidth="1"/>
    <col min="15367" max="15367" width="27.28515625" customWidth="1"/>
    <col min="15368" max="15368" width="41.5703125" customWidth="1"/>
    <col min="15372" max="15372" width="14.5703125" customWidth="1"/>
    <col min="15374" max="15374" width="12.85546875" customWidth="1"/>
    <col min="15375" max="15376" width="19.28515625" customWidth="1"/>
    <col min="15377" max="15377" width="33.85546875" customWidth="1"/>
    <col min="15378" max="15378" width="75.7109375" customWidth="1"/>
    <col min="15379" max="15379" width="28.140625" customWidth="1"/>
    <col min="15380" max="15380" width="19.28515625" customWidth="1"/>
    <col min="15381" max="15381" width="16.7109375" customWidth="1"/>
    <col min="15382" max="15382" width="14.7109375" customWidth="1"/>
    <col min="15383" max="15383" width="15.5703125" customWidth="1"/>
    <col min="15384" max="15384" width="12.85546875" customWidth="1"/>
    <col min="15385" max="15385" width="18.5703125" customWidth="1"/>
    <col min="15386" max="15386" width="31.140625" customWidth="1"/>
    <col min="15619" max="15619" width="13.42578125" customWidth="1"/>
    <col min="15621" max="15621" width="12.28515625" customWidth="1"/>
    <col min="15622" max="15622" width="25.140625" customWidth="1"/>
    <col min="15623" max="15623" width="27.28515625" customWidth="1"/>
    <col min="15624" max="15624" width="41.5703125" customWidth="1"/>
    <col min="15628" max="15628" width="14.5703125" customWidth="1"/>
    <col min="15630" max="15630" width="12.85546875" customWidth="1"/>
    <col min="15631" max="15632" width="19.28515625" customWidth="1"/>
    <col min="15633" max="15633" width="33.85546875" customWidth="1"/>
    <col min="15634" max="15634" width="75.7109375" customWidth="1"/>
    <col min="15635" max="15635" width="28.140625" customWidth="1"/>
    <col min="15636" max="15636" width="19.28515625" customWidth="1"/>
    <col min="15637" max="15637" width="16.7109375" customWidth="1"/>
    <col min="15638" max="15638" width="14.7109375" customWidth="1"/>
    <col min="15639" max="15639" width="15.5703125" customWidth="1"/>
    <col min="15640" max="15640" width="12.85546875" customWidth="1"/>
    <col min="15641" max="15641" width="18.5703125" customWidth="1"/>
    <col min="15642" max="15642" width="31.140625" customWidth="1"/>
    <col min="15875" max="15875" width="13.42578125" customWidth="1"/>
    <col min="15877" max="15877" width="12.28515625" customWidth="1"/>
    <col min="15878" max="15878" width="25.140625" customWidth="1"/>
    <col min="15879" max="15879" width="27.28515625" customWidth="1"/>
    <col min="15880" max="15880" width="41.5703125" customWidth="1"/>
    <col min="15884" max="15884" width="14.5703125" customWidth="1"/>
    <col min="15886" max="15886" width="12.85546875" customWidth="1"/>
    <col min="15887" max="15888" width="19.28515625" customWidth="1"/>
    <col min="15889" max="15889" width="33.85546875" customWidth="1"/>
    <col min="15890" max="15890" width="75.7109375" customWidth="1"/>
    <col min="15891" max="15891" width="28.140625" customWidth="1"/>
    <col min="15892" max="15892" width="19.28515625" customWidth="1"/>
    <col min="15893" max="15893" width="16.7109375" customWidth="1"/>
    <col min="15894" max="15894" width="14.7109375" customWidth="1"/>
    <col min="15895" max="15895" width="15.5703125" customWidth="1"/>
    <col min="15896" max="15896" width="12.85546875" customWidth="1"/>
    <col min="15897" max="15897" width="18.5703125" customWidth="1"/>
    <col min="15898" max="15898" width="31.140625" customWidth="1"/>
    <col min="16131" max="16131" width="13.42578125" customWidth="1"/>
    <col min="16133" max="16133" width="12.28515625" customWidth="1"/>
    <col min="16134" max="16134" width="25.140625" customWidth="1"/>
    <col min="16135" max="16135" width="27.28515625" customWidth="1"/>
    <col min="16136" max="16136" width="41.5703125" customWidth="1"/>
    <col min="16140" max="16140" width="14.5703125" customWidth="1"/>
    <col min="16142" max="16142" width="12.85546875" customWidth="1"/>
    <col min="16143" max="16144" width="19.28515625" customWidth="1"/>
    <col min="16145" max="16145" width="33.85546875" customWidth="1"/>
    <col min="16146" max="16146" width="75.7109375" customWidth="1"/>
    <col min="16147" max="16147" width="28.140625" customWidth="1"/>
    <col min="16148" max="16148" width="19.28515625" customWidth="1"/>
    <col min="16149" max="16149" width="16.7109375" customWidth="1"/>
    <col min="16150" max="16150" width="14.7109375" customWidth="1"/>
    <col min="16151" max="16151" width="15.5703125" customWidth="1"/>
    <col min="16152" max="16152" width="12.85546875" customWidth="1"/>
    <col min="16153" max="16153" width="18.5703125" customWidth="1"/>
    <col min="16154" max="16154" width="31.140625" customWidth="1"/>
  </cols>
  <sheetData>
    <row r="3" spans="2:26" ht="15.75" thickBot="1" x14ac:dyDescent="0.3">
      <c r="Q3" s="124"/>
    </row>
    <row r="4" spans="2:26" ht="36" customHeight="1" thickTop="1" thickBot="1" x14ac:dyDescent="0.3">
      <c r="B4" s="339" t="s">
        <v>1773</v>
      </c>
      <c r="C4" s="340"/>
      <c r="D4" s="340"/>
      <c r="E4" s="340"/>
      <c r="F4" s="340"/>
      <c r="G4" s="340"/>
      <c r="H4" s="340"/>
      <c r="I4" s="340"/>
      <c r="J4" s="340"/>
      <c r="K4" s="340"/>
      <c r="L4" s="340"/>
      <c r="M4" s="340"/>
      <c r="N4" s="340"/>
      <c r="O4" s="340"/>
      <c r="P4" s="340"/>
      <c r="Q4" s="340"/>
      <c r="R4" s="340"/>
      <c r="S4" s="340"/>
      <c r="T4" s="340"/>
      <c r="U4" s="340"/>
      <c r="V4" s="340"/>
      <c r="W4" s="340"/>
      <c r="X4" s="340"/>
      <c r="Y4" s="340"/>
      <c r="Z4" s="341"/>
    </row>
    <row r="5" spans="2:26" ht="29.25" customHeight="1" thickTop="1" thickBot="1" x14ac:dyDescent="0.3">
      <c r="B5" s="342" t="s">
        <v>1774</v>
      </c>
      <c r="C5" s="343"/>
      <c r="D5" s="343"/>
      <c r="E5" s="343"/>
      <c r="F5" s="343"/>
      <c r="G5" s="343"/>
      <c r="H5" s="343"/>
      <c r="I5" s="343"/>
      <c r="J5" s="343"/>
      <c r="K5" s="343"/>
      <c r="L5" s="343"/>
      <c r="M5" s="343"/>
      <c r="N5" s="343"/>
      <c r="O5" s="343"/>
      <c r="P5" s="343"/>
      <c r="Q5" s="343"/>
      <c r="R5" s="343"/>
      <c r="S5" s="343"/>
      <c r="T5" s="343"/>
      <c r="U5" s="343"/>
      <c r="V5" s="343"/>
      <c r="W5" s="343"/>
      <c r="X5" s="343"/>
      <c r="Y5" s="343"/>
      <c r="Z5" s="344"/>
    </row>
    <row r="6" spans="2:26" ht="30" customHeight="1" thickTop="1" thickBot="1" x14ac:dyDescent="0.3">
      <c r="B6" s="345" t="s">
        <v>1775</v>
      </c>
      <c r="C6" s="346"/>
      <c r="D6" s="346"/>
      <c r="E6" s="347"/>
      <c r="F6" s="115" t="s">
        <v>1776</v>
      </c>
      <c r="G6" s="115"/>
      <c r="H6" s="115"/>
      <c r="I6" s="315" t="s">
        <v>1777</v>
      </c>
      <c r="J6" s="315"/>
      <c r="K6" s="315"/>
      <c r="L6" s="315"/>
      <c r="M6" s="315" t="s">
        <v>1778</v>
      </c>
      <c r="N6" s="315"/>
      <c r="O6" s="315"/>
      <c r="P6" s="315"/>
      <c r="Q6" s="315"/>
      <c r="R6" s="116" t="s">
        <v>1779</v>
      </c>
      <c r="S6" s="126"/>
      <c r="T6" s="120" t="s">
        <v>1947</v>
      </c>
      <c r="U6" s="120" t="s">
        <v>1948</v>
      </c>
      <c r="V6" s="126"/>
      <c r="W6" s="348" t="s">
        <v>1949</v>
      </c>
      <c r="X6" s="348"/>
      <c r="Y6" s="348"/>
      <c r="Z6" s="126"/>
    </row>
    <row r="7" spans="2:26" ht="30" customHeight="1" thickTop="1" thickBot="1" x14ac:dyDescent="0.3">
      <c r="B7" s="117"/>
      <c r="C7" s="118"/>
      <c r="D7" s="118"/>
      <c r="E7" s="119"/>
      <c r="F7" s="115"/>
      <c r="G7" s="115"/>
      <c r="H7" s="115"/>
      <c r="I7" s="115"/>
      <c r="J7" s="115"/>
      <c r="K7" s="115"/>
      <c r="L7" s="115"/>
      <c r="M7" s="115"/>
      <c r="N7" s="115"/>
      <c r="O7" s="115"/>
      <c r="P7" s="115"/>
      <c r="Q7" s="127"/>
      <c r="R7" s="116"/>
      <c r="S7" s="126"/>
      <c r="T7" s="120"/>
      <c r="U7" s="120"/>
      <c r="V7" s="126"/>
      <c r="W7" s="128"/>
      <c r="X7" s="128"/>
      <c r="Y7" s="128"/>
      <c r="Z7" s="126"/>
    </row>
    <row r="8" spans="2:26" ht="30.75" customHeight="1" thickTop="1" thickBot="1" x14ac:dyDescent="0.3">
      <c r="B8" s="311" t="s">
        <v>1780</v>
      </c>
      <c r="C8" s="312"/>
      <c r="D8" s="313" t="s">
        <v>1781</v>
      </c>
      <c r="E8" s="313"/>
      <c r="F8" s="120" t="s">
        <v>1782</v>
      </c>
      <c r="G8" s="120" t="s">
        <v>7</v>
      </c>
      <c r="H8" s="120" t="s">
        <v>1783</v>
      </c>
      <c r="I8" s="314" t="s">
        <v>1784</v>
      </c>
      <c r="J8" s="314"/>
      <c r="K8" s="314"/>
      <c r="L8" s="314"/>
      <c r="M8" s="314" t="s">
        <v>1785</v>
      </c>
      <c r="N8" s="314"/>
      <c r="O8" s="121" t="s">
        <v>1786</v>
      </c>
      <c r="P8" s="121" t="s">
        <v>1787</v>
      </c>
      <c r="Q8" s="129" t="s">
        <v>1950</v>
      </c>
      <c r="R8" s="116" t="s">
        <v>1788</v>
      </c>
      <c r="S8" s="120" t="s">
        <v>1951</v>
      </c>
      <c r="T8" s="120" t="s">
        <v>1952</v>
      </c>
      <c r="U8" s="120" t="s">
        <v>1953</v>
      </c>
      <c r="V8" s="120" t="s">
        <v>1954</v>
      </c>
      <c r="W8" s="120" t="s">
        <v>1955</v>
      </c>
      <c r="X8" s="120" t="s">
        <v>1956</v>
      </c>
      <c r="Y8" s="120" t="s">
        <v>1957</v>
      </c>
      <c r="Z8" s="120" t="s">
        <v>1958</v>
      </c>
    </row>
    <row r="9" spans="2:26" ht="47.25" customHeight="1" thickTop="1" x14ac:dyDescent="0.25">
      <c r="B9" s="316">
        <v>20123100506</v>
      </c>
      <c r="C9" s="317"/>
      <c r="D9" s="318" t="s">
        <v>1959</v>
      </c>
      <c r="E9" s="318"/>
      <c r="F9" s="130" t="s">
        <v>360</v>
      </c>
      <c r="G9" s="130" t="s">
        <v>1790</v>
      </c>
      <c r="H9" s="131" t="s">
        <v>1960</v>
      </c>
      <c r="I9" s="323" t="s">
        <v>1961</v>
      </c>
      <c r="J9" s="324"/>
      <c r="K9" s="324"/>
      <c r="L9" s="325"/>
      <c r="M9" s="326" t="s">
        <v>1792</v>
      </c>
      <c r="N9" s="327"/>
      <c r="O9" s="132">
        <v>40926</v>
      </c>
      <c r="P9" s="133" t="s">
        <v>1793</v>
      </c>
      <c r="Q9" s="134" t="s">
        <v>1962</v>
      </c>
      <c r="R9" s="135" t="s">
        <v>1963</v>
      </c>
      <c r="S9" s="136"/>
      <c r="T9" s="136" t="s">
        <v>1963</v>
      </c>
      <c r="U9" s="136" t="s">
        <v>1963</v>
      </c>
      <c r="V9" s="136">
        <v>1772</v>
      </c>
      <c r="W9" s="136"/>
      <c r="X9" s="136"/>
      <c r="Y9" s="136"/>
      <c r="Z9" s="136"/>
    </row>
    <row r="10" spans="2:26" ht="48" customHeight="1" x14ac:dyDescent="0.25">
      <c r="B10" s="316">
        <v>39123100016</v>
      </c>
      <c r="C10" s="317"/>
      <c r="D10" s="318" t="s">
        <v>1964</v>
      </c>
      <c r="E10" s="318"/>
      <c r="F10" s="130" t="s">
        <v>371</v>
      </c>
      <c r="G10" s="130" t="s">
        <v>1790</v>
      </c>
      <c r="H10" s="131" t="s">
        <v>1482</v>
      </c>
      <c r="I10" s="328" t="s">
        <v>1965</v>
      </c>
      <c r="J10" s="329"/>
      <c r="K10" s="329"/>
      <c r="L10" s="330"/>
      <c r="M10" s="318" t="s">
        <v>1966</v>
      </c>
      <c r="N10" s="318"/>
      <c r="O10" s="132">
        <v>40926</v>
      </c>
      <c r="P10" s="133" t="s">
        <v>1793</v>
      </c>
      <c r="Q10" s="134" t="s">
        <v>1967</v>
      </c>
      <c r="R10" s="134"/>
      <c r="S10" s="137"/>
      <c r="T10" s="137" t="s">
        <v>1963</v>
      </c>
      <c r="U10" s="137" t="s">
        <v>1963</v>
      </c>
      <c r="V10" s="138" t="s">
        <v>1968</v>
      </c>
      <c r="W10" s="137"/>
      <c r="X10" s="137"/>
      <c r="Y10" s="137"/>
      <c r="Z10" s="137"/>
    </row>
    <row r="11" spans="2:26" ht="41.25" customHeight="1" x14ac:dyDescent="0.25">
      <c r="B11" s="316">
        <v>20121100609</v>
      </c>
      <c r="C11" s="317"/>
      <c r="D11" s="318" t="s">
        <v>1969</v>
      </c>
      <c r="E11" s="318"/>
      <c r="F11" s="130" t="s">
        <v>348</v>
      </c>
      <c r="G11" s="130" t="s">
        <v>1790</v>
      </c>
      <c r="H11" s="131" t="s">
        <v>649</v>
      </c>
      <c r="I11" s="320" t="s">
        <v>1970</v>
      </c>
      <c r="J11" s="321"/>
      <c r="K11" s="321"/>
      <c r="L11" s="322"/>
      <c r="M11" s="318" t="s">
        <v>1792</v>
      </c>
      <c r="N11" s="318"/>
      <c r="O11" s="132">
        <v>40926</v>
      </c>
      <c r="P11" s="133" t="s">
        <v>1793</v>
      </c>
      <c r="Q11" s="134"/>
      <c r="R11" s="134" t="s">
        <v>1963</v>
      </c>
      <c r="S11" s="137"/>
      <c r="T11" s="137"/>
      <c r="U11" s="137"/>
      <c r="V11" s="137"/>
      <c r="W11" s="137"/>
      <c r="X11" s="137"/>
      <c r="Y11" s="137"/>
      <c r="Z11" s="137"/>
    </row>
    <row r="12" spans="2:26" ht="48.75" customHeight="1" x14ac:dyDescent="0.25">
      <c r="B12" s="316">
        <v>20121100608</v>
      </c>
      <c r="C12" s="317"/>
      <c r="D12" s="318" t="s">
        <v>1971</v>
      </c>
      <c r="E12" s="318"/>
      <c r="F12" s="130" t="s">
        <v>1420</v>
      </c>
      <c r="G12" s="130" t="s">
        <v>1790</v>
      </c>
      <c r="H12" s="133" t="s">
        <v>1972</v>
      </c>
      <c r="I12" s="319" t="s">
        <v>1973</v>
      </c>
      <c r="J12" s="319"/>
      <c r="K12" s="319"/>
      <c r="L12" s="319"/>
      <c r="M12" s="318" t="s">
        <v>1966</v>
      </c>
      <c r="N12" s="318"/>
      <c r="O12" s="132">
        <v>40926</v>
      </c>
      <c r="P12" s="133" t="s">
        <v>1793</v>
      </c>
      <c r="Q12" s="134"/>
      <c r="R12" s="134"/>
      <c r="S12" s="137"/>
      <c r="T12" s="137"/>
      <c r="U12" s="137"/>
      <c r="V12" s="137"/>
      <c r="W12" s="137"/>
      <c r="X12" s="137"/>
      <c r="Y12" s="137"/>
      <c r="Z12" s="137"/>
    </row>
    <row r="13" spans="2:26" ht="62.25" customHeight="1" x14ac:dyDescent="0.25">
      <c r="B13" s="316">
        <v>20121100603</v>
      </c>
      <c r="C13" s="317"/>
      <c r="D13" s="318" t="s">
        <v>1974</v>
      </c>
      <c r="E13" s="318"/>
      <c r="F13" s="130" t="s">
        <v>337</v>
      </c>
      <c r="G13" s="130" t="s">
        <v>1790</v>
      </c>
      <c r="H13" s="133" t="s">
        <v>1975</v>
      </c>
      <c r="I13" s="319" t="s">
        <v>1976</v>
      </c>
      <c r="J13" s="319"/>
      <c r="K13" s="319"/>
      <c r="L13" s="319"/>
      <c r="M13" s="318" t="s">
        <v>1966</v>
      </c>
      <c r="N13" s="318"/>
      <c r="O13" s="132">
        <v>40926</v>
      </c>
      <c r="P13" s="133" t="s">
        <v>1793</v>
      </c>
      <c r="Q13" s="134" t="s">
        <v>1977</v>
      </c>
      <c r="R13" s="134" t="s">
        <v>1963</v>
      </c>
      <c r="S13" s="137"/>
      <c r="T13" s="137" t="s">
        <v>1963</v>
      </c>
      <c r="U13" s="137" t="s">
        <v>1963</v>
      </c>
      <c r="V13" s="137">
        <v>1840</v>
      </c>
      <c r="W13" s="137"/>
      <c r="X13" s="137"/>
      <c r="Y13" s="137"/>
      <c r="Z13" s="137"/>
    </row>
    <row r="14" spans="2:26" ht="50.25" customHeight="1" x14ac:dyDescent="0.25">
      <c r="B14" s="316">
        <v>20121100613</v>
      </c>
      <c r="C14" s="317"/>
      <c r="D14" s="318" t="s">
        <v>1978</v>
      </c>
      <c r="E14" s="318"/>
      <c r="F14" s="130" t="s">
        <v>462</v>
      </c>
      <c r="G14" s="130" t="s">
        <v>1790</v>
      </c>
      <c r="H14" s="133" t="s">
        <v>1675</v>
      </c>
      <c r="I14" s="319" t="s">
        <v>1979</v>
      </c>
      <c r="J14" s="319"/>
      <c r="K14" s="319"/>
      <c r="L14" s="319"/>
      <c r="M14" s="318" t="s">
        <v>1966</v>
      </c>
      <c r="N14" s="318"/>
      <c r="O14" s="139">
        <v>40926</v>
      </c>
      <c r="P14" s="130" t="s">
        <v>1793</v>
      </c>
      <c r="Q14" s="134" t="s">
        <v>1980</v>
      </c>
      <c r="R14" s="134"/>
      <c r="S14" s="137"/>
      <c r="T14" s="137" t="s">
        <v>1963</v>
      </c>
      <c r="U14" s="137" t="s">
        <v>1963</v>
      </c>
      <c r="V14" s="137">
        <v>1888</v>
      </c>
      <c r="W14" s="137"/>
      <c r="X14" s="137"/>
      <c r="Y14" s="137"/>
      <c r="Z14" s="137"/>
    </row>
    <row r="15" spans="2:26" ht="33.75" customHeight="1" x14ac:dyDescent="0.25">
      <c r="B15" s="316">
        <v>36123100024</v>
      </c>
      <c r="C15" s="317"/>
      <c r="D15" s="318" t="s">
        <v>1981</v>
      </c>
      <c r="E15" s="318"/>
      <c r="F15" s="130" t="s">
        <v>337</v>
      </c>
      <c r="G15" s="130" t="s">
        <v>1949</v>
      </c>
      <c r="H15" s="133"/>
      <c r="I15" s="319" t="s">
        <v>1982</v>
      </c>
      <c r="J15" s="319"/>
      <c r="K15" s="319"/>
      <c r="L15" s="319"/>
      <c r="M15" s="318" t="s">
        <v>1983</v>
      </c>
      <c r="N15" s="318"/>
      <c r="O15" s="139">
        <v>40926</v>
      </c>
      <c r="P15" s="130" t="s">
        <v>1793</v>
      </c>
      <c r="Q15" s="134"/>
      <c r="R15" s="134"/>
      <c r="S15" s="137"/>
      <c r="T15" s="137"/>
      <c r="U15" s="137"/>
      <c r="V15" s="137"/>
      <c r="W15" s="137"/>
      <c r="X15" s="137"/>
      <c r="Y15" s="137"/>
      <c r="Z15" s="137"/>
    </row>
    <row r="16" spans="2:26" ht="49.5" customHeight="1" x14ac:dyDescent="0.25">
      <c r="B16" s="316" t="s">
        <v>1984</v>
      </c>
      <c r="C16" s="317"/>
      <c r="D16" s="318" t="s">
        <v>1985</v>
      </c>
      <c r="E16" s="318"/>
      <c r="F16" s="130" t="s">
        <v>345</v>
      </c>
      <c r="G16" s="130" t="s">
        <v>1949</v>
      </c>
      <c r="H16" s="133"/>
      <c r="I16" s="319" t="s">
        <v>1986</v>
      </c>
      <c r="J16" s="319"/>
      <c r="K16" s="319"/>
      <c r="L16" s="319"/>
      <c r="M16" s="318" t="s">
        <v>1983</v>
      </c>
      <c r="N16" s="318"/>
      <c r="O16" s="139">
        <v>40926</v>
      </c>
      <c r="P16" s="130" t="s">
        <v>1793</v>
      </c>
      <c r="Q16" s="134"/>
      <c r="R16" s="134"/>
      <c r="S16" s="137"/>
      <c r="T16" s="137"/>
      <c r="U16" s="137"/>
      <c r="V16" s="137"/>
      <c r="W16" s="137"/>
      <c r="X16" s="137"/>
      <c r="Y16" s="137"/>
      <c r="Z16" s="137"/>
    </row>
    <row r="17" spans="2:26" ht="52.5" customHeight="1" x14ac:dyDescent="0.25">
      <c r="B17" s="316" t="s">
        <v>1984</v>
      </c>
      <c r="C17" s="317"/>
      <c r="D17" s="318" t="s">
        <v>1987</v>
      </c>
      <c r="E17" s="318"/>
      <c r="F17" s="130" t="s">
        <v>345</v>
      </c>
      <c r="G17" s="130" t="s">
        <v>1949</v>
      </c>
      <c r="H17" s="133"/>
      <c r="I17" s="319" t="s">
        <v>1988</v>
      </c>
      <c r="J17" s="319"/>
      <c r="K17" s="319"/>
      <c r="L17" s="319"/>
      <c r="M17" s="318" t="s">
        <v>1983</v>
      </c>
      <c r="N17" s="318"/>
      <c r="O17" s="139">
        <v>40926</v>
      </c>
      <c r="P17" s="130" t="s">
        <v>1793</v>
      </c>
      <c r="Q17" s="134"/>
      <c r="R17" s="134"/>
      <c r="S17" s="137"/>
      <c r="T17" s="137"/>
      <c r="U17" s="137"/>
      <c r="V17" s="137"/>
      <c r="W17" s="137"/>
      <c r="X17" s="137"/>
      <c r="Y17" s="137"/>
      <c r="Z17" s="137"/>
    </row>
    <row r="18" spans="2:26" ht="105" x14ac:dyDescent="0.25">
      <c r="B18" s="316">
        <v>20123100563</v>
      </c>
      <c r="C18" s="317"/>
      <c r="D18" s="318" t="s">
        <v>1989</v>
      </c>
      <c r="E18" s="318"/>
      <c r="F18" s="130" t="s">
        <v>1663</v>
      </c>
      <c r="G18" s="130" t="s">
        <v>1790</v>
      </c>
      <c r="H18" s="133" t="s">
        <v>1990</v>
      </c>
      <c r="I18" s="319" t="s">
        <v>1991</v>
      </c>
      <c r="J18" s="319"/>
      <c r="K18" s="319"/>
      <c r="L18" s="319"/>
      <c r="M18" s="318" t="s">
        <v>1792</v>
      </c>
      <c r="N18" s="318"/>
      <c r="O18" s="139">
        <v>40927</v>
      </c>
      <c r="P18" s="130" t="s">
        <v>1992</v>
      </c>
      <c r="Q18" s="134"/>
      <c r="R18" s="134" t="s">
        <v>1993</v>
      </c>
      <c r="S18" s="137"/>
      <c r="T18" s="137"/>
      <c r="U18" s="137"/>
      <c r="V18" s="137"/>
      <c r="W18" s="137"/>
      <c r="X18" s="137"/>
      <c r="Y18" s="137"/>
      <c r="Z18" s="137"/>
    </row>
    <row r="19" spans="2:26" ht="105" x14ac:dyDescent="0.25">
      <c r="B19" s="316">
        <v>20123100563</v>
      </c>
      <c r="C19" s="317"/>
      <c r="D19" s="318" t="s">
        <v>1994</v>
      </c>
      <c r="E19" s="318"/>
      <c r="F19" s="130" t="s">
        <v>1663</v>
      </c>
      <c r="G19" s="130" t="s">
        <v>1790</v>
      </c>
      <c r="H19" s="130" t="s">
        <v>1995</v>
      </c>
      <c r="I19" s="319" t="s">
        <v>1996</v>
      </c>
      <c r="J19" s="319"/>
      <c r="K19" s="319"/>
      <c r="L19" s="319"/>
      <c r="M19" s="318" t="s">
        <v>1792</v>
      </c>
      <c r="N19" s="318"/>
      <c r="O19" s="139">
        <v>40927</v>
      </c>
      <c r="P19" s="130" t="s">
        <v>1992</v>
      </c>
      <c r="Q19" s="134"/>
      <c r="R19" s="134" t="s">
        <v>1993</v>
      </c>
      <c r="S19" s="137"/>
      <c r="T19" s="137"/>
      <c r="U19" s="137"/>
      <c r="V19" s="137"/>
      <c r="W19" s="137"/>
      <c r="X19" s="137"/>
      <c r="Y19" s="137"/>
      <c r="Z19" s="137"/>
    </row>
    <row r="20" spans="2:26" ht="32.25" customHeight="1" x14ac:dyDescent="0.25">
      <c r="B20" s="316">
        <v>20123100563</v>
      </c>
      <c r="C20" s="317"/>
      <c r="D20" s="318" t="s">
        <v>1997</v>
      </c>
      <c r="E20" s="318"/>
      <c r="F20" s="130" t="s">
        <v>1663</v>
      </c>
      <c r="G20" s="130" t="s">
        <v>1790</v>
      </c>
      <c r="H20" s="130" t="s">
        <v>1998</v>
      </c>
      <c r="I20" s="319" t="s">
        <v>1999</v>
      </c>
      <c r="J20" s="319"/>
      <c r="K20" s="319"/>
      <c r="L20" s="319"/>
      <c r="M20" s="318" t="s">
        <v>1792</v>
      </c>
      <c r="N20" s="318"/>
      <c r="O20" s="139">
        <v>40927</v>
      </c>
      <c r="P20" s="130" t="s">
        <v>1992</v>
      </c>
      <c r="Q20" s="134"/>
      <c r="R20" s="134" t="s">
        <v>2000</v>
      </c>
      <c r="S20" s="137"/>
      <c r="T20" s="137"/>
      <c r="U20" s="137"/>
      <c r="V20" s="137"/>
      <c r="W20" s="137"/>
      <c r="X20" s="137"/>
      <c r="Y20" s="137"/>
      <c r="Z20" s="137"/>
    </row>
    <row r="21" spans="2:26" ht="33" customHeight="1" x14ac:dyDescent="0.25">
      <c r="B21" s="316">
        <v>39123100019</v>
      </c>
      <c r="C21" s="317"/>
      <c r="D21" s="318" t="s">
        <v>2001</v>
      </c>
      <c r="E21" s="318"/>
      <c r="F21" s="130" t="s">
        <v>371</v>
      </c>
      <c r="G21" s="130" t="s">
        <v>2002</v>
      </c>
      <c r="H21" s="130" t="s">
        <v>2003</v>
      </c>
      <c r="I21" s="319" t="s">
        <v>2004</v>
      </c>
      <c r="J21" s="319"/>
      <c r="K21" s="319"/>
      <c r="L21" s="319"/>
      <c r="M21" s="318" t="s">
        <v>2005</v>
      </c>
      <c r="N21" s="318"/>
      <c r="O21" s="139">
        <v>40927</v>
      </c>
      <c r="P21" s="130" t="s">
        <v>1992</v>
      </c>
      <c r="Q21" s="134"/>
      <c r="R21" s="134" t="s">
        <v>2006</v>
      </c>
      <c r="S21" s="137" t="s">
        <v>1963</v>
      </c>
      <c r="T21" s="137"/>
      <c r="U21" s="137"/>
      <c r="V21" s="137"/>
      <c r="W21" s="137"/>
      <c r="X21" s="137"/>
      <c r="Y21" s="137"/>
      <c r="Z21" s="137"/>
    </row>
    <row r="22" spans="2:26" ht="33" customHeight="1" x14ac:dyDescent="0.25">
      <c r="B22" s="316" t="s">
        <v>1984</v>
      </c>
      <c r="C22" s="317"/>
      <c r="D22" s="318" t="s">
        <v>2007</v>
      </c>
      <c r="E22" s="318"/>
      <c r="F22" s="130" t="s">
        <v>345</v>
      </c>
      <c r="G22" s="130" t="s">
        <v>1790</v>
      </c>
      <c r="H22" s="140"/>
      <c r="I22" s="320" t="s">
        <v>2008</v>
      </c>
      <c r="J22" s="321"/>
      <c r="K22" s="321"/>
      <c r="L22" s="322"/>
      <c r="M22" s="318" t="s">
        <v>1792</v>
      </c>
      <c r="N22" s="318"/>
      <c r="O22" s="139">
        <v>40927</v>
      </c>
      <c r="P22" s="130" t="s">
        <v>1909</v>
      </c>
      <c r="Q22" s="134"/>
      <c r="R22" s="134" t="s">
        <v>1963</v>
      </c>
      <c r="S22" s="137"/>
      <c r="T22" s="137"/>
      <c r="U22" s="137"/>
      <c r="V22" s="137"/>
      <c r="W22" s="137"/>
      <c r="X22" s="137"/>
      <c r="Y22" s="137"/>
      <c r="Z22" s="137"/>
    </row>
    <row r="23" spans="2:26" ht="60.75" customHeight="1" x14ac:dyDescent="0.25">
      <c r="B23" s="316" t="s">
        <v>1984</v>
      </c>
      <c r="C23" s="317"/>
      <c r="D23" s="318" t="s">
        <v>2009</v>
      </c>
      <c r="E23" s="318"/>
      <c r="F23" s="130" t="s">
        <v>345</v>
      </c>
      <c r="G23" s="130" t="s">
        <v>2010</v>
      </c>
      <c r="H23" s="140"/>
      <c r="I23" s="320" t="s">
        <v>2011</v>
      </c>
      <c r="J23" s="321"/>
      <c r="K23" s="321"/>
      <c r="L23" s="322"/>
      <c r="M23" s="318" t="s">
        <v>2012</v>
      </c>
      <c r="N23" s="318"/>
      <c r="O23" s="139">
        <v>40927</v>
      </c>
      <c r="P23" s="130" t="s">
        <v>1909</v>
      </c>
      <c r="Q23" s="134"/>
      <c r="R23" s="134"/>
      <c r="S23" s="137"/>
      <c r="T23" s="137"/>
      <c r="U23" s="137"/>
      <c r="V23" s="137"/>
      <c r="W23" s="137"/>
      <c r="X23" s="137"/>
      <c r="Y23" s="137"/>
      <c r="Z23" s="137"/>
    </row>
    <row r="24" spans="2:26" ht="30" x14ac:dyDescent="0.25">
      <c r="B24" s="316">
        <v>20121100672</v>
      </c>
      <c r="C24" s="317"/>
      <c r="D24" s="318" t="s">
        <v>1789</v>
      </c>
      <c r="E24" s="318"/>
      <c r="F24" s="130" t="s">
        <v>115</v>
      </c>
      <c r="G24" s="130" t="s">
        <v>1790</v>
      </c>
      <c r="H24" s="130"/>
      <c r="I24" s="319" t="s">
        <v>1791</v>
      </c>
      <c r="J24" s="319"/>
      <c r="K24" s="319"/>
      <c r="L24" s="319"/>
      <c r="M24" s="318" t="s">
        <v>1792</v>
      </c>
      <c r="N24" s="318"/>
      <c r="O24" s="139">
        <v>40927</v>
      </c>
      <c r="P24" s="141" t="s">
        <v>1793</v>
      </c>
      <c r="Q24" s="134"/>
      <c r="R24" s="134" t="s">
        <v>2013</v>
      </c>
      <c r="S24" s="137"/>
      <c r="T24" s="137"/>
      <c r="U24" s="137"/>
      <c r="V24" s="137"/>
      <c r="W24" s="137"/>
      <c r="X24" s="137"/>
      <c r="Y24" s="137"/>
      <c r="Z24" s="137"/>
    </row>
    <row r="25" spans="2:26" ht="47.25" customHeight="1" x14ac:dyDescent="0.25">
      <c r="B25" s="316">
        <v>20121100666</v>
      </c>
      <c r="C25" s="317"/>
      <c r="D25" s="318" t="s">
        <v>2014</v>
      </c>
      <c r="E25" s="318"/>
      <c r="F25" s="130" t="s">
        <v>2015</v>
      </c>
      <c r="G25" s="130" t="s">
        <v>2010</v>
      </c>
      <c r="H25" s="130" t="s">
        <v>2016</v>
      </c>
      <c r="I25" s="319" t="s">
        <v>2017</v>
      </c>
      <c r="J25" s="319"/>
      <c r="K25" s="319"/>
      <c r="L25" s="319"/>
      <c r="M25" s="318" t="s">
        <v>2012</v>
      </c>
      <c r="N25" s="318"/>
      <c r="O25" s="139">
        <v>40927</v>
      </c>
      <c r="P25" s="130" t="s">
        <v>1793</v>
      </c>
      <c r="Q25" s="134"/>
      <c r="R25" s="134"/>
      <c r="S25" s="137"/>
      <c r="T25" s="137"/>
      <c r="U25" s="137"/>
      <c r="V25" s="137"/>
      <c r="W25" s="137"/>
      <c r="X25" s="137"/>
      <c r="Y25" s="137"/>
      <c r="Z25" s="137"/>
    </row>
    <row r="26" spans="2:26" ht="48.75" customHeight="1" x14ac:dyDescent="0.25">
      <c r="B26" s="316">
        <v>20121100666</v>
      </c>
      <c r="C26" s="317"/>
      <c r="D26" s="318" t="s">
        <v>2018</v>
      </c>
      <c r="E26" s="318"/>
      <c r="F26" s="130" t="s">
        <v>2015</v>
      </c>
      <c r="G26" s="130" t="s">
        <v>2010</v>
      </c>
      <c r="H26" s="140" t="s">
        <v>1669</v>
      </c>
      <c r="I26" s="328" t="s">
        <v>2019</v>
      </c>
      <c r="J26" s="329"/>
      <c r="K26" s="329"/>
      <c r="L26" s="330"/>
      <c r="M26" s="318" t="s">
        <v>2012</v>
      </c>
      <c r="N26" s="318"/>
      <c r="O26" s="139">
        <v>40927</v>
      </c>
      <c r="P26" s="130" t="s">
        <v>1793</v>
      </c>
      <c r="Q26" s="134"/>
      <c r="R26" s="134"/>
      <c r="S26" s="137"/>
      <c r="T26" s="137"/>
      <c r="U26" s="137"/>
      <c r="V26" s="137"/>
      <c r="W26" s="137"/>
      <c r="X26" s="137"/>
      <c r="Y26" s="137"/>
      <c r="Z26" s="137"/>
    </row>
    <row r="27" spans="2:26" ht="135" x14ac:dyDescent="0.25">
      <c r="B27" s="316">
        <v>20121100668</v>
      </c>
      <c r="C27" s="317"/>
      <c r="D27" s="318" t="s">
        <v>1797</v>
      </c>
      <c r="E27" s="318"/>
      <c r="F27" s="130" t="s">
        <v>115</v>
      </c>
      <c r="G27" s="130" t="s">
        <v>1790</v>
      </c>
      <c r="H27" s="130"/>
      <c r="I27" s="319" t="s">
        <v>2020</v>
      </c>
      <c r="J27" s="319"/>
      <c r="K27" s="319"/>
      <c r="L27" s="319"/>
      <c r="M27" s="318" t="s">
        <v>1792</v>
      </c>
      <c r="N27" s="318"/>
      <c r="O27" s="139">
        <v>40927</v>
      </c>
      <c r="P27" s="130" t="s">
        <v>1793</v>
      </c>
      <c r="Q27" s="134"/>
      <c r="R27" s="134" t="s">
        <v>2021</v>
      </c>
      <c r="S27" s="137"/>
      <c r="T27" s="137"/>
      <c r="U27" s="137"/>
      <c r="V27" s="137"/>
      <c r="W27" s="137"/>
      <c r="X27" s="137"/>
      <c r="Y27" s="137"/>
      <c r="Z27" s="137"/>
    </row>
    <row r="28" spans="2:26" ht="51.75" customHeight="1" x14ac:dyDescent="0.25">
      <c r="B28" s="316">
        <v>20121100669</v>
      </c>
      <c r="C28" s="317"/>
      <c r="D28" s="318" t="s">
        <v>2022</v>
      </c>
      <c r="E28" s="318"/>
      <c r="F28" s="130" t="s">
        <v>762</v>
      </c>
      <c r="G28" s="130" t="s">
        <v>1790</v>
      </c>
      <c r="H28" s="130" t="s">
        <v>740</v>
      </c>
      <c r="I28" s="319" t="s">
        <v>2023</v>
      </c>
      <c r="J28" s="319"/>
      <c r="K28" s="319"/>
      <c r="L28" s="319"/>
      <c r="M28" s="318" t="s">
        <v>1966</v>
      </c>
      <c r="N28" s="318"/>
      <c r="O28" s="139">
        <v>40927</v>
      </c>
      <c r="P28" s="130" t="s">
        <v>1793</v>
      </c>
      <c r="Q28" s="134"/>
      <c r="R28" s="134"/>
      <c r="S28" s="137"/>
      <c r="T28" s="137"/>
      <c r="U28" s="137"/>
      <c r="V28" s="137"/>
      <c r="W28" s="137"/>
      <c r="X28" s="137"/>
      <c r="Y28" s="137"/>
      <c r="Z28" s="137"/>
    </row>
    <row r="29" spans="2:26" ht="45.75" customHeight="1" x14ac:dyDescent="0.25">
      <c r="B29" s="316">
        <v>20121100670</v>
      </c>
      <c r="C29" s="317"/>
      <c r="D29" s="318" t="s">
        <v>2024</v>
      </c>
      <c r="E29" s="318"/>
      <c r="F29" s="130" t="s">
        <v>2025</v>
      </c>
      <c r="G29" s="130" t="s">
        <v>1790</v>
      </c>
      <c r="H29" s="130"/>
      <c r="I29" s="319" t="s">
        <v>2026</v>
      </c>
      <c r="J29" s="319"/>
      <c r="K29" s="319"/>
      <c r="L29" s="319"/>
      <c r="M29" s="318" t="s">
        <v>1966</v>
      </c>
      <c r="N29" s="318"/>
      <c r="O29" s="139">
        <v>40927</v>
      </c>
      <c r="P29" s="130" t="s">
        <v>1793</v>
      </c>
      <c r="Q29" s="134"/>
      <c r="R29" s="134"/>
      <c r="S29" s="137"/>
      <c r="T29" s="137"/>
      <c r="U29" s="137"/>
      <c r="V29" s="137"/>
      <c r="W29" s="137"/>
      <c r="X29" s="137"/>
      <c r="Y29" s="137"/>
      <c r="Z29" s="137"/>
    </row>
    <row r="30" spans="2:26" ht="50.25" customHeight="1" x14ac:dyDescent="0.25">
      <c r="B30" s="316">
        <v>20121100671</v>
      </c>
      <c r="C30" s="317"/>
      <c r="D30" s="318" t="s">
        <v>2027</v>
      </c>
      <c r="E30" s="318"/>
      <c r="F30" s="130" t="s">
        <v>360</v>
      </c>
      <c r="G30" s="130" t="s">
        <v>1790</v>
      </c>
      <c r="H30" s="133" t="s">
        <v>1389</v>
      </c>
      <c r="I30" s="319" t="s">
        <v>2028</v>
      </c>
      <c r="J30" s="319"/>
      <c r="K30" s="319"/>
      <c r="L30" s="319"/>
      <c r="M30" s="316" t="s">
        <v>1792</v>
      </c>
      <c r="N30" s="316"/>
      <c r="O30" s="132">
        <v>40927</v>
      </c>
      <c r="P30" s="133" t="s">
        <v>1793</v>
      </c>
      <c r="Q30" s="134"/>
      <c r="R30" s="134" t="s">
        <v>1963</v>
      </c>
      <c r="S30" s="137"/>
      <c r="T30" s="137"/>
      <c r="U30" s="137"/>
      <c r="V30" s="137"/>
      <c r="W30" s="137"/>
      <c r="X30" s="137"/>
      <c r="Y30" s="137"/>
      <c r="Z30" s="137"/>
    </row>
    <row r="31" spans="2:26" ht="45.75" customHeight="1" x14ac:dyDescent="0.25">
      <c r="B31" s="316">
        <v>20121100688</v>
      </c>
      <c r="C31" s="317"/>
      <c r="D31" s="318" t="s">
        <v>2029</v>
      </c>
      <c r="E31" s="318"/>
      <c r="F31" s="130" t="s">
        <v>1663</v>
      </c>
      <c r="G31" s="130" t="s">
        <v>2030</v>
      </c>
      <c r="H31" s="130"/>
      <c r="I31" s="319" t="s">
        <v>2031</v>
      </c>
      <c r="J31" s="319"/>
      <c r="K31" s="319"/>
      <c r="L31" s="319"/>
      <c r="M31" s="318" t="s">
        <v>2032</v>
      </c>
      <c r="N31" s="318"/>
      <c r="O31" s="139">
        <v>40927</v>
      </c>
      <c r="P31" s="130" t="s">
        <v>1793</v>
      </c>
      <c r="Q31" s="134"/>
      <c r="R31" s="134"/>
      <c r="S31" s="137"/>
      <c r="T31" s="137"/>
      <c r="U31" s="137"/>
      <c r="V31" s="137"/>
      <c r="W31" s="137"/>
      <c r="X31" s="137"/>
      <c r="Y31" s="137"/>
      <c r="Z31" s="137"/>
    </row>
    <row r="32" spans="2:26" ht="48" customHeight="1" x14ac:dyDescent="0.25">
      <c r="B32" s="316">
        <v>20121100660</v>
      </c>
      <c r="C32" s="317"/>
      <c r="D32" s="318" t="s">
        <v>2033</v>
      </c>
      <c r="E32" s="318"/>
      <c r="F32" s="130" t="s">
        <v>337</v>
      </c>
      <c r="G32" s="130" t="s">
        <v>1790</v>
      </c>
      <c r="H32" s="133" t="s">
        <v>849</v>
      </c>
      <c r="I32" s="319" t="s">
        <v>2034</v>
      </c>
      <c r="J32" s="319"/>
      <c r="K32" s="319"/>
      <c r="L32" s="319"/>
      <c r="M32" s="318" t="s">
        <v>1792</v>
      </c>
      <c r="N32" s="318"/>
      <c r="O32" s="139">
        <v>40927</v>
      </c>
      <c r="P32" s="130" t="s">
        <v>1793</v>
      </c>
      <c r="Q32" s="134"/>
      <c r="R32" s="134" t="s">
        <v>1963</v>
      </c>
      <c r="S32" s="137"/>
      <c r="T32" s="137"/>
      <c r="U32" s="137"/>
      <c r="V32" s="137"/>
      <c r="W32" s="137"/>
      <c r="X32" s="137"/>
      <c r="Y32" s="137"/>
      <c r="Z32" s="137"/>
    </row>
    <row r="33" spans="2:26" ht="48" customHeight="1" x14ac:dyDescent="0.25">
      <c r="B33" s="331">
        <v>20121100758</v>
      </c>
      <c r="C33" s="332"/>
      <c r="D33" s="333" t="s">
        <v>2035</v>
      </c>
      <c r="E33" s="334"/>
      <c r="F33" s="130" t="s">
        <v>1663</v>
      </c>
      <c r="G33" s="130" t="s">
        <v>2036</v>
      </c>
      <c r="H33" s="140"/>
      <c r="I33" s="331" t="s">
        <v>2037</v>
      </c>
      <c r="J33" s="338"/>
      <c r="K33" s="338"/>
      <c r="L33" s="332"/>
      <c r="M33" s="333" t="s">
        <v>2038</v>
      </c>
      <c r="N33" s="334"/>
      <c r="O33" s="139">
        <v>40931</v>
      </c>
      <c r="P33" s="142">
        <v>0.5</v>
      </c>
      <c r="Q33" s="134"/>
      <c r="R33" s="134"/>
      <c r="S33" s="137"/>
      <c r="T33" s="137"/>
      <c r="U33" s="137"/>
      <c r="V33" s="137"/>
      <c r="W33" s="137"/>
      <c r="X33" s="137"/>
      <c r="Y33" s="137"/>
      <c r="Z33" s="137"/>
    </row>
    <row r="34" spans="2:26" ht="48" customHeight="1" x14ac:dyDescent="0.25">
      <c r="B34" s="331">
        <v>22123100034</v>
      </c>
      <c r="C34" s="332"/>
      <c r="D34" s="333" t="s">
        <v>2039</v>
      </c>
      <c r="E34" s="334"/>
      <c r="F34" s="130" t="s">
        <v>1420</v>
      </c>
      <c r="G34" s="130" t="s">
        <v>1790</v>
      </c>
      <c r="H34" s="140" t="s">
        <v>2040</v>
      </c>
      <c r="I34" s="335" t="s">
        <v>2041</v>
      </c>
      <c r="J34" s="336"/>
      <c r="K34" s="336"/>
      <c r="L34" s="337"/>
      <c r="M34" s="333" t="s">
        <v>1966</v>
      </c>
      <c r="N34" s="334"/>
      <c r="O34" s="139">
        <v>40928</v>
      </c>
      <c r="P34" s="130" t="s">
        <v>1850</v>
      </c>
      <c r="Q34" s="134"/>
      <c r="R34" s="134"/>
      <c r="S34" s="137"/>
      <c r="T34" s="137"/>
      <c r="U34" s="137"/>
      <c r="V34" s="137"/>
      <c r="W34" s="137"/>
      <c r="X34" s="137"/>
      <c r="Y34" s="137"/>
      <c r="Z34" s="137"/>
    </row>
    <row r="35" spans="2:26" ht="48" customHeight="1" x14ac:dyDescent="0.25">
      <c r="B35" s="331">
        <v>20121100756</v>
      </c>
      <c r="C35" s="332"/>
      <c r="D35" s="333" t="s">
        <v>2042</v>
      </c>
      <c r="E35" s="334"/>
      <c r="F35" s="130" t="s">
        <v>348</v>
      </c>
      <c r="G35" s="130" t="s">
        <v>1790</v>
      </c>
      <c r="H35" s="131" t="s">
        <v>636</v>
      </c>
      <c r="I35" s="335" t="s">
        <v>2043</v>
      </c>
      <c r="J35" s="336"/>
      <c r="K35" s="336"/>
      <c r="L35" s="337"/>
      <c r="M35" s="333" t="s">
        <v>1792</v>
      </c>
      <c r="N35" s="334"/>
      <c r="O35" s="139">
        <v>40928</v>
      </c>
      <c r="P35" s="130" t="s">
        <v>1850</v>
      </c>
      <c r="Q35" s="134" t="s">
        <v>2044</v>
      </c>
      <c r="R35" s="134" t="s">
        <v>1963</v>
      </c>
      <c r="S35" s="137"/>
      <c r="T35" s="137" t="s">
        <v>1963</v>
      </c>
      <c r="U35" s="137" t="s">
        <v>1963</v>
      </c>
      <c r="V35" s="137">
        <v>1874</v>
      </c>
      <c r="W35" s="137"/>
      <c r="X35" s="137"/>
      <c r="Y35" s="137"/>
      <c r="Z35" s="137"/>
    </row>
    <row r="36" spans="2:26" ht="48" customHeight="1" x14ac:dyDescent="0.25">
      <c r="B36" s="331">
        <v>20121100757</v>
      </c>
      <c r="C36" s="332"/>
      <c r="D36" s="333" t="s">
        <v>2045</v>
      </c>
      <c r="E36" s="334"/>
      <c r="F36" s="130" t="s">
        <v>348</v>
      </c>
      <c r="G36" s="130" t="s">
        <v>1790</v>
      </c>
      <c r="H36" s="131" t="s">
        <v>638</v>
      </c>
      <c r="I36" s="335" t="s">
        <v>2046</v>
      </c>
      <c r="J36" s="336"/>
      <c r="K36" s="336"/>
      <c r="L36" s="337"/>
      <c r="M36" s="333" t="s">
        <v>1792</v>
      </c>
      <c r="N36" s="334"/>
      <c r="O36" s="139">
        <v>40928</v>
      </c>
      <c r="P36" s="130" t="s">
        <v>1850</v>
      </c>
      <c r="Q36" s="134"/>
      <c r="R36" s="134" t="s">
        <v>1963</v>
      </c>
      <c r="S36" s="137"/>
      <c r="T36" s="137"/>
      <c r="U36" s="137"/>
      <c r="V36" s="137"/>
      <c r="W36" s="137"/>
      <c r="X36" s="137"/>
      <c r="Y36" s="137"/>
      <c r="Z36" s="137"/>
    </row>
    <row r="37" spans="2:26" ht="48" customHeight="1" x14ac:dyDescent="0.25">
      <c r="B37" s="331">
        <v>20121100755</v>
      </c>
      <c r="C37" s="332"/>
      <c r="D37" s="333" t="s">
        <v>2047</v>
      </c>
      <c r="E37" s="334"/>
      <c r="F37" s="130" t="s">
        <v>388</v>
      </c>
      <c r="G37" s="130" t="s">
        <v>1790</v>
      </c>
      <c r="H37" s="140" t="s">
        <v>2048</v>
      </c>
      <c r="I37" s="335" t="s">
        <v>2049</v>
      </c>
      <c r="J37" s="336"/>
      <c r="K37" s="336"/>
      <c r="L37" s="337"/>
      <c r="M37" s="333" t="s">
        <v>1792</v>
      </c>
      <c r="N37" s="334"/>
      <c r="O37" s="139"/>
      <c r="P37" s="130"/>
      <c r="Q37" s="134"/>
      <c r="R37" s="134" t="s">
        <v>1963</v>
      </c>
      <c r="S37" s="137"/>
      <c r="T37" s="137"/>
      <c r="U37" s="137"/>
      <c r="V37" s="137"/>
      <c r="W37" s="137"/>
      <c r="X37" s="137"/>
      <c r="Y37" s="137"/>
      <c r="Z37" s="137"/>
    </row>
    <row r="38" spans="2:26" ht="48" customHeight="1" x14ac:dyDescent="0.25">
      <c r="B38" s="331">
        <v>20121100754</v>
      </c>
      <c r="C38" s="332"/>
      <c r="D38" s="333" t="s">
        <v>2050</v>
      </c>
      <c r="E38" s="334"/>
      <c r="F38" s="130" t="s">
        <v>1663</v>
      </c>
      <c r="G38" s="130" t="s">
        <v>1790</v>
      </c>
      <c r="H38" s="140" t="s">
        <v>1647</v>
      </c>
      <c r="I38" s="335" t="s">
        <v>2051</v>
      </c>
      <c r="J38" s="336"/>
      <c r="K38" s="336"/>
      <c r="L38" s="337"/>
      <c r="M38" s="333" t="s">
        <v>1792</v>
      </c>
      <c r="N38" s="334"/>
      <c r="O38" s="139"/>
      <c r="P38" s="130"/>
      <c r="Q38" s="134" t="s">
        <v>2044</v>
      </c>
      <c r="R38" s="134" t="s">
        <v>1963</v>
      </c>
      <c r="S38" s="137"/>
      <c r="T38" s="137" t="s">
        <v>1963</v>
      </c>
      <c r="U38" s="137" t="s">
        <v>1963</v>
      </c>
      <c r="V38" s="137">
        <v>1867</v>
      </c>
      <c r="W38" s="137"/>
      <c r="X38" s="137"/>
      <c r="Y38" s="137"/>
      <c r="Z38" s="137"/>
    </row>
    <row r="39" spans="2:26" ht="48" customHeight="1" x14ac:dyDescent="0.25">
      <c r="B39" s="331">
        <v>20121100752</v>
      </c>
      <c r="C39" s="332"/>
      <c r="D39" s="333" t="s">
        <v>2052</v>
      </c>
      <c r="E39" s="334"/>
      <c r="F39" s="130" t="s">
        <v>342</v>
      </c>
      <c r="G39" s="130" t="s">
        <v>1790</v>
      </c>
      <c r="H39" s="131" t="s">
        <v>2053</v>
      </c>
      <c r="I39" s="335" t="s">
        <v>2054</v>
      </c>
      <c r="J39" s="336"/>
      <c r="K39" s="336"/>
      <c r="L39" s="337"/>
      <c r="M39" s="333" t="s">
        <v>1792</v>
      </c>
      <c r="N39" s="334"/>
      <c r="O39" s="139"/>
      <c r="P39" s="130"/>
      <c r="Q39" s="134"/>
      <c r="R39" s="134" t="s">
        <v>1963</v>
      </c>
      <c r="S39" s="137"/>
      <c r="T39" s="137"/>
      <c r="U39" s="137"/>
      <c r="V39" s="137"/>
      <c r="W39" s="137"/>
      <c r="X39" s="137"/>
      <c r="Y39" s="137"/>
      <c r="Z39" s="137"/>
    </row>
    <row r="40" spans="2:26" ht="48" customHeight="1" x14ac:dyDescent="0.25">
      <c r="B40" s="331">
        <v>38123100041</v>
      </c>
      <c r="C40" s="332"/>
      <c r="D40" s="333" t="s">
        <v>2055</v>
      </c>
      <c r="E40" s="334"/>
      <c r="F40" s="130" t="s">
        <v>360</v>
      </c>
      <c r="G40" s="130" t="s">
        <v>2010</v>
      </c>
      <c r="H40" s="140"/>
      <c r="I40" s="335" t="s">
        <v>2056</v>
      </c>
      <c r="J40" s="336"/>
      <c r="K40" s="336"/>
      <c r="L40" s="337"/>
      <c r="M40" s="333" t="s">
        <v>2012</v>
      </c>
      <c r="N40" s="334"/>
      <c r="O40" s="139"/>
      <c r="P40" s="130"/>
      <c r="Q40" s="134"/>
      <c r="R40" s="134"/>
      <c r="S40" s="137"/>
      <c r="T40" s="137"/>
      <c r="U40" s="137"/>
      <c r="V40" s="137"/>
      <c r="W40" s="137"/>
      <c r="X40" s="137"/>
      <c r="Y40" s="137"/>
      <c r="Z40" s="137"/>
    </row>
    <row r="41" spans="2:26" ht="48" customHeight="1" x14ac:dyDescent="0.25">
      <c r="B41" s="331">
        <v>38123100035</v>
      </c>
      <c r="C41" s="332"/>
      <c r="D41" s="333" t="s">
        <v>2057</v>
      </c>
      <c r="E41" s="334"/>
      <c r="F41" s="130" t="s">
        <v>360</v>
      </c>
      <c r="G41" s="130" t="s">
        <v>2010</v>
      </c>
      <c r="H41" s="140"/>
      <c r="I41" s="335" t="s">
        <v>2058</v>
      </c>
      <c r="J41" s="336"/>
      <c r="K41" s="336"/>
      <c r="L41" s="337"/>
      <c r="M41" s="333" t="s">
        <v>2012</v>
      </c>
      <c r="N41" s="334"/>
      <c r="O41" s="139"/>
      <c r="P41" s="130"/>
      <c r="Q41" s="134"/>
      <c r="R41" s="134"/>
      <c r="S41" s="137"/>
      <c r="T41" s="137"/>
      <c r="U41" s="137"/>
      <c r="V41" s="137"/>
      <c r="W41" s="137"/>
      <c r="X41" s="137"/>
      <c r="Y41" s="137"/>
      <c r="Z41" s="137"/>
    </row>
    <row r="42" spans="2:26" ht="48" customHeight="1" x14ac:dyDescent="0.25">
      <c r="B42" s="331">
        <v>13123100104</v>
      </c>
      <c r="C42" s="332"/>
      <c r="D42" s="333"/>
      <c r="E42" s="334"/>
      <c r="F42" s="130" t="s">
        <v>115</v>
      </c>
      <c r="G42" s="130" t="s">
        <v>2059</v>
      </c>
      <c r="H42" s="140"/>
      <c r="I42" s="335" t="s">
        <v>2060</v>
      </c>
      <c r="J42" s="336"/>
      <c r="K42" s="336"/>
      <c r="L42" s="337"/>
      <c r="M42" s="333" t="s">
        <v>2061</v>
      </c>
      <c r="N42" s="334"/>
      <c r="O42" s="139"/>
      <c r="P42" s="130"/>
      <c r="Q42" s="134"/>
      <c r="R42" s="134"/>
      <c r="S42" s="137"/>
      <c r="T42" s="137"/>
      <c r="U42" s="137"/>
      <c r="V42" s="137"/>
      <c r="W42" s="137"/>
      <c r="X42" s="137"/>
      <c r="Y42" s="137"/>
      <c r="Z42" s="137"/>
    </row>
    <row r="43" spans="2:26" ht="48" customHeight="1" x14ac:dyDescent="0.25">
      <c r="B43" s="331">
        <v>40993100025</v>
      </c>
      <c r="C43" s="332"/>
      <c r="D43" s="333" t="s">
        <v>2062</v>
      </c>
      <c r="E43" s="334"/>
      <c r="F43" s="130" t="s">
        <v>342</v>
      </c>
      <c r="G43" s="130" t="s">
        <v>1790</v>
      </c>
      <c r="H43" s="131" t="s">
        <v>1031</v>
      </c>
      <c r="I43" s="335" t="s">
        <v>2063</v>
      </c>
      <c r="J43" s="336"/>
      <c r="K43" s="336"/>
      <c r="L43" s="337"/>
      <c r="M43" s="333" t="s">
        <v>1792</v>
      </c>
      <c r="N43" s="334"/>
      <c r="O43" s="139">
        <v>40927</v>
      </c>
      <c r="P43" s="130" t="s">
        <v>1793</v>
      </c>
      <c r="Q43" s="134" t="s">
        <v>2064</v>
      </c>
      <c r="R43" s="134" t="s">
        <v>1963</v>
      </c>
      <c r="S43" s="137"/>
      <c r="T43" s="137" t="s">
        <v>1963</v>
      </c>
      <c r="U43" s="137" t="s">
        <v>1963</v>
      </c>
      <c r="V43" s="137">
        <v>1869</v>
      </c>
      <c r="W43" s="137"/>
      <c r="X43" s="137"/>
      <c r="Y43" s="137"/>
      <c r="Z43" s="137"/>
    </row>
    <row r="44" spans="2:26" ht="48" customHeight="1" x14ac:dyDescent="0.25">
      <c r="B44" s="331">
        <v>40993100025</v>
      </c>
      <c r="C44" s="332"/>
      <c r="D44" s="333"/>
      <c r="E44" s="334"/>
      <c r="F44" s="130" t="s">
        <v>342</v>
      </c>
      <c r="G44" s="130" t="s">
        <v>2065</v>
      </c>
      <c r="H44" s="140"/>
      <c r="I44" s="335" t="s">
        <v>2066</v>
      </c>
      <c r="J44" s="336"/>
      <c r="K44" s="336"/>
      <c r="L44" s="337"/>
      <c r="M44" s="333" t="s">
        <v>2067</v>
      </c>
      <c r="N44" s="334"/>
      <c r="O44" s="139"/>
      <c r="P44" s="130"/>
      <c r="Q44" s="134"/>
      <c r="R44" s="134"/>
      <c r="S44" s="137"/>
      <c r="T44" s="137"/>
      <c r="U44" s="137"/>
      <c r="V44" s="137"/>
      <c r="W44" s="137"/>
      <c r="X44" s="137"/>
      <c r="Y44" s="137"/>
      <c r="Z44" s="137"/>
    </row>
    <row r="45" spans="2:26" ht="48" customHeight="1" x14ac:dyDescent="0.25">
      <c r="B45" s="331" t="s">
        <v>577</v>
      </c>
      <c r="C45" s="332"/>
      <c r="D45" s="333" t="s">
        <v>2068</v>
      </c>
      <c r="E45" s="334"/>
      <c r="F45" s="130" t="s">
        <v>342</v>
      </c>
      <c r="G45" s="130" t="s">
        <v>2002</v>
      </c>
      <c r="H45" s="140" t="s">
        <v>2069</v>
      </c>
      <c r="I45" s="335" t="s">
        <v>2070</v>
      </c>
      <c r="J45" s="336"/>
      <c r="K45" s="336"/>
      <c r="L45" s="337"/>
      <c r="M45" s="333" t="s">
        <v>2005</v>
      </c>
      <c r="N45" s="334"/>
      <c r="O45" s="139"/>
      <c r="P45" s="130"/>
      <c r="Q45" s="134"/>
      <c r="R45" s="134" t="s">
        <v>2071</v>
      </c>
      <c r="S45" s="137"/>
      <c r="T45" s="137"/>
      <c r="U45" s="137"/>
      <c r="V45" s="137"/>
      <c r="W45" s="137"/>
      <c r="X45" s="137"/>
      <c r="Y45" s="137"/>
      <c r="Z45" s="137"/>
    </row>
    <row r="46" spans="2:26" ht="48" customHeight="1" x14ac:dyDescent="0.25">
      <c r="B46" s="331">
        <v>40993100025</v>
      </c>
      <c r="C46" s="332"/>
      <c r="D46" s="333"/>
      <c r="E46" s="334"/>
      <c r="F46" s="130" t="s">
        <v>342</v>
      </c>
      <c r="G46" s="130" t="s">
        <v>2072</v>
      </c>
      <c r="H46" s="140"/>
      <c r="I46" s="335" t="s">
        <v>2073</v>
      </c>
      <c r="J46" s="336"/>
      <c r="K46" s="336"/>
      <c r="L46" s="337"/>
      <c r="M46" s="333" t="s">
        <v>1983</v>
      </c>
      <c r="N46" s="334"/>
      <c r="O46" s="139"/>
      <c r="P46" s="130"/>
      <c r="Q46" s="134"/>
      <c r="R46" s="134"/>
      <c r="S46" s="137"/>
      <c r="T46" s="137"/>
      <c r="U46" s="137"/>
      <c r="V46" s="137"/>
      <c r="W46" s="137"/>
      <c r="X46" s="137"/>
      <c r="Y46" s="137"/>
      <c r="Z46" s="137"/>
    </row>
    <row r="47" spans="2:26" ht="48" customHeight="1" x14ac:dyDescent="0.25">
      <c r="B47" s="331" t="s">
        <v>1984</v>
      </c>
      <c r="C47" s="332"/>
      <c r="D47" s="333" t="s">
        <v>2074</v>
      </c>
      <c r="E47" s="334"/>
      <c r="F47" s="130" t="s">
        <v>348</v>
      </c>
      <c r="G47" s="130" t="s">
        <v>1790</v>
      </c>
      <c r="H47" s="131" t="s">
        <v>638</v>
      </c>
      <c r="I47" s="335" t="s">
        <v>2046</v>
      </c>
      <c r="J47" s="336"/>
      <c r="K47" s="336"/>
      <c r="L47" s="337"/>
      <c r="M47" s="333" t="s">
        <v>1792</v>
      </c>
      <c r="N47" s="334"/>
      <c r="O47" s="139"/>
      <c r="P47" s="130"/>
      <c r="Q47" s="134" t="s">
        <v>2044</v>
      </c>
      <c r="R47" s="134" t="s">
        <v>1963</v>
      </c>
      <c r="S47" s="137"/>
      <c r="T47" s="137" t="s">
        <v>1963</v>
      </c>
      <c r="U47" s="137" t="s">
        <v>1963</v>
      </c>
      <c r="V47" s="137">
        <v>1891</v>
      </c>
      <c r="W47" s="137"/>
      <c r="X47" s="137"/>
      <c r="Y47" s="137"/>
      <c r="Z47" s="137"/>
    </row>
    <row r="48" spans="2:26" ht="48" customHeight="1" x14ac:dyDescent="0.25">
      <c r="B48" s="331" t="s">
        <v>1984</v>
      </c>
      <c r="C48" s="332"/>
      <c r="D48" s="333" t="s">
        <v>2075</v>
      </c>
      <c r="E48" s="334"/>
      <c r="F48" s="130" t="s">
        <v>348</v>
      </c>
      <c r="G48" s="130" t="s">
        <v>1790</v>
      </c>
      <c r="H48" s="131" t="s">
        <v>1678</v>
      </c>
      <c r="I48" s="335" t="s">
        <v>2076</v>
      </c>
      <c r="J48" s="336"/>
      <c r="K48" s="336"/>
      <c r="L48" s="337"/>
      <c r="M48" s="333" t="s">
        <v>1792</v>
      </c>
      <c r="N48" s="334"/>
      <c r="O48" s="139"/>
      <c r="P48" s="130"/>
      <c r="Q48" s="134" t="s">
        <v>2077</v>
      </c>
      <c r="R48" s="134" t="s">
        <v>1963</v>
      </c>
      <c r="S48" s="137"/>
      <c r="T48" s="137" t="s">
        <v>1963</v>
      </c>
      <c r="U48" s="137" t="s">
        <v>1963</v>
      </c>
      <c r="V48" s="137">
        <v>1937</v>
      </c>
      <c r="W48" s="137"/>
      <c r="X48" s="137"/>
      <c r="Y48" s="137"/>
      <c r="Z48" s="137"/>
    </row>
    <row r="49" spans="2:26" ht="48" customHeight="1" x14ac:dyDescent="0.25">
      <c r="B49" s="331">
        <v>40123100054</v>
      </c>
      <c r="C49" s="332"/>
      <c r="D49" s="333" t="s">
        <v>2078</v>
      </c>
      <c r="E49" s="334"/>
      <c r="F49" s="130" t="s">
        <v>342</v>
      </c>
      <c r="G49" s="130" t="s">
        <v>1790</v>
      </c>
      <c r="H49" s="131" t="s">
        <v>708</v>
      </c>
      <c r="I49" s="335" t="s">
        <v>2079</v>
      </c>
      <c r="J49" s="336"/>
      <c r="K49" s="336"/>
      <c r="L49" s="337"/>
      <c r="M49" s="333" t="s">
        <v>1792</v>
      </c>
      <c r="N49" s="334"/>
      <c r="O49" s="139">
        <v>40931</v>
      </c>
      <c r="P49" s="130" t="s">
        <v>2080</v>
      </c>
      <c r="Q49" s="134"/>
      <c r="R49" s="134" t="s">
        <v>2081</v>
      </c>
      <c r="S49" s="137"/>
      <c r="T49" s="137"/>
      <c r="U49" s="137"/>
      <c r="V49" s="137"/>
      <c r="W49" s="137"/>
      <c r="X49" s="137"/>
      <c r="Y49" s="137"/>
      <c r="Z49" s="137"/>
    </row>
    <row r="50" spans="2:26" ht="48" customHeight="1" x14ac:dyDescent="0.25">
      <c r="B50" s="331">
        <v>40123100054</v>
      </c>
      <c r="C50" s="332"/>
      <c r="D50" s="333" t="s">
        <v>2082</v>
      </c>
      <c r="E50" s="334"/>
      <c r="F50" s="130" t="s">
        <v>342</v>
      </c>
      <c r="G50" s="130" t="s">
        <v>1790</v>
      </c>
      <c r="H50" s="131" t="s">
        <v>1486</v>
      </c>
      <c r="I50" s="335" t="s">
        <v>2083</v>
      </c>
      <c r="J50" s="336"/>
      <c r="K50" s="336"/>
      <c r="L50" s="337"/>
      <c r="M50" s="333" t="s">
        <v>1792</v>
      </c>
      <c r="N50" s="334"/>
      <c r="O50" s="139">
        <v>40931</v>
      </c>
      <c r="P50" s="130" t="s">
        <v>2080</v>
      </c>
      <c r="Q50" s="134"/>
      <c r="R50" s="134" t="s">
        <v>2084</v>
      </c>
      <c r="S50" s="137"/>
      <c r="T50" s="137"/>
      <c r="U50" s="137"/>
      <c r="V50" s="137"/>
      <c r="W50" s="137"/>
      <c r="X50" s="137"/>
      <c r="Y50" s="137"/>
      <c r="Z50" s="137"/>
    </row>
    <row r="51" spans="2:26" ht="48" customHeight="1" x14ac:dyDescent="0.25">
      <c r="B51" s="331">
        <v>36123100020</v>
      </c>
      <c r="C51" s="332"/>
      <c r="D51" s="333"/>
      <c r="E51" s="334"/>
      <c r="F51" s="130" t="s">
        <v>337</v>
      </c>
      <c r="G51" s="130" t="s">
        <v>2059</v>
      </c>
      <c r="H51" s="140"/>
      <c r="I51" s="335" t="s">
        <v>2085</v>
      </c>
      <c r="J51" s="336"/>
      <c r="K51" s="336"/>
      <c r="L51" s="337"/>
      <c r="M51" s="333" t="s">
        <v>2086</v>
      </c>
      <c r="N51" s="334"/>
      <c r="O51" s="139">
        <v>40928</v>
      </c>
      <c r="P51" s="130" t="s">
        <v>1850</v>
      </c>
      <c r="Q51" s="134"/>
      <c r="R51" s="134"/>
      <c r="S51" s="137"/>
      <c r="T51" s="137"/>
      <c r="U51" s="137"/>
      <c r="V51" s="137"/>
      <c r="W51" s="137"/>
      <c r="X51" s="137"/>
      <c r="Y51" s="137"/>
      <c r="Z51" s="137"/>
    </row>
    <row r="52" spans="2:26" ht="48" customHeight="1" x14ac:dyDescent="0.25">
      <c r="B52" s="331">
        <v>36123100020</v>
      </c>
      <c r="C52" s="332"/>
      <c r="D52" s="333" t="s">
        <v>2087</v>
      </c>
      <c r="E52" s="334"/>
      <c r="F52" s="130" t="s">
        <v>337</v>
      </c>
      <c r="G52" s="130" t="s">
        <v>1790</v>
      </c>
      <c r="H52" s="131" t="s">
        <v>2088</v>
      </c>
      <c r="I52" s="335" t="s">
        <v>2089</v>
      </c>
      <c r="J52" s="336"/>
      <c r="K52" s="336"/>
      <c r="L52" s="337"/>
      <c r="M52" s="333" t="s">
        <v>1792</v>
      </c>
      <c r="N52" s="334"/>
      <c r="O52" s="139">
        <v>40928</v>
      </c>
      <c r="P52" s="130" t="s">
        <v>1850</v>
      </c>
      <c r="Q52" s="134" t="s">
        <v>2090</v>
      </c>
      <c r="R52" s="134" t="s">
        <v>1963</v>
      </c>
      <c r="S52" s="137"/>
      <c r="T52" s="137" t="s">
        <v>1963</v>
      </c>
      <c r="U52" s="137" t="s">
        <v>1963</v>
      </c>
      <c r="V52" s="137">
        <v>1889</v>
      </c>
      <c r="W52" s="137"/>
      <c r="X52" s="137"/>
      <c r="Y52" s="137"/>
      <c r="Z52" s="137"/>
    </row>
    <row r="53" spans="2:26" ht="48" customHeight="1" x14ac:dyDescent="0.25">
      <c r="B53" s="331">
        <v>36123100020</v>
      </c>
      <c r="C53" s="332"/>
      <c r="D53" s="333" t="s">
        <v>2091</v>
      </c>
      <c r="E53" s="334"/>
      <c r="F53" s="130" t="s">
        <v>337</v>
      </c>
      <c r="G53" s="130" t="s">
        <v>1790</v>
      </c>
      <c r="H53" s="131"/>
      <c r="I53" s="335" t="s">
        <v>2092</v>
      </c>
      <c r="J53" s="336"/>
      <c r="K53" s="336"/>
      <c r="L53" s="337"/>
      <c r="M53" s="333" t="s">
        <v>1792</v>
      </c>
      <c r="N53" s="334"/>
      <c r="O53" s="139">
        <v>40928</v>
      </c>
      <c r="P53" s="130" t="s">
        <v>1850</v>
      </c>
      <c r="Q53" s="134"/>
      <c r="R53" s="134" t="s">
        <v>1963</v>
      </c>
      <c r="S53" s="137"/>
      <c r="T53" s="137"/>
      <c r="U53" s="137"/>
      <c r="V53" s="137"/>
      <c r="W53" s="137"/>
      <c r="X53" s="137"/>
      <c r="Y53" s="137"/>
      <c r="Z53" s="137"/>
    </row>
    <row r="54" spans="2:26" ht="48" customHeight="1" x14ac:dyDescent="0.25">
      <c r="B54" s="331">
        <v>13123100111</v>
      </c>
      <c r="C54" s="332"/>
      <c r="D54" s="333" t="s">
        <v>1900</v>
      </c>
      <c r="E54" s="334"/>
      <c r="F54" s="130" t="s">
        <v>115</v>
      </c>
      <c r="G54" s="130" t="s">
        <v>2059</v>
      </c>
      <c r="H54" s="140"/>
      <c r="I54" s="335" t="s">
        <v>2093</v>
      </c>
      <c r="J54" s="336"/>
      <c r="K54" s="336"/>
      <c r="L54" s="337"/>
      <c r="M54" s="333" t="s">
        <v>2086</v>
      </c>
      <c r="N54" s="334"/>
      <c r="O54" s="139">
        <v>40928</v>
      </c>
      <c r="P54" s="130" t="s">
        <v>1850</v>
      </c>
      <c r="Q54" s="134"/>
      <c r="R54" s="134"/>
      <c r="S54" s="137"/>
      <c r="T54" s="137"/>
      <c r="U54" s="137"/>
      <c r="V54" s="137"/>
      <c r="W54" s="137"/>
      <c r="X54" s="137"/>
      <c r="Y54" s="137"/>
      <c r="Z54" s="137"/>
    </row>
    <row r="55" spans="2:26" ht="48" customHeight="1" x14ac:dyDescent="0.25">
      <c r="B55" s="331">
        <v>20121100822</v>
      </c>
      <c r="C55" s="332"/>
      <c r="D55" s="333" t="s">
        <v>1925</v>
      </c>
      <c r="E55" s="334"/>
      <c r="F55" s="130" t="s">
        <v>115</v>
      </c>
      <c r="G55" s="130" t="s">
        <v>1790</v>
      </c>
      <c r="H55" s="140"/>
      <c r="I55" s="335" t="s">
        <v>2094</v>
      </c>
      <c r="J55" s="336"/>
      <c r="K55" s="336"/>
      <c r="L55" s="337"/>
      <c r="M55" s="333" t="s">
        <v>1792</v>
      </c>
      <c r="N55" s="334"/>
      <c r="O55" s="139">
        <v>40931</v>
      </c>
      <c r="P55" s="130" t="s">
        <v>1793</v>
      </c>
      <c r="Q55" s="134"/>
      <c r="R55" s="134" t="s">
        <v>2095</v>
      </c>
      <c r="S55" s="137"/>
      <c r="T55" s="137"/>
      <c r="U55" s="137"/>
      <c r="V55" s="137"/>
      <c r="W55" s="137"/>
      <c r="X55" s="137"/>
      <c r="Y55" s="137"/>
      <c r="Z55" s="137"/>
    </row>
    <row r="56" spans="2:26" ht="48" customHeight="1" x14ac:dyDescent="0.25">
      <c r="B56" s="331">
        <v>31123100025</v>
      </c>
      <c r="C56" s="332"/>
      <c r="D56" s="333" t="s">
        <v>2096</v>
      </c>
      <c r="E56" s="334"/>
      <c r="F56" s="130" t="s">
        <v>453</v>
      </c>
      <c r="G56" s="130" t="s">
        <v>1790</v>
      </c>
      <c r="H56" s="131" t="s">
        <v>898</v>
      </c>
      <c r="I56" s="335" t="s">
        <v>2097</v>
      </c>
      <c r="J56" s="336"/>
      <c r="K56" s="336"/>
      <c r="L56" s="337"/>
      <c r="M56" s="333" t="s">
        <v>1792</v>
      </c>
      <c r="N56" s="334"/>
      <c r="O56" s="139">
        <v>40931</v>
      </c>
      <c r="P56" s="130" t="s">
        <v>1793</v>
      </c>
      <c r="Q56" s="134"/>
      <c r="R56" s="134" t="s">
        <v>1963</v>
      </c>
      <c r="S56" s="137"/>
      <c r="T56" s="137"/>
      <c r="U56" s="137"/>
      <c r="V56" s="137"/>
      <c r="W56" s="137"/>
      <c r="X56" s="137"/>
      <c r="Y56" s="137"/>
      <c r="Z56" s="137"/>
    </row>
    <row r="57" spans="2:26" ht="48" customHeight="1" x14ac:dyDescent="0.25">
      <c r="B57" s="331">
        <v>20121100805</v>
      </c>
      <c r="C57" s="332"/>
      <c r="D57" s="333" t="s">
        <v>1802</v>
      </c>
      <c r="E57" s="334"/>
      <c r="F57" s="130" t="s">
        <v>115</v>
      </c>
      <c r="G57" s="130" t="s">
        <v>1790</v>
      </c>
      <c r="H57" s="140"/>
      <c r="I57" s="335" t="s">
        <v>1803</v>
      </c>
      <c r="J57" s="336"/>
      <c r="K57" s="336"/>
      <c r="L57" s="337"/>
      <c r="M57" s="333" t="s">
        <v>1792</v>
      </c>
      <c r="N57" s="334"/>
      <c r="O57" s="139">
        <v>40931</v>
      </c>
      <c r="P57" s="130" t="s">
        <v>1793</v>
      </c>
      <c r="Q57" s="134"/>
      <c r="R57" s="134" t="s">
        <v>1804</v>
      </c>
      <c r="S57" s="137"/>
      <c r="T57" s="137"/>
      <c r="U57" s="137"/>
      <c r="V57" s="137"/>
      <c r="W57" s="137"/>
      <c r="X57" s="137"/>
      <c r="Y57" s="137"/>
      <c r="Z57" s="137"/>
    </row>
    <row r="58" spans="2:26" ht="48" customHeight="1" x14ac:dyDescent="0.25">
      <c r="B58" s="331">
        <v>20123100720</v>
      </c>
      <c r="C58" s="332"/>
      <c r="D58" s="333" t="s">
        <v>2098</v>
      </c>
      <c r="E58" s="334"/>
      <c r="F58" s="130" t="s">
        <v>345</v>
      </c>
      <c r="G58" s="130" t="s">
        <v>2059</v>
      </c>
      <c r="H58" s="140"/>
      <c r="I58" s="335" t="s">
        <v>2085</v>
      </c>
      <c r="J58" s="336"/>
      <c r="K58" s="336"/>
      <c r="L58" s="337"/>
      <c r="M58" s="333" t="s">
        <v>2086</v>
      </c>
      <c r="N58" s="334"/>
      <c r="O58" s="139">
        <v>40931</v>
      </c>
      <c r="P58" s="130" t="s">
        <v>1793</v>
      </c>
      <c r="Q58" s="134"/>
      <c r="R58" s="134"/>
      <c r="S58" s="137"/>
      <c r="T58" s="137"/>
      <c r="U58" s="137"/>
      <c r="V58" s="137"/>
      <c r="W58" s="137"/>
      <c r="X58" s="137"/>
      <c r="Y58" s="137"/>
      <c r="Z58" s="137"/>
    </row>
    <row r="59" spans="2:26" ht="48" customHeight="1" x14ac:dyDescent="0.25">
      <c r="B59" s="331">
        <v>20123100719</v>
      </c>
      <c r="C59" s="332"/>
      <c r="D59" s="333"/>
      <c r="E59" s="334"/>
      <c r="F59" s="130" t="s">
        <v>345</v>
      </c>
      <c r="G59" s="130" t="s">
        <v>2059</v>
      </c>
      <c r="H59" s="140"/>
      <c r="I59" s="335" t="s">
        <v>2099</v>
      </c>
      <c r="J59" s="336"/>
      <c r="K59" s="336"/>
      <c r="L59" s="337"/>
      <c r="M59" s="333" t="s">
        <v>2086</v>
      </c>
      <c r="N59" s="334"/>
      <c r="O59" s="139">
        <v>40931</v>
      </c>
      <c r="P59" s="130" t="s">
        <v>1793</v>
      </c>
      <c r="Q59" s="134"/>
      <c r="R59" s="134"/>
      <c r="S59" s="137"/>
      <c r="T59" s="137"/>
      <c r="U59" s="137"/>
      <c r="V59" s="137"/>
      <c r="W59" s="137"/>
      <c r="X59" s="137"/>
      <c r="Y59" s="137"/>
      <c r="Z59" s="137"/>
    </row>
    <row r="60" spans="2:26" ht="48" customHeight="1" x14ac:dyDescent="0.25">
      <c r="B60" s="331" t="s">
        <v>1984</v>
      </c>
      <c r="C60" s="332"/>
      <c r="D60" s="333" t="s">
        <v>2100</v>
      </c>
      <c r="E60" s="334"/>
      <c r="F60" s="130" t="s">
        <v>1420</v>
      </c>
      <c r="G60" s="130" t="s">
        <v>1790</v>
      </c>
      <c r="H60" s="140" t="s">
        <v>2101</v>
      </c>
      <c r="I60" s="335" t="s">
        <v>2102</v>
      </c>
      <c r="J60" s="336"/>
      <c r="K60" s="336"/>
      <c r="L60" s="337"/>
      <c r="M60" s="333" t="s">
        <v>1966</v>
      </c>
      <c r="N60" s="334"/>
      <c r="O60" s="139">
        <v>40931</v>
      </c>
      <c r="P60" s="130" t="s">
        <v>2103</v>
      </c>
      <c r="Q60" s="134"/>
      <c r="R60" s="134"/>
      <c r="S60" s="137"/>
      <c r="T60" s="137"/>
      <c r="U60" s="137"/>
      <c r="V60" s="137"/>
      <c r="W60" s="137"/>
      <c r="X60" s="137"/>
      <c r="Y60" s="137"/>
      <c r="Z60" s="137"/>
    </row>
    <row r="61" spans="2:26" ht="48" customHeight="1" x14ac:dyDescent="0.25">
      <c r="B61" s="331">
        <v>20123100722</v>
      </c>
      <c r="C61" s="332"/>
      <c r="D61" s="333" t="s">
        <v>2104</v>
      </c>
      <c r="E61" s="334"/>
      <c r="F61" s="130" t="s">
        <v>1408</v>
      </c>
      <c r="G61" s="130" t="s">
        <v>2002</v>
      </c>
      <c r="H61" s="140"/>
      <c r="I61" s="335" t="s">
        <v>2105</v>
      </c>
      <c r="J61" s="336"/>
      <c r="K61" s="336"/>
      <c r="L61" s="337"/>
      <c r="M61" s="333" t="s">
        <v>2005</v>
      </c>
      <c r="N61" s="334"/>
      <c r="O61" s="139">
        <v>40931</v>
      </c>
      <c r="P61" s="130" t="s">
        <v>1793</v>
      </c>
      <c r="Q61" s="134"/>
      <c r="R61" s="134" t="s">
        <v>2106</v>
      </c>
      <c r="S61" s="137"/>
      <c r="T61" s="137"/>
      <c r="U61" s="137"/>
      <c r="V61" s="137"/>
      <c r="W61" s="137"/>
      <c r="X61" s="137"/>
      <c r="Y61" s="137"/>
      <c r="Z61" s="137"/>
    </row>
    <row r="62" spans="2:26" ht="48" customHeight="1" x14ac:dyDescent="0.25">
      <c r="B62" s="331">
        <v>20123100722</v>
      </c>
      <c r="C62" s="332"/>
      <c r="D62" s="333" t="s">
        <v>2107</v>
      </c>
      <c r="E62" s="334"/>
      <c r="F62" s="130" t="s">
        <v>1408</v>
      </c>
      <c r="G62" s="130" t="s">
        <v>2002</v>
      </c>
      <c r="H62" s="140"/>
      <c r="I62" s="335" t="s">
        <v>2108</v>
      </c>
      <c r="J62" s="336"/>
      <c r="K62" s="336"/>
      <c r="L62" s="337"/>
      <c r="M62" s="333" t="s">
        <v>2005</v>
      </c>
      <c r="N62" s="334"/>
      <c r="O62" s="139">
        <v>40931</v>
      </c>
      <c r="P62" s="130" t="s">
        <v>1793</v>
      </c>
      <c r="Q62" s="134"/>
      <c r="R62" s="134" t="s">
        <v>2106</v>
      </c>
      <c r="S62" s="137"/>
      <c r="T62" s="137"/>
      <c r="U62" s="137"/>
      <c r="V62" s="137"/>
      <c r="W62" s="137"/>
      <c r="X62" s="137"/>
      <c r="Y62" s="137"/>
      <c r="Z62" s="137"/>
    </row>
    <row r="63" spans="2:26" ht="48" customHeight="1" x14ac:dyDescent="0.25">
      <c r="B63" s="331">
        <v>17123100045</v>
      </c>
      <c r="C63" s="332"/>
      <c r="D63" s="333" t="s">
        <v>2109</v>
      </c>
      <c r="E63" s="334"/>
      <c r="F63" s="130"/>
      <c r="G63" s="130" t="s">
        <v>2036</v>
      </c>
      <c r="H63" s="140"/>
      <c r="I63" s="335" t="s">
        <v>2110</v>
      </c>
      <c r="J63" s="336"/>
      <c r="K63" s="336"/>
      <c r="L63" s="337"/>
      <c r="M63" s="333" t="s">
        <v>2038</v>
      </c>
      <c r="N63" s="334"/>
      <c r="O63" s="139">
        <v>40931</v>
      </c>
      <c r="P63" s="130" t="s">
        <v>1793</v>
      </c>
      <c r="Q63" s="134"/>
      <c r="R63" s="134"/>
      <c r="S63" s="137"/>
      <c r="T63" s="137"/>
      <c r="U63" s="137"/>
      <c r="V63" s="137"/>
      <c r="W63" s="137"/>
      <c r="X63" s="137"/>
      <c r="Y63" s="137"/>
      <c r="Z63" s="137"/>
    </row>
    <row r="64" spans="2:26" ht="48" customHeight="1" x14ac:dyDescent="0.25">
      <c r="B64" s="331">
        <v>20123100722</v>
      </c>
      <c r="C64" s="332"/>
      <c r="D64" s="333" t="s">
        <v>2111</v>
      </c>
      <c r="E64" s="334"/>
      <c r="F64" s="130" t="s">
        <v>1408</v>
      </c>
      <c r="G64" s="130" t="s">
        <v>1790</v>
      </c>
      <c r="H64" s="131" t="s">
        <v>1409</v>
      </c>
      <c r="I64" s="335" t="s">
        <v>2112</v>
      </c>
      <c r="J64" s="336"/>
      <c r="K64" s="336"/>
      <c r="L64" s="337"/>
      <c r="M64" s="333" t="s">
        <v>1966</v>
      </c>
      <c r="N64" s="334"/>
      <c r="O64" s="139">
        <v>40931</v>
      </c>
      <c r="P64" s="130" t="s">
        <v>1793</v>
      </c>
      <c r="Q64" s="134" t="s">
        <v>2113</v>
      </c>
      <c r="R64" s="134"/>
      <c r="S64" s="137"/>
      <c r="T64" s="137" t="s">
        <v>1963</v>
      </c>
      <c r="U64" s="137" t="s">
        <v>1963</v>
      </c>
      <c r="V64" s="137">
        <v>1885</v>
      </c>
      <c r="W64" s="137"/>
      <c r="X64" s="137"/>
      <c r="Y64" s="137"/>
      <c r="Z64" s="137"/>
    </row>
    <row r="65" spans="2:26" ht="48" customHeight="1" x14ac:dyDescent="0.25">
      <c r="B65" s="331">
        <v>20123100722</v>
      </c>
      <c r="C65" s="332"/>
      <c r="D65" s="333" t="s">
        <v>2114</v>
      </c>
      <c r="E65" s="334"/>
      <c r="F65" s="130" t="s">
        <v>1408</v>
      </c>
      <c r="G65" s="130" t="s">
        <v>1790</v>
      </c>
      <c r="H65" s="131" t="s">
        <v>817</v>
      </c>
      <c r="I65" s="335" t="s">
        <v>2115</v>
      </c>
      <c r="J65" s="336"/>
      <c r="K65" s="336"/>
      <c r="L65" s="337"/>
      <c r="M65" s="333" t="s">
        <v>1966</v>
      </c>
      <c r="N65" s="334"/>
      <c r="O65" s="139">
        <v>40931</v>
      </c>
      <c r="P65" s="130" t="s">
        <v>1793</v>
      </c>
      <c r="Q65" s="134"/>
      <c r="R65" s="134"/>
      <c r="S65" s="137"/>
      <c r="T65" s="137"/>
      <c r="U65" s="137"/>
      <c r="V65" s="137"/>
      <c r="W65" s="137"/>
      <c r="X65" s="137"/>
      <c r="Y65" s="137"/>
      <c r="Z65" s="137"/>
    </row>
    <row r="66" spans="2:26" ht="48" customHeight="1" x14ac:dyDescent="0.25">
      <c r="B66" s="331">
        <v>20121100815</v>
      </c>
      <c r="C66" s="332"/>
      <c r="D66" s="333" t="s">
        <v>2116</v>
      </c>
      <c r="E66" s="334"/>
      <c r="F66" s="130" t="s">
        <v>1420</v>
      </c>
      <c r="G66" s="130" t="s">
        <v>2036</v>
      </c>
      <c r="H66" s="140" t="s">
        <v>2117</v>
      </c>
      <c r="I66" s="335" t="s">
        <v>2118</v>
      </c>
      <c r="J66" s="336"/>
      <c r="K66" s="336"/>
      <c r="L66" s="337"/>
      <c r="M66" s="333" t="s">
        <v>2032</v>
      </c>
      <c r="N66" s="334"/>
      <c r="O66" s="139">
        <v>40931</v>
      </c>
      <c r="P66" s="130" t="s">
        <v>1793</v>
      </c>
      <c r="Q66" s="134"/>
      <c r="R66" s="134"/>
      <c r="S66" s="137"/>
      <c r="T66" s="137"/>
      <c r="U66" s="137"/>
      <c r="V66" s="137"/>
      <c r="W66" s="137"/>
      <c r="X66" s="137"/>
      <c r="Y66" s="137"/>
      <c r="Z66" s="137"/>
    </row>
    <row r="67" spans="2:26" ht="48" customHeight="1" x14ac:dyDescent="0.25">
      <c r="B67" s="331">
        <v>20121100811</v>
      </c>
      <c r="C67" s="332"/>
      <c r="D67" s="333" t="s">
        <v>2119</v>
      </c>
      <c r="E67" s="334"/>
      <c r="F67" s="130" t="s">
        <v>1663</v>
      </c>
      <c r="G67" s="130" t="s">
        <v>2036</v>
      </c>
      <c r="H67" s="140"/>
      <c r="I67" s="335" t="s">
        <v>2120</v>
      </c>
      <c r="J67" s="336"/>
      <c r="K67" s="336"/>
      <c r="L67" s="337"/>
      <c r="M67" s="333" t="s">
        <v>2005</v>
      </c>
      <c r="N67" s="334"/>
      <c r="O67" s="139">
        <v>40931</v>
      </c>
      <c r="P67" s="130" t="s">
        <v>1793</v>
      </c>
      <c r="Q67" s="134"/>
      <c r="R67" s="134" t="s">
        <v>2121</v>
      </c>
      <c r="S67" s="137"/>
      <c r="T67" s="137"/>
      <c r="U67" s="137"/>
      <c r="V67" s="137"/>
      <c r="W67" s="137"/>
      <c r="X67" s="137"/>
      <c r="Y67" s="137"/>
      <c r="Z67" s="137"/>
    </row>
    <row r="68" spans="2:26" ht="48" customHeight="1" x14ac:dyDescent="0.25">
      <c r="B68" s="331">
        <v>20121100700</v>
      </c>
      <c r="C68" s="332"/>
      <c r="D68" s="333" t="s">
        <v>2122</v>
      </c>
      <c r="E68" s="334"/>
      <c r="F68" s="130" t="s">
        <v>2123</v>
      </c>
      <c r="G68" s="130" t="s">
        <v>2124</v>
      </c>
      <c r="H68" s="140" t="s">
        <v>2125</v>
      </c>
      <c r="I68" s="335" t="s">
        <v>2126</v>
      </c>
      <c r="J68" s="336"/>
      <c r="K68" s="336"/>
      <c r="L68" s="337"/>
      <c r="M68" s="333" t="s">
        <v>2005</v>
      </c>
      <c r="N68" s="334"/>
      <c r="O68" s="139">
        <v>40931</v>
      </c>
      <c r="P68" s="130" t="s">
        <v>1793</v>
      </c>
      <c r="Q68" s="134"/>
      <c r="R68" s="134" t="s">
        <v>2127</v>
      </c>
      <c r="S68" s="137"/>
      <c r="T68" s="137"/>
      <c r="U68" s="137"/>
      <c r="V68" s="137"/>
      <c r="W68" s="137"/>
      <c r="X68" s="137"/>
      <c r="Y68" s="137"/>
      <c r="Z68" s="137"/>
    </row>
    <row r="69" spans="2:26" ht="48" customHeight="1" x14ac:dyDescent="0.25">
      <c r="B69" s="331">
        <v>20123100760</v>
      </c>
      <c r="C69" s="332"/>
      <c r="D69" s="333" t="s">
        <v>2128</v>
      </c>
      <c r="E69" s="334"/>
      <c r="F69" s="130" t="s">
        <v>1408</v>
      </c>
      <c r="G69" s="130" t="s">
        <v>2002</v>
      </c>
      <c r="H69" s="140"/>
      <c r="I69" s="335" t="s">
        <v>2129</v>
      </c>
      <c r="J69" s="336"/>
      <c r="K69" s="336"/>
      <c r="L69" s="337"/>
      <c r="M69" s="333" t="s">
        <v>2005</v>
      </c>
      <c r="N69" s="334"/>
      <c r="O69" s="139">
        <v>40931</v>
      </c>
      <c r="P69" s="130" t="s">
        <v>1793</v>
      </c>
      <c r="Q69" s="134"/>
      <c r="R69" s="134"/>
      <c r="S69" s="137"/>
      <c r="T69" s="137"/>
      <c r="U69" s="137"/>
      <c r="V69" s="137"/>
      <c r="W69" s="137"/>
      <c r="X69" s="137"/>
      <c r="Y69" s="137"/>
      <c r="Z69" s="137"/>
    </row>
    <row r="70" spans="2:26" ht="48" customHeight="1" x14ac:dyDescent="0.25">
      <c r="B70" s="331" t="s">
        <v>1819</v>
      </c>
      <c r="C70" s="332"/>
      <c r="D70" s="333" t="s">
        <v>1812</v>
      </c>
      <c r="E70" s="334"/>
      <c r="F70" s="130" t="s">
        <v>115</v>
      </c>
      <c r="G70" s="130" t="s">
        <v>2059</v>
      </c>
      <c r="H70" s="140"/>
      <c r="I70" s="335" t="s">
        <v>2130</v>
      </c>
      <c r="J70" s="336"/>
      <c r="K70" s="336"/>
      <c r="L70" s="337"/>
      <c r="M70" s="333" t="s">
        <v>1983</v>
      </c>
      <c r="N70" s="334"/>
      <c r="O70" s="139">
        <v>40931</v>
      </c>
      <c r="P70" s="130" t="s">
        <v>1793</v>
      </c>
      <c r="Q70" s="134"/>
      <c r="R70" s="134"/>
      <c r="S70" s="137"/>
      <c r="T70" s="137"/>
      <c r="U70" s="137"/>
      <c r="V70" s="137"/>
      <c r="W70" s="137"/>
      <c r="X70" s="137"/>
      <c r="Y70" s="137"/>
      <c r="Z70" s="137"/>
    </row>
    <row r="71" spans="2:26" ht="48" customHeight="1" x14ac:dyDescent="0.25">
      <c r="B71" s="331" t="s">
        <v>1819</v>
      </c>
      <c r="C71" s="332"/>
      <c r="D71" s="333" t="s">
        <v>2131</v>
      </c>
      <c r="E71" s="334"/>
      <c r="F71" s="130" t="s">
        <v>115</v>
      </c>
      <c r="G71" s="130" t="s">
        <v>2059</v>
      </c>
      <c r="H71" s="140"/>
      <c r="I71" s="335" t="s">
        <v>2132</v>
      </c>
      <c r="J71" s="336"/>
      <c r="K71" s="336"/>
      <c r="L71" s="337"/>
      <c r="M71" s="333" t="s">
        <v>1983</v>
      </c>
      <c r="N71" s="334"/>
      <c r="O71" s="139">
        <v>40931</v>
      </c>
      <c r="P71" s="130" t="s">
        <v>1793</v>
      </c>
      <c r="Q71" s="134"/>
      <c r="R71" s="134"/>
      <c r="S71" s="137"/>
      <c r="T71" s="137"/>
      <c r="U71" s="137"/>
      <c r="V71" s="137"/>
      <c r="W71" s="137"/>
      <c r="X71" s="137"/>
      <c r="Y71" s="137"/>
      <c r="Z71" s="137"/>
    </row>
    <row r="72" spans="2:26" ht="48" customHeight="1" x14ac:dyDescent="0.25">
      <c r="B72" s="331" t="s">
        <v>1819</v>
      </c>
      <c r="C72" s="332"/>
      <c r="D72" s="333" t="s">
        <v>2133</v>
      </c>
      <c r="E72" s="334"/>
      <c r="F72" s="130" t="s">
        <v>360</v>
      </c>
      <c r="G72" s="130" t="s">
        <v>1790</v>
      </c>
      <c r="H72" s="131" t="s">
        <v>643</v>
      </c>
      <c r="I72" s="335" t="s">
        <v>2134</v>
      </c>
      <c r="J72" s="336"/>
      <c r="K72" s="336"/>
      <c r="L72" s="337"/>
      <c r="M72" s="333" t="s">
        <v>1792</v>
      </c>
      <c r="N72" s="334"/>
      <c r="O72" s="139">
        <v>40931</v>
      </c>
      <c r="P72" s="130" t="s">
        <v>1793</v>
      </c>
      <c r="Q72" s="134" t="s">
        <v>2135</v>
      </c>
      <c r="R72" s="134" t="s">
        <v>1963</v>
      </c>
      <c r="S72" s="137"/>
      <c r="T72" s="137" t="s">
        <v>1963</v>
      </c>
      <c r="U72" s="137" t="s">
        <v>1963</v>
      </c>
      <c r="V72" s="137">
        <v>1774</v>
      </c>
      <c r="W72" s="137"/>
      <c r="X72" s="137"/>
      <c r="Y72" s="137"/>
      <c r="Z72" s="137"/>
    </row>
    <row r="73" spans="2:26" ht="48" customHeight="1" x14ac:dyDescent="0.25">
      <c r="B73" s="331" t="s">
        <v>1819</v>
      </c>
      <c r="C73" s="332"/>
      <c r="D73" s="333" t="s">
        <v>2136</v>
      </c>
      <c r="E73" s="334"/>
      <c r="F73" s="130" t="s">
        <v>360</v>
      </c>
      <c r="G73" s="130" t="s">
        <v>1790</v>
      </c>
      <c r="H73" s="131" t="s">
        <v>862</v>
      </c>
      <c r="I73" s="335" t="s">
        <v>2137</v>
      </c>
      <c r="J73" s="336"/>
      <c r="K73" s="336"/>
      <c r="L73" s="337"/>
      <c r="M73" s="333" t="s">
        <v>1792</v>
      </c>
      <c r="N73" s="334"/>
      <c r="O73" s="139">
        <v>40931</v>
      </c>
      <c r="P73" s="130" t="s">
        <v>1793</v>
      </c>
      <c r="Q73" s="134"/>
      <c r="R73" s="134" t="s">
        <v>2138</v>
      </c>
      <c r="S73" s="137"/>
      <c r="T73" s="137"/>
      <c r="U73" s="137"/>
      <c r="V73" s="137"/>
      <c r="W73" s="137"/>
      <c r="X73" s="137"/>
      <c r="Y73" s="137"/>
      <c r="Z73" s="137"/>
    </row>
    <row r="74" spans="2:26" ht="48" customHeight="1" x14ac:dyDescent="0.25">
      <c r="B74" s="331" t="s">
        <v>1819</v>
      </c>
      <c r="C74" s="332"/>
      <c r="D74" s="333" t="s">
        <v>2139</v>
      </c>
      <c r="E74" s="334"/>
      <c r="F74" s="130" t="s">
        <v>360</v>
      </c>
      <c r="G74" s="130" t="s">
        <v>1790</v>
      </c>
      <c r="H74" s="131" t="s">
        <v>720</v>
      </c>
      <c r="I74" s="335" t="s">
        <v>2140</v>
      </c>
      <c r="J74" s="336"/>
      <c r="K74" s="336"/>
      <c r="L74" s="337"/>
      <c r="M74" s="333" t="s">
        <v>1792</v>
      </c>
      <c r="N74" s="334"/>
      <c r="O74" s="139">
        <v>40931</v>
      </c>
      <c r="P74" s="130" t="s">
        <v>1793</v>
      </c>
      <c r="Q74" s="134" t="s">
        <v>2141</v>
      </c>
      <c r="R74" s="134" t="s">
        <v>1963</v>
      </c>
      <c r="S74" s="137"/>
      <c r="T74" s="137" t="s">
        <v>1963</v>
      </c>
      <c r="U74" s="137" t="s">
        <v>1963</v>
      </c>
      <c r="V74" s="137">
        <v>1744</v>
      </c>
      <c r="W74" s="137"/>
      <c r="X74" s="137"/>
      <c r="Y74" s="137"/>
      <c r="Z74" s="137"/>
    </row>
    <row r="75" spans="2:26" ht="48" customHeight="1" x14ac:dyDescent="0.25">
      <c r="B75" s="331">
        <v>17123100035</v>
      </c>
      <c r="C75" s="332"/>
      <c r="D75" s="333" t="s">
        <v>2142</v>
      </c>
      <c r="E75" s="334"/>
      <c r="F75" s="130" t="s">
        <v>450</v>
      </c>
      <c r="G75" s="130" t="s">
        <v>2002</v>
      </c>
      <c r="H75" s="140"/>
      <c r="I75" s="335" t="s">
        <v>2143</v>
      </c>
      <c r="J75" s="336"/>
      <c r="K75" s="336"/>
      <c r="L75" s="337"/>
      <c r="M75" s="333" t="s">
        <v>2005</v>
      </c>
      <c r="N75" s="334"/>
      <c r="O75" s="139">
        <v>40931</v>
      </c>
      <c r="P75" s="130" t="s">
        <v>1793</v>
      </c>
      <c r="Q75" s="134"/>
      <c r="R75" s="134" t="s">
        <v>2071</v>
      </c>
      <c r="S75" s="137" t="s">
        <v>1963</v>
      </c>
      <c r="T75" s="137"/>
      <c r="U75" s="137"/>
      <c r="V75" s="137"/>
      <c r="W75" s="137"/>
      <c r="X75" s="137"/>
      <c r="Y75" s="137"/>
      <c r="Z75" s="137"/>
    </row>
    <row r="76" spans="2:26" ht="48" customHeight="1" x14ac:dyDescent="0.25">
      <c r="B76" s="331">
        <v>17123100035</v>
      </c>
      <c r="C76" s="332"/>
      <c r="D76" s="333" t="s">
        <v>2144</v>
      </c>
      <c r="E76" s="334"/>
      <c r="F76" s="130" t="s">
        <v>450</v>
      </c>
      <c r="G76" s="130" t="s">
        <v>2002</v>
      </c>
      <c r="H76" s="140"/>
      <c r="I76" s="335" t="s">
        <v>2145</v>
      </c>
      <c r="J76" s="336"/>
      <c r="K76" s="336"/>
      <c r="L76" s="337"/>
      <c r="M76" s="333" t="s">
        <v>2005</v>
      </c>
      <c r="N76" s="334"/>
      <c r="O76" s="139">
        <v>40931</v>
      </c>
      <c r="P76" s="130" t="s">
        <v>1793</v>
      </c>
      <c r="Q76" s="134"/>
      <c r="R76" s="134" t="s">
        <v>2071</v>
      </c>
      <c r="S76" s="137"/>
      <c r="T76" s="137"/>
      <c r="U76" s="137"/>
      <c r="V76" s="137"/>
      <c r="W76" s="137"/>
      <c r="X76" s="137"/>
      <c r="Y76" s="137"/>
      <c r="Z76" s="137"/>
    </row>
    <row r="77" spans="2:26" ht="48" customHeight="1" x14ac:dyDescent="0.25">
      <c r="B77" s="331">
        <v>17123100035</v>
      </c>
      <c r="C77" s="332"/>
      <c r="D77" s="333" t="s">
        <v>2146</v>
      </c>
      <c r="E77" s="334"/>
      <c r="F77" s="130" t="s">
        <v>450</v>
      </c>
      <c r="G77" s="130" t="s">
        <v>1790</v>
      </c>
      <c r="H77" s="140"/>
      <c r="I77" s="335" t="s">
        <v>2147</v>
      </c>
      <c r="J77" s="336"/>
      <c r="K77" s="336"/>
      <c r="L77" s="337"/>
      <c r="M77" s="333" t="s">
        <v>1966</v>
      </c>
      <c r="N77" s="334"/>
      <c r="O77" s="139">
        <v>40931</v>
      </c>
      <c r="P77" s="130" t="s">
        <v>1793</v>
      </c>
      <c r="Q77" s="134" t="s">
        <v>2148</v>
      </c>
      <c r="R77" s="134"/>
      <c r="S77" s="137"/>
      <c r="T77" s="137" t="s">
        <v>1963</v>
      </c>
      <c r="U77" s="137" t="s">
        <v>1963</v>
      </c>
      <c r="V77" s="137">
        <v>1634</v>
      </c>
      <c r="W77" s="137"/>
      <c r="X77" s="137"/>
      <c r="Y77" s="137"/>
      <c r="Z77" s="137"/>
    </row>
    <row r="78" spans="2:26" ht="48" customHeight="1" x14ac:dyDescent="0.25">
      <c r="B78" s="331">
        <v>20121100780</v>
      </c>
      <c r="C78" s="332"/>
      <c r="D78" s="333" t="s">
        <v>2149</v>
      </c>
      <c r="E78" s="334"/>
      <c r="F78" s="130" t="s">
        <v>329</v>
      </c>
      <c r="G78" s="130" t="s">
        <v>2002</v>
      </c>
      <c r="H78" s="140"/>
      <c r="I78" s="331" t="s">
        <v>2150</v>
      </c>
      <c r="J78" s="338"/>
      <c r="K78" s="338"/>
      <c r="L78" s="332"/>
      <c r="M78" s="333" t="s">
        <v>2032</v>
      </c>
      <c r="N78" s="334"/>
      <c r="O78" s="139">
        <v>40931</v>
      </c>
      <c r="P78" s="130" t="s">
        <v>1793</v>
      </c>
      <c r="Q78" s="134"/>
      <c r="R78" s="134"/>
      <c r="S78" s="137"/>
      <c r="T78" s="137"/>
      <c r="U78" s="137"/>
      <c r="V78" s="137"/>
      <c r="W78" s="137"/>
      <c r="X78" s="137"/>
      <c r="Y78" s="137"/>
      <c r="Z78" s="137"/>
    </row>
    <row r="79" spans="2:26" ht="48" customHeight="1" x14ac:dyDescent="0.25">
      <c r="B79" s="331">
        <v>20121100699</v>
      </c>
      <c r="C79" s="332"/>
      <c r="D79" s="333" t="s">
        <v>2151</v>
      </c>
      <c r="E79" s="334"/>
      <c r="F79" s="130" t="s">
        <v>329</v>
      </c>
      <c r="G79" s="130" t="s">
        <v>2124</v>
      </c>
      <c r="H79" s="140" t="s">
        <v>2152</v>
      </c>
      <c r="I79" s="331" t="s">
        <v>2153</v>
      </c>
      <c r="J79" s="338"/>
      <c r="K79" s="338"/>
      <c r="L79" s="332"/>
      <c r="M79" s="333" t="s">
        <v>2005</v>
      </c>
      <c r="N79" s="334"/>
      <c r="O79" s="139">
        <v>40931</v>
      </c>
      <c r="P79" s="130" t="s">
        <v>1793</v>
      </c>
      <c r="Q79" s="134"/>
      <c r="R79" s="134"/>
      <c r="S79" s="137"/>
      <c r="T79" s="137"/>
      <c r="U79" s="137"/>
      <c r="V79" s="137"/>
      <c r="W79" s="137"/>
      <c r="X79" s="137"/>
      <c r="Y79" s="137"/>
      <c r="Z79" s="137"/>
    </row>
    <row r="80" spans="2:26" ht="48" customHeight="1" x14ac:dyDescent="0.25">
      <c r="B80" s="331">
        <v>20121100816</v>
      </c>
      <c r="C80" s="332"/>
      <c r="D80" s="333" t="s">
        <v>1805</v>
      </c>
      <c r="E80" s="334"/>
      <c r="F80" s="130" t="s">
        <v>115</v>
      </c>
      <c r="G80" s="130" t="s">
        <v>1790</v>
      </c>
      <c r="H80" s="140"/>
      <c r="I80" s="335" t="s">
        <v>2154</v>
      </c>
      <c r="J80" s="336"/>
      <c r="K80" s="336"/>
      <c r="L80" s="337"/>
      <c r="M80" s="333" t="s">
        <v>1792</v>
      </c>
      <c r="N80" s="334"/>
      <c r="O80" s="139">
        <v>40931</v>
      </c>
      <c r="P80" s="130" t="s">
        <v>1793</v>
      </c>
      <c r="Q80" s="134" t="s">
        <v>2044</v>
      </c>
      <c r="R80" s="134" t="s">
        <v>1963</v>
      </c>
      <c r="S80" s="137"/>
      <c r="T80" s="137" t="s">
        <v>1963</v>
      </c>
      <c r="U80" s="137" t="s">
        <v>1963</v>
      </c>
      <c r="V80" s="137">
        <v>1892</v>
      </c>
      <c r="W80" s="137"/>
      <c r="X80" s="137"/>
      <c r="Y80" s="137"/>
      <c r="Z80" s="137"/>
    </row>
    <row r="81" spans="2:26" ht="48" customHeight="1" x14ac:dyDescent="0.25">
      <c r="B81" s="331">
        <v>24123100032</v>
      </c>
      <c r="C81" s="332"/>
      <c r="D81" s="333" t="s">
        <v>2155</v>
      </c>
      <c r="E81" s="334"/>
      <c r="F81" s="130" t="s">
        <v>417</v>
      </c>
      <c r="G81" s="130" t="s">
        <v>2002</v>
      </c>
      <c r="H81" s="140" t="s">
        <v>2156</v>
      </c>
      <c r="I81" s="335" t="s">
        <v>2157</v>
      </c>
      <c r="J81" s="336"/>
      <c r="K81" s="336"/>
      <c r="L81" s="337"/>
      <c r="M81" s="333" t="s">
        <v>2005</v>
      </c>
      <c r="N81" s="334"/>
      <c r="O81" s="139">
        <v>40931</v>
      </c>
      <c r="P81" s="130" t="s">
        <v>1793</v>
      </c>
      <c r="Q81" s="134"/>
      <c r="R81" s="134" t="s">
        <v>2071</v>
      </c>
      <c r="S81" s="137" t="s">
        <v>1963</v>
      </c>
      <c r="T81" s="137"/>
      <c r="U81" s="137"/>
      <c r="V81" s="137"/>
      <c r="W81" s="137"/>
      <c r="X81" s="137"/>
      <c r="Y81" s="137"/>
      <c r="Z81" s="137"/>
    </row>
    <row r="82" spans="2:26" ht="48" customHeight="1" x14ac:dyDescent="0.25">
      <c r="B82" s="331" t="s">
        <v>1984</v>
      </c>
      <c r="C82" s="332"/>
      <c r="D82" s="333" t="s">
        <v>2158</v>
      </c>
      <c r="E82" s="334"/>
      <c r="F82" s="130" t="s">
        <v>21</v>
      </c>
      <c r="G82" s="130" t="s">
        <v>1790</v>
      </c>
      <c r="H82" s="131" t="s">
        <v>712</v>
      </c>
      <c r="I82" s="335" t="s">
        <v>2159</v>
      </c>
      <c r="J82" s="336"/>
      <c r="K82" s="336"/>
      <c r="L82" s="337"/>
      <c r="M82" s="333" t="s">
        <v>1792</v>
      </c>
      <c r="N82" s="334"/>
      <c r="O82" s="139">
        <v>40931</v>
      </c>
      <c r="P82" s="130" t="s">
        <v>1793</v>
      </c>
      <c r="Q82" s="134"/>
      <c r="R82" s="134" t="s">
        <v>2071</v>
      </c>
      <c r="S82" s="137"/>
      <c r="T82" s="137"/>
      <c r="U82" s="137"/>
      <c r="V82" s="137"/>
      <c r="W82" s="137"/>
      <c r="X82" s="137"/>
      <c r="Y82" s="137"/>
      <c r="Z82" s="137"/>
    </row>
    <row r="83" spans="2:26" ht="48" customHeight="1" x14ac:dyDescent="0.25">
      <c r="B83" s="331" t="s">
        <v>1819</v>
      </c>
      <c r="C83" s="332"/>
      <c r="D83" s="333" t="s">
        <v>2160</v>
      </c>
      <c r="E83" s="334"/>
      <c r="F83" s="130" t="s">
        <v>762</v>
      </c>
      <c r="G83" s="130" t="s">
        <v>1790</v>
      </c>
      <c r="H83" s="140"/>
      <c r="I83" s="335" t="s">
        <v>2161</v>
      </c>
      <c r="J83" s="336"/>
      <c r="K83" s="336"/>
      <c r="L83" s="337"/>
      <c r="M83" s="333" t="s">
        <v>1966</v>
      </c>
      <c r="N83" s="334"/>
      <c r="O83" s="139">
        <v>40931</v>
      </c>
      <c r="P83" s="130" t="s">
        <v>1793</v>
      </c>
      <c r="Q83" s="134"/>
      <c r="R83" s="134"/>
      <c r="S83" s="137"/>
      <c r="T83" s="137"/>
      <c r="U83" s="137"/>
      <c r="V83" s="137"/>
      <c r="W83" s="137"/>
      <c r="X83" s="137"/>
      <c r="Y83" s="137"/>
      <c r="Z83" s="137"/>
    </row>
    <row r="84" spans="2:26" ht="48" customHeight="1" x14ac:dyDescent="0.25">
      <c r="B84" s="331" t="s">
        <v>1819</v>
      </c>
      <c r="C84" s="332"/>
      <c r="D84" s="333" t="s">
        <v>2162</v>
      </c>
      <c r="E84" s="334"/>
      <c r="F84" s="130" t="s">
        <v>762</v>
      </c>
      <c r="G84" s="130" t="s">
        <v>1790</v>
      </c>
      <c r="H84" s="140" t="s">
        <v>1757</v>
      </c>
      <c r="I84" s="335" t="s">
        <v>2163</v>
      </c>
      <c r="J84" s="336"/>
      <c r="K84" s="336"/>
      <c r="L84" s="337"/>
      <c r="M84" s="333" t="s">
        <v>1966</v>
      </c>
      <c r="N84" s="334"/>
      <c r="O84" s="139">
        <v>40931</v>
      </c>
      <c r="P84" s="130" t="s">
        <v>1793</v>
      </c>
      <c r="Q84" s="134" t="s">
        <v>2164</v>
      </c>
      <c r="R84" s="134"/>
      <c r="S84" s="137" t="s">
        <v>1963</v>
      </c>
      <c r="T84" s="137" t="s">
        <v>1963</v>
      </c>
      <c r="U84" s="137" t="s">
        <v>1963</v>
      </c>
      <c r="V84" s="137">
        <v>1948</v>
      </c>
      <c r="W84" s="137"/>
      <c r="X84" s="137"/>
      <c r="Y84" s="137"/>
      <c r="Z84" s="137"/>
    </row>
    <row r="85" spans="2:26" ht="48" customHeight="1" x14ac:dyDescent="0.25">
      <c r="B85" s="331" t="s">
        <v>1819</v>
      </c>
      <c r="C85" s="332"/>
      <c r="D85" s="333" t="s">
        <v>2165</v>
      </c>
      <c r="E85" s="334"/>
      <c r="F85" s="130" t="s">
        <v>762</v>
      </c>
      <c r="G85" s="130" t="s">
        <v>1790</v>
      </c>
      <c r="H85" s="140"/>
      <c r="I85" s="335" t="s">
        <v>2166</v>
      </c>
      <c r="J85" s="336"/>
      <c r="K85" s="336"/>
      <c r="L85" s="337"/>
      <c r="M85" s="333" t="s">
        <v>1966</v>
      </c>
      <c r="N85" s="334"/>
      <c r="O85" s="139">
        <v>40931</v>
      </c>
      <c r="P85" s="130" t="s">
        <v>1793</v>
      </c>
      <c r="Q85" s="134"/>
      <c r="R85" s="134"/>
      <c r="S85" s="137"/>
      <c r="T85" s="137"/>
      <c r="U85" s="137"/>
      <c r="V85" s="137"/>
      <c r="W85" s="137"/>
      <c r="X85" s="137"/>
      <c r="Y85" s="137"/>
      <c r="Z85" s="137"/>
    </row>
    <row r="86" spans="2:26" ht="48" customHeight="1" x14ac:dyDescent="0.25">
      <c r="B86" s="331">
        <v>20123100640</v>
      </c>
      <c r="C86" s="332"/>
      <c r="D86" s="333" t="s">
        <v>2167</v>
      </c>
      <c r="E86" s="334"/>
      <c r="F86" s="130" t="s">
        <v>2025</v>
      </c>
      <c r="G86" s="130" t="s">
        <v>1790</v>
      </c>
      <c r="H86" s="140"/>
      <c r="I86" s="335" t="s">
        <v>2168</v>
      </c>
      <c r="J86" s="336"/>
      <c r="K86" s="336"/>
      <c r="L86" s="337"/>
      <c r="M86" s="333" t="s">
        <v>1966</v>
      </c>
      <c r="N86" s="334"/>
      <c r="O86" s="139">
        <v>40931</v>
      </c>
      <c r="P86" s="130" t="s">
        <v>1793</v>
      </c>
      <c r="Q86" s="134"/>
      <c r="R86" s="134"/>
      <c r="S86" s="137"/>
      <c r="T86" s="137"/>
      <c r="U86" s="137"/>
      <c r="V86" s="137"/>
      <c r="W86" s="137"/>
      <c r="X86" s="137"/>
      <c r="Y86" s="137"/>
      <c r="Z86" s="137"/>
    </row>
    <row r="87" spans="2:26" ht="48" customHeight="1" x14ac:dyDescent="0.25">
      <c r="B87" s="331">
        <v>20123100640</v>
      </c>
      <c r="C87" s="332"/>
      <c r="D87" s="333" t="s">
        <v>2169</v>
      </c>
      <c r="E87" s="334"/>
      <c r="F87" s="130" t="s">
        <v>2025</v>
      </c>
      <c r="G87" s="130" t="s">
        <v>1790</v>
      </c>
      <c r="H87" s="140"/>
      <c r="I87" s="335" t="s">
        <v>2170</v>
      </c>
      <c r="J87" s="336"/>
      <c r="K87" s="336"/>
      <c r="L87" s="337"/>
      <c r="M87" s="333" t="s">
        <v>1966</v>
      </c>
      <c r="N87" s="334"/>
      <c r="O87" s="139">
        <v>40931</v>
      </c>
      <c r="P87" s="130" t="s">
        <v>1793</v>
      </c>
      <c r="Q87" s="134"/>
      <c r="R87" s="134"/>
      <c r="S87" s="137"/>
      <c r="T87" s="137"/>
      <c r="U87" s="137"/>
      <c r="V87" s="137"/>
      <c r="W87" s="137"/>
      <c r="X87" s="137"/>
      <c r="Y87" s="137"/>
      <c r="Z87" s="137"/>
    </row>
    <row r="88" spans="2:26" ht="48" customHeight="1" x14ac:dyDescent="0.25">
      <c r="B88" s="331">
        <v>39123100017</v>
      </c>
      <c r="C88" s="332"/>
      <c r="D88" s="333" t="s">
        <v>2171</v>
      </c>
      <c r="E88" s="334"/>
      <c r="F88" s="130" t="s">
        <v>371</v>
      </c>
      <c r="G88" s="130" t="s">
        <v>1790</v>
      </c>
      <c r="H88" s="131" t="s">
        <v>1625</v>
      </c>
      <c r="I88" s="335" t="s">
        <v>2172</v>
      </c>
      <c r="J88" s="336"/>
      <c r="K88" s="336"/>
      <c r="L88" s="337"/>
      <c r="M88" s="333" t="s">
        <v>1966</v>
      </c>
      <c r="N88" s="334"/>
      <c r="O88" s="139">
        <v>40931</v>
      </c>
      <c r="P88" s="130" t="s">
        <v>1793</v>
      </c>
      <c r="Q88" s="134" t="s">
        <v>2044</v>
      </c>
      <c r="R88" s="134"/>
      <c r="S88" s="137"/>
      <c r="T88" s="137" t="s">
        <v>1963</v>
      </c>
      <c r="U88" s="137" t="s">
        <v>1963</v>
      </c>
      <c r="V88" s="137">
        <v>1851</v>
      </c>
      <c r="W88" s="137"/>
      <c r="X88" s="137"/>
      <c r="Y88" s="137"/>
      <c r="Z88" s="137"/>
    </row>
    <row r="89" spans="2:26" ht="48" customHeight="1" x14ac:dyDescent="0.25">
      <c r="B89" s="331">
        <v>39123100017</v>
      </c>
      <c r="C89" s="332"/>
      <c r="D89" s="333" t="s">
        <v>2173</v>
      </c>
      <c r="E89" s="334"/>
      <c r="F89" s="130" t="s">
        <v>371</v>
      </c>
      <c r="G89" s="130" t="s">
        <v>1790</v>
      </c>
      <c r="H89" s="131" t="s">
        <v>831</v>
      </c>
      <c r="I89" s="335" t="s">
        <v>2174</v>
      </c>
      <c r="J89" s="336"/>
      <c r="K89" s="336"/>
      <c r="L89" s="337"/>
      <c r="M89" s="333" t="s">
        <v>1966</v>
      </c>
      <c r="N89" s="334"/>
      <c r="O89" s="139">
        <v>40931</v>
      </c>
      <c r="P89" s="130" t="s">
        <v>1793</v>
      </c>
      <c r="Q89" s="134"/>
      <c r="R89" s="134"/>
      <c r="S89" s="137"/>
      <c r="T89" s="137"/>
      <c r="U89" s="137"/>
      <c r="V89" s="137"/>
      <c r="W89" s="137"/>
      <c r="X89" s="137"/>
      <c r="Y89" s="137"/>
      <c r="Z89" s="137"/>
    </row>
    <row r="90" spans="2:26" ht="48" customHeight="1" x14ac:dyDescent="0.25">
      <c r="B90" s="331">
        <v>39123100018</v>
      </c>
      <c r="C90" s="332"/>
      <c r="D90" s="333" t="s">
        <v>2175</v>
      </c>
      <c r="E90" s="334"/>
      <c r="F90" s="130" t="s">
        <v>371</v>
      </c>
      <c r="G90" s="130" t="s">
        <v>2002</v>
      </c>
      <c r="H90" s="140" t="s">
        <v>2176</v>
      </c>
      <c r="I90" s="335" t="s">
        <v>2177</v>
      </c>
      <c r="J90" s="336"/>
      <c r="K90" s="336"/>
      <c r="L90" s="337"/>
      <c r="M90" s="333" t="s">
        <v>2005</v>
      </c>
      <c r="N90" s="334"/>
      <c r="O90" s="139">
        <v>40931</v>
      </c>
      <c r="P90" s="130" t="s">
        <v>1793</v>
      </c>
      <c r="Q90" s="134"/>
      <c r="R90" s="134" t="s">
        <v>2071</v>
      </c>
      <c r="S90" s="137" t="s">
        <v>1963</v>
      </c>
      <c r="T90" s="137"/>
      <c r="U90" s="137"/>
      <c r="V90" s="137"/>
      <c r="W90" s="137"/>
      <c r="X90" s="137"/>
      <c r="Y90" s="137"/>
      <c r="Z90" s="137"/>
    </row>
    <row r="91" spans="2:26" ht="48" customHeight="1" x14ac:dyDescent="0.25">
      <c r="B91" s="331">
        <v>39123100022</v>
      </c>
      <c r="C91" s="332"/>
      <c r="D91" s="333" t="s">
        <v>2178</v>
      </c>
      <c r="E91" s="334"/>
      <c r="F91" s="130" t="s">
        <v>371</v>
      </c>
      <c r="G91" s="130" t="s">
        <v>1790</v>
      </c>
      <c r="H91" s="131" t="s">
        <v>2179</v>
      </c>
      <c r="I91" s="335" t="s">
        <v>2180</v>
      </c>
      <c r="J91" s="336"/>
      <c r="K91" s="336"/>
      <c r="L91" s="337"/>
      <c r="M91" s="333" t="s">
        <v>1966</v>
      </c>
      <c r="N91" s="334"/>
      <c r="O91" s="139">
        <v>40931</v>
      </c>
      <c r="P91" s="130" t="s">
        <v>1793</v>
      </c>
      <c r="Q91" s="134" t="s">
        <v>2044</v>
      </c>
      <c r="R91" s="134"/>
      <c r="S91" s="137"/>
      <c r="T91" s="137" t="s">
        <v>1963</v>
      </c>
      <c r="U91" s="137" t="s">
        <v>1963</v>
      </c>
      <c r="V91" s="137">
        <v>1850</v>
      </c>
      <c r="W91" s="137"/>
      <c r="X91" s="137"/>
      <c r="Y91" s="137"/>
      <c r="Z91" s="137"/>
    </row>
    <row r="92" spans="2:26" ht="61.5" customHeight="1" x14ac:dyDescent="0.25">
      <c r="B92" s="331" t="s">
        <v>1984</v>
      </c>
      <c r="C92" s="332"/>
      <c r="D92" s="333" t="s">
        <v>2181</v>
      </c>
      <c r="E92" s="334"/>
      <c r="F92" s="130" t="s">
        <v>329</v>
      </c>
      <c r="G92" s="130" t="s">
        <v>2010</v>
      </c>
      <c r="H92" s="140" t="s">
        <v>779</v>
      </c>
      <c r="I92" s="335" t="s">
        <v>2182</v>
      </c>
      <c r="J92" s="336"/>
      <c r="K92" s="336"/>
      <c r="L92" s="337"/>
      <c r="M92" s="333" t="s">
        <v>2012</v>
      </c>
      <c r="N92" s="334"/>
      <c r="O92" s="139">
        <v>40931</v>
      </c>
      <c r="P92" s="130" t="s">
        <v>2103</v>
      </c>
      <c r="Q92" s="134" t="s">
        <v>577</v>
      </c>
      <c r="R92" s="134" t="s">
        <v>1963</v>
      </c>
      <c r="S92" s="137" t="s">
        <v>2183</v>
      </c>
      <c r="T92" s="137"/>
      <c r="U92" s="137"/>
      <c r="V92" s="137"/>
      <c r="W92" s="137"/>
      <c r="X92" s="137"/>
      <c r="Y92" s="137"/>
      <c r="Z92" s="137"/>
    </row>
    <row r="93" spans="2:26" ht="48" customHeight="1" x14ac:dyDescent="0.25">
      <c r="B93" s="331">
        <v>18123100040</v>
      </c>
      <c r="C93" s="332"/>
      <c r="D93" s="333" t="s">
        <v>2184</v>
      </c>
      <c r="E93" s="334"/>
      <c r="F93" s="130" t="s">
        <v>363</v>
      </c>
      <c r="G93" s="130" t="s">
        <v>2010</v>
      </c>
      <c r="H93" s="140"/>
      <c r="I93" s="335" t="s">
        <v>2185</v>
      </c>
      <c r="J93" s="336"/>
      <c r="K93" s="336"/>
      <c r="L93" s="337"/>
      <c r="M93" s="333" t="s">
        <v>2012</v>
      </c>
      <c r="N93" s="334"/>
      <c r="O93" s="139">
        <v>40932</v>
      </c>
      <c r="P93" s="130" t="s">
        <v>1810</v>
      </c>
      <c r="Q93" s="134"/>
      <c r="R93" s="134" t="s">
        <v>577</v>
      </c>
      <c r="S93" s="137"/>
      <c r="T93" s="137"/>
      <c r="U93" s="137"/>
      <c r="V93" s="137"/>
      <c r="W93" s="137"/>
      <c r="X93" s="137"/>
      <c r="Y93" s="137"/>
      <c r="Z93" s="137"/>
    </row>
    <row r="94" spans="2:26" ht="48" customHeight="1" x14ac:dyDescent="0.25">
      <c r="B94" s="331">
        <v>18123100039</v>
      </c>
      <c r="C94" s="332"/>
      <c r="D94" s="333"/>
      <c r="E94" s="334"/>
      <c r="F94" s="130" t="s">
        <v>363</v>
      </c>
      <c r="G94" s="130" t="s">
        <v>2065</v>
      </c>
      <c r="H94" s="140"/>
      <c r="I94" s="335" t="s">
        <v>2186</v>
      </c>
      <c r="J94" s="336"/>
      <c r="K94" s="336"/>
      <c r="L94" s="337"/>
      <c r="M94" s="333" t="s">
        <v>2086</v>
      </c>
      <c r="N94" s="334"/>
      <c r="O94" s="139">
        <v>40932</v>
      </c>
      <c r="P94" s="130" t="s">
        <v>1810</v>
      </c>
      <c r="Q94" s="134"/>
      <c r="R94" s="134"/>
      <c r="S94" s="137"/>
      <c r="T94" s="137"/>
      <c r="U94" s="137"/>
      <c r="V94" s="137"/>
      <c r="W94" s="137"/>
      <c r="X94" s="137"/>
      <c r="Y94" s="137"/>
      <c r="Z94" s="137"/>
    </row>
    <row r="95" spans="2:26" ht="48" customHeight="1" x14ac:dyDescent="0.25">
      <c r="B95" s="331">
        <v>36123100029</v>
      </c>
      <c r="C95" s="332"/>
      <c r="D95" s="333" t="s">
        <v>2187</v>
      </c>
      <c r="E95" s="334"/>
      <c r="F95" s="130" t="s">
        <v>337</v>
      </c>
      <c r="G95" s="130" t="s">
        <v>2059</v>
      </c>
      <c r="H95" s="140"/>
      <c r="I95" s="335" t="s">
        <v>2188</v>
      </c>
      <c r="J95" s="336"/>
      <c r="K95" s="336"/>
      <c r="L95" s="337"/>
      <c r="M95" s="333" t="s">
        <v>1983</v>
      </c>
      <c r="N95" s="334"/>
      <c r="O95" s="139">
        <v>40932</v>
      </c>
      <c r="P95" s="130" t="s">
        <v>1810</v>
      </c>
      <c r="Q95" s="134"/>
      <c r="R95" s="134"/>
      <c r="S95" s="137"/>
      <c r="T95" s="137"/>
      <c r="U95" s="137"/>
      <c r="V95" s="137"/>
      <c r="W95" s="137"/>
      <c r="X95" s="137"/>
      <c r="Y95" s="137"/>
      <c r="Z95" s="137"/>
    </row>
    <row r="96" spans="2:26" ht="48" customHeight="1" x14ac:dyDescent="0.25">
      <c r="B96" s="331">
        <v>29123100033</v>
      </c>
      <c r="C96" s="332"/>
      <c r="D96" s="333" t="s">
        <v>2189</v>
      </c>
      <c r="E96" s="334"/>
      <c r="F96" s="130" t="s">
        <v>21</v>
      </c>
      <c r="G96" s="130" t="s">
        <v>2036</v>
      </c>
      <c r="H96" s="140" t="s">
        <v>2190</v>
      </c>
      <c r="I96" s="335" t="s">
        <v>2191</v>
      </c>
      <c r="J96" s="336"/>
      <c r="K96" s="336"/>
      <c r="L96" s="337"/>
      <c r="M96" s="333" t="s">
        <v>2038</v>
      </c>
      <c r="N96" s="334"/>
      <c r="O96" s="139">
        <v>40932</v>
      </c>
      <c r="P96" s="130" t="s">
        <v>1810</v>
      </c>
      <c r="Q96" s="134"/>
      <c r="R96" s="134"/>
      <c r="S96" s="137"/>
      <c r="T96" s="137"/>
      <c r="U96" s="137"/>
      <c r="V96" s="137"/>
      <c r="W96" s="137"/>
      <c r="X96" s="137"/>
      <c r="Y96" s="137"/>
      <c r="Z96" s="137"/>
    </row>
    <row r="97" spans="2:26" ht="48" customHeight="1" x14ac:dyDescent="0.25">
      <c r="B97" s="331">
        <v>29123100032</v>
      </c>
      <c r="C97" s="332"/>
      <c r="D97" s="333"/>
      <c r="E97" s="334"/>
      <c r="F97" s="130" t="s">
        <v>21</v>
      </c>
      <c r="G97" s="130" t="s">
        <v>2059</v>
      </c>
      <c r="H97" s="140"/>
      <c r="I97" s="335" t="s">
        <v>2192</v>
      </c>
      <c r="J97" s="336"/>
      <c r="K97" s="336"/>
      <c r="L97" s="337"/>
      <c r="M97" s="333" t="s">
        <v>1983</v>
      </c>
      <c r="N97" s="334"/>
      <c r="O97" s="139">
        <v>40932</v>
      </c>
      <c r="P97" s="130" t="s">
        <v>1810</v>
      </c>
      <c r="Q97" s="134"/>
      <c r="R97" s="134"/>
      <c r="S97" s="137"/>
      <c r="T97" s="137"/>
      <c r="U97" s="137"/>
      <c r="V97" s="137"/>
      <c r="W97" s="137"/>
      <c r="X97" s="137"/>
      <c r="Y97" s="137"/>
      <c r="Z97" s="137"/>
    </row>
    <row r="98" spans="2:26" ht="48" customHeight="1" x14ac:dyDescent="0.25">
      <c r="B98" s="331">
        <v>29123100031</v>
      </c>
      <c r="C98" s="332"/>
      <c r="D98" s="333" t="s">
        <v>2193</v>
      </c>
      <c r="E98" s="334"/>
      <c r="F98" s="130" t="s">
        <v>21</v>
      </c>
      <c r="G98" s="130" t="s">
        <v>1790</v>
      </c>
      <c r="H98" s="131" t="s">
        <v>2194</v>
      </c>
      <c r="I98" s="335" t="s">
        <v>2195</v>
      </c>
      <c r="J98" s="336"/>
      <c r="K98" s="336"/>
      <c r="L98" s="337"/>
      <c r="M98" s="333" t="s">
        <v>1792</v>
      </c>
      <c r="N98" s="334"/>
      <c r="O98" s="139">
        <v>40932</v>
      </c>
      <c r="P98" s="130" t="s">
        <v>1810</v>
      </c>
      <c r="Q98" s="134"/>
      <c r="R98" s="134" t="s">
        <v>1963</v>
      </c>
      <c r="S98" s="137"/>
      <c r="T98" s="137"/>
      <c r="U98" s="137"/>
      <c r="V98" s="137"/>
      <c r="W98" s="137"/>
      <c r="X98" s="137"/>
      <c r="Y98" s="137"/>
      <c r="Z98" s="137"/>
    </row>
    <row r="99" spans="2:26" ht="48" customHeight="1" x14ac:dyDescent="0.25">
      <c r="B99" s="331">
        <v>29123100031</v>
      </c>
      <c r="C99" s="332"/>
      <c r="D99" s="333" t="s">
        <v>2196</v>
      </c>
      <c r="E99" s="334"/>
      <c r="F99" s="130" t="s">
        <v>21</v>
      </c>
      <c r="G99" s="130" t="s">
        <v>1790</v>
      </c>
      <c r="H99" s="131" t="s">
        <v>2197</v>
      </c>
      <c r="I99" s="335" t="s">
        <v>2198</v>
      </c>
      <c r="J99" s="336"/>
      <c r="K99" s="336"/>
      <c r="L99" s="337"/>
      <c r="M99" s="333" t="s">
        <v>1792</v>
      </c>
      <c r="N99" s="334"/>
      <c r="O99" s="139">
        <v>40932</v>
      </c>
      <c r="P99" s="130" t="s">
        <v>1810</v>
      </c>
      <c r="Q99" s="134"/>
      <c r="R99" s="134" t="s">
        <v>1963</v>
      </c>
      <c r="S99" s="137"/>
      <c r="T99" s="137"/>
      <c r="U99" s="137"/>
      <c r="V99" s="137"/>
      <c r="W99" s="137"/>
      <c r="X99" s="137"/>
      <c r="Y99" s="137"/>
      <c r="Z99" s="137"/>
    </row>
    <row r="100" spans="2:26" ht="48" customHeight="1" x14ac:dyDescent="0.25">
      <c r="B100" s="331">
        <v>29123100031</v>
      </c>
      <c r="C100" s="332"/>
      <c r="D100" s="333" t="s">
        <v>2199</v>
      </c>
      <c r="E100" s="334"/>
      <c r="F100" s="130" t="s">
        <v>21</v>
      </c>
      <c r="G100" s="130" t="s">
        <v>1790</v>
      </c>
      <c r="H100" s="131" t="s">
        <v>2200</v>
      </c>
      <c r="I100" s="335" t="s">
        <v>2201</v>
      </c>
      <c r="J100" s="336"/>
      <c r="K100" s="336"/>
      <c r="L100" s="337"/>
      <c r="M100" s="333" t="s">
        <v>1792</v>
      </c>
      <c r="N100" s="334"/>
      <c r="O100" s="139">
        <v>40932</v>
      </c>
      <c r="P100" s="130" t="s">
        <v>1810</v>
      </c>
      <c r="Q100" s="134"/>
      <c r="R100" s="134" t="s">
        <v>1963</v>
      </c>
      <c r="S100" s="137"/>
      <c r="T100" s="137"/>
      <c r="U100" s="137"/>
      <c r="V100" s="137"/>
      <c r="W100" s="137"/>
      <c r="X100" s="137"/>
      <c r="Y100" s="137"/>
      <c r="Z100" s="137"/>
    </row>
    <row r="101" spans="2:26" ht="48" customHeight="1" x14ac:dyDescent="0.25">
      <c r="B101" s="331">
        <v>29123100031</v>
      </c>
      <c r="C101" s="332"/>
      <c r="D101" s="333" t="s">
        <v>2202</v>
      </c>
      <c r="E101" s="334"/>
      <c r="F101" s="130" t="s">
        <v>21</v>
      </c>
      <c r="G101" s="130" t="s">
        <v>1790</v>
      </c>
      <c r="H101" s="131" t="s">
        <v>2203</v>
      </c>
      <c r="I101" s="335" t="s">
        <v>2204</v>
      </c>
      <c r="J101" s="336"/>
      <c r="K101" s="336"/>
      <c r="L101" s="337"/>
      <c r="M101" s="333" t="s">
        <v>1792</v>
      </c>
      <c r="N101" s="334"/>
      <c r="O101" s="139">
        <v>40932</v>
      </c>
      <c r="P101" s="130" t="s">
        <v>1810</v>
      </c>
      <c r="Q101" s="134"/>
      <c r="R101" s="134" t="s">
        <v>1963</v>
      </c>
      <c r="S101" s="137"/>
      <c r="T101" s="137"/>
      <c r="U101" s="137"/>
      <c r="V101" s="137"/>
      <c r="W101" s="137"/>
      <c r="X101" s="137"/>
      <c r="Y101" s="137"/>
      <c r="Z101" s="137"/>
    </row>
    <row r="102" spans="2:26" ht="48" customHeight="1" x14ac:dyDescent="0.25">
      <c r="B102" s="331">
        <v>29123100034</v>
      </c>
      <c r="C102" s="332"/>
      <c r="D102" s="333"/>
      <c r="E102" s="334"/>
      <c r="F102" s="130" t="s">
        <v>21</v>
      </c>
      <c r="G102" s="130" t="s">
        <v>2059</v>
      </c>
      <c r="H102" s="140"/>
      <c r="I102" s="335" t="s">
        <v>2205</v>
      </c>
      <c r="J102" s="336"/>
      <c r="K102" s="336"/>
      <c r="L102" s="337"/>
      <c r="M102" s="333" t="s">
        <v>2086</v>
      </c>
      <c r="N102" s="334"/>
      <c r="O102" s="139">
        <v>40932</v>
      </c>
      <c r="P102" s="130" t="s">
        <v>1810</v>
      </c>
      <c r="Q102" s="134"/>
      <c r="R102" s="134"/>
      <c r="S102" s="137"/>
      <c r="T102" s="137"/>
      <c r="U102" s="137"/>
      <c r="V102" s="137"/>
      <c r="W102" s="137"/>
      <c r="X102" s="137"/>
      <c r="Y102" s="137"/>
      <c r="Z102" s="137"/>
    </row>
    <row r="103" spans="2:26" ht="75" x14ac:dyDescent="0.25">
      <c r="B103" s="331">
        <v>20123100816</v>
      </c>
      <c r="C103" s="332"/>
      <c r="D103" s="333" t="s">
        <v>1808</v>
      </c>
      <c r="E103" s="334"/>
      <c r="F103" s="130" t="s">
        <v>115</v>
      </c>
      <c r="G103" s="130" t="s">
        <v>1790</v>
      </c>
      <c r="H103" s="140"/>
      <c r="I103" s="335" t="s">
        <v>1809</v>
      </c>
      <c r="J103" s="336"/>
      <c r="K103" s="336"/>
      <c r="L103" s="337"/>
      <c r="M103" s="333" t="s">
        <v>1792</v>
      </c>
      <c r="N103" s="334"/>
      <c r="O103" s="139">
        <v>40932</v>
      </c>
      <c r="P103" s="130" t="s">
        <v>1810</v>
      </c>
      <c r="Q103" s="134"/>
      <c r="R103" s="134" t="s">
        <v>1811</v>
      </c>
      <c r="S103" s="137"/>
      <c r="T103" s="137"/>
      <c r="U103" s="137"/>
      <c r="V103" s="137"/>
      <c r="W103" s="137"/>
      <c r="X103" s="137"/>
      <c r="Y103" s="137"/>
      <c r="Z103" s="137"/>
    </row>
    <row r="104" spans="2:26" ht="60" x14ac:dyDescent="0.25">
      <c r="B104" s="331">
        <v>20123100816</v>
      </c>
      <c r="C104" s="332"/>
      <c r="D104" s="333" t="s">
        <v>1812</v>
      </c>
      <c r="E104" s="334"/>
      <c r="F104" s="130" t="s">
        <v>115</v>
      </c>
      <c r="G104" s="130" t="s">
        <v>1790</v>
      </c>
      <c r="H104" s="140"/>
      <c r="I104" s="335" t="s">
        <v>1813</v>
      </c>
      <c r="J104" s="336"/>
      <c r="K104" s="336"/>
      <c r="L104" s="337"/>
      <c r="M104" s="333" t="s">
        <v>1792</v>
      </c>
      <c r="N104" s="334"/>
      <c r="O104" s="139">
        <v>40932</v>
      </c>
      <c r="P104" s="130" t="s">
        <v>1810</v>
      </c>
      <c r="Q104" s="134"/>
      <c r="R104" s="134" t="s">
        <v>2206</v>
      </c>
      <c r="S104" s="137"/>
      <c r="T104" s="137"/>
      <c r="U104" s="137"/>
      <c r="V104" s="137"/>
      <c r="W104" s="137"/>
      <c r="X104" s="137"/>
      <c r="Y104" s="137"/>
      <c r="Z104" s="137"/>
    </row>
    <row r="105" spans="2:26" ht="48" customHeight="1" x14ac:dyDescent="0.25">
      <c r="B105" s="331">
        <v>20123100816</v>
      </c>
      <c r="C105" s="332"/>
      <c r="D105" s="333"/>
      <c r="E105" s="334"/>
      <c r="F105" s="130" t="s">
        <v>115</v>
      </c>
      <c r="G105" s="130" t="s">
        <v>2059</v>
      </c>
      <c r="H105" s="140"/>
      <c r="I105" s="335" t="s">
        <v>2207</v>
      </c>
      <c r="J105" s="336"/>
      <c r="K105" s="336"/>
      <c r="L105" s="337"/>
      <c r="M105" s="333" t="s">
        <v>2086</v>
      </c>
      <c r="N105" s="334"/>
      <c r="O105" s="139">
        <v>40932</v>
      </c>
      <c r="P105" s="130" t="s">
        <v>1810</v>
      </c>
      <c r="Q105" s="134"/>
      <c r="R105" s="134"/>
      <c r="S105" s="137"/>
      <c r="T105" s="137"/>
      <c r="U105" s="137"/>
      <c r="V105" s="137"/>
      <c r="W105" s="137"/>
      <c r="X105" s="137"/>
      <c r="Y105" s="137"/>
      <c r="Z105" s="137"/>
    </row>
    <row r="106" spans="2:26" ht="48" customHeight="1" x14ac:dyDescent="0.25">
      <c r="B106" s="331" t="s">
        <v>1984</v>
      </c>
      <c r="C106" s="332"/>
      <c r="D106" s="333" t="s">
        <v>2208</v>
      </c>
      <c r="E106" s="334"/>
      <c r="F106" s="130" t="s">
        <v>329</v>
      </c>
      <c r="G106" s="130" t="s">
        <v>1790</v>
      </c>
      <c r="H106" s="140" t="s">
        <v>781</v>
      </c>
      <c r="I106" s="335" t="s">
        <v>2209</v>
      </c>
      <c r="J106" s="336"/>
      <c r="K106" s="336"/>
      <c r="L106" s="337"/>
      <c r="M106" s="333" t="s">
        <v>1792</v>
      </c>
      <c r="N106" s="334"/>
      <c r="O106" s="139">
        <v>40932</v>
      </c>
      <c r="P106" s="130" t="s">
        <v>1810</v>
      </c>
      <c r="Q106" s="134" t="s">
        <v>2210</v>
      </c>
      <c r="R106" s="134" t="s">
        <v>1963</v>
      </c>
      <c r="S106" s="137"/>
      <c r="T106" s="137" t="s">
        <v>1963</v>
      </c>
      <c r="U106" s="137" t="s">
        <v>1963</v>
      </c>
      <c r="V106" s="137">
        <v>1939</v>
      </c>
      <c r="W106" s="137"/>
      <c r="X106" s="137"/>
      <c r="Y106" s="137"/>
      <c r="Z106" s="137"/>
    </row>
    <row r="107" spans="2:26" ht="48" customHeight="1" x14ac:dyDescent="0.25">
      <c r="B107" s="331">
        <v>20123100824</v>
      </c>
      <c r="C107" s="332"/>
      <c r="D107" s="333"/>
      <c r="E107" s="334"/>
      <c r="F107" s="130" t="s">
        <v>1663</v>
      </c>
      <c r="G107" s="130" t="s">
        <v>2059</v>
      </c>
      <c r="H107" s="140"/>
      <c r="I107" s="335" t="s">
        <v>2211</v>
      </c>
      <c r="J107" s="336"/>
      <c r="K107" s="336"/>
      <c r="L107" s="337"/>
      <c r="M107" s="333" t="s">
        <v>2086</v>
      </c>
      <c r="N107" s="334"/>
      <c r="O107" s="139">
        <v>40932</v>
      </c>
      <c r="P107" s="130" t="s">
        <v>1810</v>
      </c>
      <c r="Q107" s="134"/>
      <c r="R107" s="134"/>
      <c r="S107" s="137"/>
      <c r="T107" s="137"/>
      <c r="U107" s="137"/>
      <c r="V107" s="137"/>
      <c r="W107" s="137"/>
      <c r="X107" s="137"/>
      <c r="Y107" s="137"/>
      <c r="Z107" s="137"/>
    </row>
    <row r="108" spans="2:26" ht="48" customHeight="1" x14ac:dyDescent="0.25">
      <c r="B108" s="331" t="s">
        <v>1984</v>
      </c>
      <c r="C108" s="332"/>
      <c r="D108" s="333" t="s">
        <v>2212</v>
      </c>
      <c r="E108" s="334"/>
      <c r="F108" s="130" t="s">
        <v>345</v>
      </c>
      <c r="G108" s="130" t="s">
        <v>1790</v>
      </c>
      <c r="H108" s="140" t="s">
        <v>1405</v>
      </c>
      <c r="I108" s="335" t="s">
        <v>2213</v>
      </c>
      <c r="J108" s="336"/>
      <c r="K108" s="336"/>
      <c r="L108" s="337"/>
      <c r="M108" s="333" t="s">
        <v>1792</v>
      </c>
      <c r="N108" s="334"/>
      <c r="O108" s="139">
        <v>40933</v>
      </c>
      <c r="P108" s="130" t="s">
        <v>2214</v>
      </c>
      <c r="Q108" s="134" t="s">
        <v>2215</v>
      </c>
      <c r="R108" s="134" t="s">
        <v>1963</v>
      </c>
      <c r="S108" s="137"/>
      <c r="T108" s="137" t="s">
        <v>1963</v>
      </c>
      <c r="U108" s="137" t="s">
        <v>1963</v>
      </c>
      <c r="V108" s="137">
        <v>1918</v>
      </c>
      <c r="W108" s="137"/>
      <c r="X108" s="137"/>
      <c r="Y108" s="137"/>
      <c r="Z108" s="137"/>
    </row>
    <row r="109" spans="2:26" ht="48" customHeight="1" x14ac:dyDescent="0.25">
      <c r="B109" s="331" t="s">
        <v>1984</v>
      </c>
      <c r="C109" s="332"/>
      <c r="D109" s="333"/>
      <c r="E109" s="334"/>
      <c r="F109" s="130" t="s">
        <v>329</v>
      </c>
      <c r="G109" s="130" t="s">
        <v>2216</v>
      </c>
      <c r="H109" s="140"/>
      <c r="I109" s="335" t="s">
        <v>2217</v>
      </c>
      <c r="J109" s="336"/>
      <c r="K109" s="336"/>
      <c r="L109" s="337"/>
      <c r="M109" s="333" t="s">
        <v>2012</v>
      </c>
      <c r="N109" s="334"/>
      <c r="O109" s="139">
        <v>40933</v>
      </c>
      <c r="P109" s="130" t="s">
        <v>2218</v>
      </c>
      <c r="Q109" s="134"/>
      <c r="R109" s="134"/>
      <c r="S109" s="137"/>
      <c r="T109" s="137"/>
      <c r="U109" s="137"/>
      <c r="V109" s="137"/>
      <c r="W109" s="137"/>
      <c r="X109" s="137"/>
      <c r="Y109" s="137"/>
      <c r="Z109" s="137"/>
    </row>
    <row r="110" spans="2:26" ht="48" customHeight="1" x14ac:dyDescent="0.25">
      <c r="B110" s="331" t="s">
        <v>1984</v>
      </c>
      <c r="C110" s="332"/>
      <c r="D110" s="333" t="s">
        <v>2219</v>
      </c>
      <c r="E110" s="334"/>
      <c r="F110" s="130" t="s">
        <v>329</v>
      </c>
      <c r="G110" s="130" t="s">
        <v>1790</v>
      </c>
      <c r="H110" s="140" t="s">
        <v>886</v>
      </c>
      <c r="I110" s="335" t="s">
        <v>2220</v>
      </c>
      <c r="J110" s="336"/>
      <c r="K110" s="336"/>
      <c r="L110" s="337"/>
      <c r="M110" s="333" t="s">
        <v>1792</v>
      </c>
      <c r="N110" s="334"/>
      <c r="O110" s="139">
        <v>40933</v>
      </c>
      <c r="P110" s="130" t="s">
        <v>2221</v>
      </c>
      <c r="Q110" s="134" t="s">
        <v>2215</v>
      </c>
      <c r="R110" s="134" t="s">
        <v>1963</v>
      </c>
      <c r="S110" s="137"/>
      <c r="T110" s="137" t="s">
        <v>1963</v>
      </c>
      <c r="U110" s="137" t="s">
        <v>1963</v>
      </c>
      <c r="V110" s="137">
        <v>1915</v>
      </c>
      <c r="W110" s="137"/>
      <c r="X110" s="137"/>
      <c r="Y110" s="137"/>
      <c r="Z110" s="137"/>
    </row>
    <row r="111" spans="2:26" ht="48" customHeight="1" x14ac:dyDescent="0.25">
      <c r="B111" s="331" t="s">
        <v>1984</v>
      </c>
      <c r="C111" s="332"/>
      <c r="D111" s="333" t="s">
        <v>2222</v>
      </c>
      <c r="E111" s="334"/>
      <c r="F111" s="130" t="s">
        <v>329</v>
      </c>
      <c r="G111" s="130" t="s">
        <v>1790</v>
      </c>
      <c r="H111" s="140" t="s">
        <v>1720</v>
      </c>
      <c r="I111" s="335" t="s">
        <v>2223</v>
      </c>
      <c r="J111" s="336"/>
      <c r="K111" s="336"/>
      <c r="L111" s="337"/>
      <c r="M111" s="333" t="s">
        <v>1792</v>
      </c>
      <c r="N111" s="334"/>
      <c r="O111" s="139">
        <v>40933</v>
      </c>
      <c r="P111" s="130" t="s">
        <v>2221</v>
      </c>
      <c r="Q111" s="134" t="s">
        <v>2215</v>
      </c>
      <c r="R111" s="134" t="s">
        <v>1963</v>
      </c>
      <c r="S111" s="137"/>
      <c r="T111" s="137" t="s">
        <v>1963</v>
      </c>
      <c r="U111" s="137" t="s">
        <v>1963</v>
      </c>
      <c r="V111" s="137">
        <v>1919</v>
      </c>
      <c r="W111" s="137"/>
      <c r="X111" s="137"/>
      <c r="Y111" s="137"/>
      <c r="Z111" s="137"/>
    </row>
    <row r="112" spans="2:26" ht="48" customHeight="1" x14ac:dyDescent="0.25">
      <c r="B112" s="331">
        <v>13123100136</v>
      </c>
      <c r="C112" s="332"/>
      <c r="D112" s="333"/>
      <c r="E112" s="334"/>
      <c r="F112" s="130" t="s">
        <v>115</v>
      </c>
      <c r="G112" s="130" t="s">
        <v>2002</v>
      </c>
      <c r="H112" s="140"/>
      <c r="I112" s="335" t="s">
        <v>2224</v>
      </c>
      <c r="J112" s="336"/>
      <c r="K112" s="336"/>
      <c r="L112" s="337"/>
      <c r="M112" s="333" t="s">
        <v>2005</v>
      </c>
      <c r="N112" s="334"/>
      <c r="O112" s="139">
        <v>40933</v>
      </c>
      <c r="P112" s="130" t="s">
        <v>2225</v>
      </c>
      <c r="Q112" s="134"/>
      <c r="R112" s="134" t="s">
        <v>2226</v>
      </c>
      <c r="S112" s="137"/>
      <c r="T112" s="137"/>
      <c r="U112" s="137"/>
      <c r="V112" s="137"/>
      <c r="W112" s="137"/>
      <c r="X112" s="137"/>
      <c r="Y112" s="137"/>
      <c r="Z112" s="137"/>
    </row>
    <row r="113" spans="2:26" ht="48" customHeight="1" x14ac:dyDescent="0.25">
      <c r="B113" s="331">
        <v>39123100025</v>
      </c>
      <c r="C113" s="332"/>
      <c r="D113" s="333" t="s">
        <v>2227</v>
      </c>
      <c r="E113" s="334"/>
      <c r="F113" s="130" t="s">
        <v>371</v>
      </c>
      <c r="G113" s="130" t="s">
        <v>1790</v>
      </c>
      <c r="H113" s="131" t="s">
        <v>2228</v>
      </c>
      <c r="I113" s="335" t="s">
        <v>2229</v>
      </c>
      <c r="J113" s="336"/>
      <c r="K113" s="336"/>
      <c r="L113" s="337"/>
      <c r="M113" s="333" t="s">
        <v>1966</v>
      </c>
      <c r="N113" s="334"/>
      <c r="O113" s="139">
        <v>40933</v>
      </c>
      <c r="P113" s="130" t="s">
        <v>2225</v>
      </c>
      <c r="Q113" s="134"/>
      <c r="R113" s="134"/>
      <c r="S113" s="137"/>
      <c r="T113" s="137"/>
      <c r="U113" s="137"/>
      <c r="V113" s="137"/>
      <c r="W113" s="137"/>
      <c r="X113" s="137"/>
      <c r="Y113" s="137"/>
      <c r="Z113" s="137"/>
    </row>
    <row r="114" spans="2:26" ht="48" customHeight="1" x14ac:dyDescent="0.25">
      <c r="B114" s="331">
        <v>39123100025</v>
      </c>
      <c r="C114" s="332"/>
      <c r="D114" s="333" t="s">
        <v>2230</v>
      </c>
      <c r="E114" s="334"/>
      <c r="F114" s="130" t="s">
        <v>371</v>
      </c>
      <c r="G114" s="130" t="s">
        <v>1790</v>
      </c>
      <c r="H114" s="131" t="s">
        <v>1701</v>
      </c>
      <c r="I114" s="335" t="s">
        <v>2231</v>
      </c>
      <c r="J114" s="336"/>
      <c r="K114" s="336"/>
      <c r="L114" s="337"/>
      <c r="M114" s="333" t="s">
        <v>1966</v>
      </c>
      <c r="N114" s="334"/>
      <c r="O114" s="139">
        <v>40933</v>
      </c>
      <c r="P114" s="130" t="s">
        <v>2225</v>
      </c>
      <c r="Q114" s="134" t="s">
        <v>2232</v>
      </c>
      <c r="R114" s="134"/>
      <c r="S114" s="137"/>
      <c r="T114" s="137" t="s">
        <v>1963</v>
      </c>
      <c r="U114" s="137" t="s">
        <v>1963</v>
      </c>
      <c r="V114" s="137">
        <v>1904</v>
      </c>
      <c r="W114" s="137"/>
      <c r="X114" s="137"/>
      <c r="Y114" s="137"/>
      <c r="Z114" s="137"/>
    </row>
    <row r="115" spans="2:26" ht="48" customHeight="1" x14ac:dyDescent="0.25">
      <c r="B115" s="331">
        <v>39123100025</v>
      </c>
      <c r="C115" s="332"/>
      <c r="D115" s="333" t="s">
        <v>2233</v>
      </c>
      <c r="E115" s="334"/>
      <c r="F115" s="130" t="s">
        <v>371</v>
      </c>
      <c r="G115" s="130" t="s">
        <v>1790</v>
      </c>
      <c r="H115" s="131" t="s">
        <v>1379</v>
      </c>
      <c r="I115" s="335" t="s">
        <v>2234</v>
      </c>
      <c r="J115" s="336"/>
      <c r="K115" s="336"/>
      <c r="L115" s="337"/>
      <c r="M115" s="333" t="s">
        <v>1966</v>
      </c>
      <c r="N115" s="334"/>
      <c r="O115" s="139">
        <v>40933</v>
      </c>
      <c r="P115" s="130" t="s">
        <v>2225</v>
      </c>
      <c r="Q115" s="134" t="s">
        <v>2235</v>
      </c>
      <c r="R115" s="134"/>
      <c r="S115" s="137"/>
      <c r="T115" s="137" t="s">
        <v>1963</v>
      </c>
      <c r="U115" s="137" t="s">
        <v>1963</v>
      </c>
      <c r="V115" s="137">
        <v>1668</v>
      </c>
      <c r="W115" s="137"/>
      <c r="X115" s="137"/>
      <c r="Y115" s="137"/>
      <c r="Z115" s="137"/>
    </row>
    <row r="116" spans="2:26" ht="48" customHeight="1" x14ac:dyDescent="0.25">
      <c r="B116" s="331">
        <v>39123100025</v>
      </c>
      <c r="C116" s="332"/>
      <c r="D116" s="333" t="s">
        <v>2236</v>
      </c>
      <c r="E116" s="334"/>
      <c r="F116" s="130" t="s">
        <v>371</v>
      </c>
      <c r="G116" s="130" t="s">
        <v>1790</v>
      </c>
      <c r="H116" s="131" t="s">
        <v>1501</v>
      </c>
      <c r="I116" s="335" t="s">
        <v>2237</v>
      </c>
      <c r="J116" s="336"/>
      <c r="K116" s="336"/>
      <c r="L116" s="337"/>
      <c r="M116" s="333" t="s">
        <v>1966</v>
      </c>
      <c r="N116" s="334"/>
      <c r="O116" s="139">
        <v>40933</v>
      </c>
      <c r="P116" s="130" t="s">
        <v>2225</v>
      </c>
      <c r="Q116" s="134" t="s">
        <v>2238</v>
      </c>
      <c r="R116" s="134"/>
      <c r="S116" s="137"/>
      <c r="T116" s="137" t="s">
        <v>1963</v>
      </c>
      <c r="U116" s="137" t="s">
        <v>1963</v>
      </c>
      <c r="V116" s="137">
        <v>1905</v>
      </c>
      <c r="W116" s="137"/>
      <c r="X116" s="137"/>
      <c r="Y116" s="137"/>
      <c r="Z116" s="137"/>
    </row>
    <row r="117" spans="2:26" ht="48" customHeight="1" x14ac:dyDescent="0.25">
      <c r="B117" s="331">
        <v>39123100025</v>
      </c>
      <c r="C117" s="332"/>
      <c r="D117" s="333" t="s">
        <v>2239</v>
      </c>
      <c r="E117" s="334"/>
      <c r="F117" s="130" t="s">
        <v>371</v>
      </c>
      <c r="G117" s="130" t="s">
        <v>1790</v>
      </c>
      <c r="H117" s="131" t="s">
        <v>1704</v>
      </c>
      <c r="I117" s="335" t="s">
        <v>2240</v>
      </c>
      <c r="J117" s="336"/>
      <c r="K117" s="336"/>
      <c r="L117" s="337"/>
      <c r="M117" s="333" t="s">
        <v>1966</v>
      </c>
      <c r="N117" s="334"/>
      <c r="O117" s="139">
        <v>40933</v>
      </c>
      <c r="P117" s="130" t="s">
        <v>2225</v>
      </c>
      <c r="Q117" s="134"/>
      <c r="R117" s="134"/>
      <c r="S117" s="137"/>
      <c r="T117" s="137"/>
      <c r="U117" s="137"/>
      <c r="V117" s="137"/>
      <c r="W117" s="137"/>
      <c r="X117" s="137"/>
      <c r="Y117" s="137"/>
      <c r="Z117" s="137"/>
    </row>
    <row r="118" spans="2:26" ht="48" customHeight="1" x14ac:dyDescent="0.25">
      <c r="B118" s="331" t="s">
        <v>1819</v>
      </c>
      <c r="C118" s="332"/>
      <c r="D118" s="333" t="s">
        <v>2241</v>
      </c>
      <c r="E118" s="334"/>
      <c r="F118" s="130" t="s">
        <v>417</v>
      </c>
      <c r="G118" s="130" t="s">
        <v>1790</v>
      </c>
      <c r="H118" s="131" t="s">
        <v>2242</v>
      </c>
      <c r="I118" s="335" t="s">
        <v>2243</v>
      </c>
      <c r="J118" s="336"/>
      <c r="K118" s="336"/>
      <c r="L118" s="337"/>
      <c r="M118" s="333" t="s">
        <v>1966</v>
      </c>
      <c r="N118" s="334"/>
      <c r="O118" s="139">
        <v>40933</v>
      </c>
      <c r="P118" s="130" t="s">
        <v>2225</v>
      </c>
      <c r="Q118" s="134"/>
      <c r="R118" s="134"/>
      <c r="S118" s="137"/>
      <c r="T118" s="137"/>
      <c r="U118" s="137"/>
      <c r="V118" s="137"/>
      <c r="W118" s="137"/>
      <c r="X118" s="137"/>
      <c r="Y118" s="137"/>
      <c r="Z118" s="137"/>
    </row>
    <row r="119" spans="2:26" ht="48" customHeight="1" x14ac:dyDescent="0.25">
      <c r="B119" s="331">
        <v>39123100029</v>
      </c>
      <c r="C119" s="332"/>
      <c r="D119" s="333" t="s">
        <v>2244</v>
      </c>
      <c r="E119" s="334"/>
      <c r="F119" s="130" t="s">
        <v>371</v>
      </c>
      <c r="G119" s="130" t="s">
        <v>1790</v>
      </c>
      <c r="H119" s="131" t="s">
        <v>864</v>
      </c>
      <c r="I119" s="335" t="s">
        <v>2245</v>
      </c>
      <c r="J119" s="336"/>
      <c r="K119" s="336"/>
      <c r="L119" s="337"/>
      <c r="M119" s="333" t="s">
        <v>1966</v>
      </c>
      <c r="N119" s="334"/>
      <c r="O119" s="139">
        <v>40933</v>
      </c>
      <c r="P119" s="130" t="s">
        <v>2225</v>
      </c>
      <c r="Q119" s="134" t="s">
        <v>2044</v>
      </c>
      <c r="R119" s="134"/>
      <c r="S119" s="137"/>
      <c r="T119" s="137" t="s">
        <v>1963</v>
      </c>
      <c r="U119" s="137" t="s">
        <v>1963</v>
      </c>
      <c r="V119" s="137">
        <v>1907</v>
      </c>
      <c r="W119" s="137"/>
      <c r="X119" s="137"/>
      <c r="Y119" s="137"/>
      <c r="Z119" s="137"/>
    </row>
    <row r="120" spans="2:26" ht="48" customHeight="1" x14ac:dyDescent="0.25">
      <c r="B120" s="331">
        <v>39123100029</v>
      </c>
      <c r="C120" s="332"/>
      <c r="D120" s="333" t="s">
        <v>2246</v>
      </c>
      <c r="E120" s="334"/>
      <c r="F120" s="130" t="s">
        <v>371</v>
      </c>
      <c r="G120" s="130" t="s">
        <v>1790</v>
      </c>
      <c r="H120" s="131" t="s">
        <v>1699</v>
      </c>
      <c r="I120" s="335" t="s">
        <v>2247</v>
      </c>
      <c r="J120" s="336"/>
      <c r="K120" s="336"/>
      <c r="L120" s="337"/>
      <c r="M120" s="333" t="s">
        <v>1966</v>
      </c>
      <c r="N120" s="334"/>
      <c r="O120" s="139">
        <v>40933</v>
      </c>
      <c r="P120" s="130" t="s">
        <v>2225</v>
      </c>
      <c r="Q120" s="134" t="s">
        <v>2044</v>
      </c>
      <c r="R120" s="134"/>
      <c r="S120" s="137"/>
      <c r="T120" s="137" t="s">
        <v>1963</v>
      </c>
      <c r="U120" s="137" t="s">
        <v>1963</v>
      </c>
      <c r="V120" s="137">
        <v>1903</v>
      </c>
      <c r="W120" s="137"/>
      <c r="X120" s="137"/>
      <c r="Y120" s="137"/>
      <c r="Z120" s="137"/>
    </row>
    <row r="121" spans="2:26" ht="48" customHeight="1" x14ac:dyDescent="0.25">
      <c r="B121" s="331">
        <v>39123100029</v>
      </c>
      <c r="C121" s="332"/>
      <c r="D121" s="333" t="s">
        <v>2248</v>
      </c>
      <c r="E121" s="334"/>
      <c r="F121" s="130" t="s">
        <v>371</v>
      </c>
      <c r="G121" s="130" t="s">
        <v>1790</v>
      </c>
      <c r="H121" s="131" t="s">
        <v>825</v>
      </c>
      <c r="I121" s="335" t="s">
        <v>2249</v>
      </c>
      <c r="J121" s="336"/>
      <c r="K121" s="336"/>
      <c r="L121" s="337"/>
      <c r="M121" s="333" t="s">
        <v>1966</v>
      </c>
      <c r="N121" s="334"/>
      <c r="O121" s="139">
        <v>40933</v>
      </c>
      <c r="P121" s="130" t="s">
        <v>2225</v>
      </c>
      <c r="Q121" s="134" t="s">
        <v>2250</v>
      </c>
      <c r="R121" s="134"/>
      <c r="S121" s="137"/>
      <c r="T121" s="137" t="s">
        <v>1963</v>
      </c>
      <c r="U121" s="137" t="s">
        <v>1963</v>
      </c>
      <c r="V121" s="138" t="s">
        <v>2251</v>
      </c>
      <c r="W121" s="137"/>
      <c r="X121" s="137"/>
      <c r="Y121" s="137"/>
      <c r="Z121" s="137"/>
    </row>
    <row r="122" spans="2:26" ht="48" customHeight="1" x14ac:dyDescent="0.25">
      <c r="B122" s="331">
        <v>39123100029</v>
      </c>
      <c r="C122" s="332"/>
      <c r="D122" s="333" t="s">
        <v>2252</v>
      </c>
      <c r="E122" s="334"/>
      <c r="F122" s="130" t="s">
        <v>371</v>
      </c>
      <c r="G122" s="130" t="s">
        <v>1790</v>
      </c>
      <c r="H122" s="131" t="s">
        <v>2253</v>
      </c>
      <c r="I122" s="335" t="s">
        <v>2254</v>
      </c>
      <c r="J122" s="336"/>
      <c r="K122" s="336"/>
      <c r="L122" s="337"/>
      <c r="M122" s="333" t="s">
        <v>1966</v>
      </c>
      <c r="N122" s="334"/>
      <c r="O122" s="139">
        <v>40933</v>
      </c>
      <c r="P122" s="130" t="s">
        <v>2225</v>
      </c>
      <c r="Q122" s="134" t="s">
        <v>2044</v>
      </c>
      <c r="R122" s="134"/>
      <c r="S122" s="137"/>
      <c r="T122" s="137" t="s">
        <v>1963</v>
      </c>
      <c r="U122" s="137" t="s">
        <v>1963</v>
      </c>
      <c r="V122" s="137">
        <v>1901</v>
      </c>
      <c r="W122" s="137"/>
      <c r="X122" s="137"/>
      <c r="Y122" s="137"/>
      <c r="Z122" s="137"/>
    </row>
    <row r="123" spans="2:26" ht="48" customHeight="1" x14ac:dyDescent="0.25">
      <c r="B123" s="331" t="s">
        <v>1859</v>
      </c>
      <c r="C123" s="332"/>
      <c r="D123" s="333" t="s">
        <v>2255</v>
      </c>
      <c r="E123" s="334"/>
      <c r="F123" s="130" t="s">
        <v>388</v>
      </c>
      <c r="G123" s="130" t="s">
        <v>1790</v>
      </c>
      <c r="H123" s="140" t="s">
        <v>1603</v>
      </c>
      <c r="I123" s="335" t="s">
        <v>2256</v>
      </c>
      <c r="J123" s="336"/>
      <c r="K123" s="336"/>
      <c r="L123" s="337"/>
      <c r="M123" s="333" t="s">
        <v>1792</v>
      </c>
      <c r="N123" s="334"/>
      <c r="O123" s="139">
        <v>40933</v>
      </c>
      <c r="P123" s="130" t="s">
        <v>2225</v>
      </c>
      <c r="Q123" s="134"/>
      <c r="R123" s="134" t="s">
        <v>2257</v>
      </c>
      <c r="S123" s="137"/>
      <c r="T123" s="137"/>
      <c r="U123" s="137"/>
      <c r="V123" s="137"/>
      <c r="W123" s="137"/>
      <c r="X123" s="137"/>
      <c r="Y123" s="137"/>
      <c r="Z123" s="137"/>
    </row>
    <row r="124" spans="2:26" ht="48" customHeight="1" x14ac:dyDescent="0.25">
      <c r="B124" s="331" t="s">
        <v>1819</v>
      </c>
      <c r="C124" s="332"/>
      <c r="D124" s="333" t="s">
        <v>2258</v>
      </c>
      <c r="E124" s="334"/>
      <c r="F124" s="130" t="s">
        <v>388</v>
      </c>
      <c r="G124" s="130" t="s">
        <v>1790</v>
      </c>
      <c r="H124" s="140" t="s">
        <v>2259</v>
      </c>
      <c r="I124" s="335" t="s">
        <v>2260</v>
      </c>
      <c r="J124" s="336"/>
      <c r="K124" s="336"/>
      <c r="L124" s="337"/>
      <c r="M124" s="333" t="s">
        <v>1792</v>
      </c>
      <c r="N124" s="334"/>
      <c r="O124" s="139">
        <v>40933</v>
      </c>
      <c r="P124" s="130" t="s">
        <v>2225</v>
      </c>
      <c r="Q124" s="134"/>
      <c r="R124" s="134" t="s">
        <v>2257</v>
      </c>
      <c r="S124" s="137"/>
      <c r="T124" s="137"/>
      <c r="U124" s="137"/>
      <c r="V124" s="137"/>
      <c r="W124" s="137"/>
      <c r="X124" s="137"/>
      <c r="Y124" s="137"/>
      <c r="Z124" s="137"/>
    </row>
    <row r="125" spans="2:26" ht="48" customHeight="1" x14ac:dyDescent="0.25">
      <c r="B125" s="331" t="s">
        <v>1819</v>
      </c>
      <c r="C125" s="332"/>
      <c r="D125" s="333" t="s">
        <v>2261</v>
      </c>
      <c r="E125" s="334"/>
      <c r="F125" s="130" t="s">
        <v>388</v>
      </c>
      <c r="G125" s="130" t="s">
        <v>577</v>
      </c>
      <c r="H125" s="140" t="s">
        <v>1450</v>
      </c>
      <c r="I125" s="335" t="s">
        <v>2262</v>
      </c>
      <c r="J125" s="336"/>
      <c r="K125" s="336"/>
      <c r="L125" s="337"/>
      <c r="M125" s="333" t="s">
        <v>1792</v>
      </c>
      <c r="N125" s="334"/>
      <c r="O125" s="139">
        <v>40933</v>
      </c>
      <c r="P125" s="130" t="s">
        <v>2225</v>
      </c>
      <c r="Q125" s="134" t="s">
        <v>2263</v>
      </c>
      <c r="R125" s="134" t="s">
        <v>1963</v>
      </c>
      <c r="S125" s="137"/>
      <c r="T125" s="137" t="s">
        <v>1963</v>
      </c>
      <c r="U125" s="137" t="s">
        <v>1963</v>
      </c>
      <c r="V125" s="137">
        <v>1719</v>
      </c>
      <c r="W125" s="137"/>
      <c r="X125" s="137"/>
      <c r="Y125" s="137"/>
      <c r="Z125" s="137"/>
    </row>
    <row r="126" spans="2:26" ht="48" customHeight="1" x14ac:dyDescent="0.25">
      <c r="B126" s="331" t="s">
        <v>1819</v>
      </c>
      <c r="C126" s="332"/>
      <c r="D126" s="333" t="s">
        <v>2029</v>
      </c>
      <c r="E126" s="334"/>
      <c r="F126" s="130" t="s">
        <v>1663</v>
      </c>
      <c r="G126" s="130" t="s">
        <v>2036</v>
      </c>
      <c r="H126" s="140"/>
      <c r="I126" s="335" t="s">
        <v>2264</v>
      </c>
      <c r="J126" s="336"/>
      <c r="K126" s="336"/>
      <c r="L126" s="337"/>
      <c r="M126" s="333" t="s">
        <v>2038</v>
      </c>
      <c r="N126" s="334"/>
      <c r="O126" s="139">
        <v>40933</v>
      </c>
      <c r="P126" s="130" t="s">
        <v>2225</v>
      </c>
      <c r="Q126" s="134"/>
      <c r="R126" s="134"/>
      <c r="S126" s="137"/>
      <c r="T126" s="137"/>
      <c r="U126" s="137"/>
      <c r="V126" s="137"/>
      <c r="W126" s="137"/>
      <c r="X126" s="137"/>
      <c r="Y126" s="137"/>
      <c r="Z126" s="137"/>
    </row>
    <row r="127" spans="2:26" ht="48" customHeight="1" x14ac:dyDescent="0.25">
      <c r="B127" s="331">
        <v>20121100908</v>
      </c>
      <c r="C127" s="332"/>
      <c r="D127" s="333" t="s">
        <v>2265</v>
      </c>
      <c r="E127" s="334"/>
      <c r="F127" s="130" t="s">
        <v>337</v>
      </c>
      <c r="G127" s="130" t="s">
        <v>1790</v>
      </c>
      <c r="H127" s="131" t="s">
        <v>2266</v>
      </c>
      <c r="I127" s="335" t="s">
        <v>2267</v>
      </c>
      <c r="J127" s="336"/>
      <c r="K127" s="336"/>
      <c r="L127" s="337"/>
      <c r="M127" s="333" t="s">
        <v>1792</v>
      </c>
      <c r="N127" s="334"/>
      <c r="O127" s="139">
        <v>40933</v>
      </c>
      <c r="P127" s="130" t="s">
        <v>2225</v>
      </c>
      <c r="Q127" s="134" t="s">
        <v>2210</v>
      </c>
      <c r="R127" s="134" t="s">
        <v>1963</v>
      </c>
      <c r="S127" s="137"/>
      <c r="T127" s="137" t="s">
        <v>1963</v>
      </c>
      <c r="U127" s="137" t="s">
        <v>1963</v>
      </c>
      <c r="V127" s="137">
        <v>1943</v>
      </c>
      <c r="W127" s="137"/>
      <c r="X127" s="137"/>
      <c r="Y127" s="137"/>
      <c r="Z127" s="137"/>
    </row>
    <row r="128" spans="2:26" ht="48" customHeight="1" x14ac:dyDescent="0.25">
      <c r="B128" s="331">
        <v>41123100082</v>
      </c>
      <c r="C128" s="332"/>
      <c r="D128" s="333" t="s">
        <v>2268</v>
      </c>
      <c r="E128" s="334"/>
      <c r="F128" s="130" t="s">
        <v>1663</v>
      </c>
      <c r="G128" s="130" t="s">
        <v>2036</v>
      </c>
      <c r="H128" s="140"/>
      <c r="I128" s="335" t="s">
        <v>2269</v>
      </c>
      <c r="J128" s="336"/>
      <c r="K128" s="336"/>
      <c r="L128" s="337"/>
      <c r="M128" s="333" t="s">
        <v>2038</v>
      </c>
      <c r="N128" s="334"/>
      <c r="O128" s="139">
        <v>40933</v>
      </c>
      <c r="P128" s="130" t="s">
        <v>2225</v>
      </c>
      <c r="Q128" s="134"/>
      <c r="R128" s="134"/>
      <c r="S128" s="137"/>
      <c r="T128" s="137"/>
      <c r="U128" s="137"/>
      <c r="V128" s="137"/>
      <c r="W128" s="137"/>
      <c r="X128" s="137"/>
      <c r="Y128" s="137"/>
      <c r="Z128" s="137"/>
    </row>
    <row r="129" spans="2:26" ht="48" customHeight="1" x14ac:dyDescent="0.25">
      <c r="B129" s="331">
        <v>2123100043</v>
      </c>
      <c r="C129" s="332"/>
      <c r="D129" s="333" t="s">
        <v>2270</v>
      </c>
      <c r="E129" s="334"/>
      <c r="F129" s="130" t="s">
        <v>2271</v>
      </c>
      <c r="G129" s="130" t="s">
        <v>1790</v>
      </c>
      <c r="H129" s="140" t="s">
        <v>2272</v>
      </c>
      <c r="I129" s="335" t="s">
        <v>2273</v>
      </c>
      <c r="J129" s="336"/>
      <c r="K129" s="336"/>
      <c r="L129" s="337"/>
      <c r="M129" s="333" t="s">
        <v>1966</v>
      </c>
      <c r="N129" s="334"/>
      <c r="O129" s="139">
        <v>40933</v>
      </c>
      <c r="P129" s="130" t="s">
        <v>2225</v>
      </c>
      <c r="Q129" s="134"/>
      <c r="R129" s="134"/>
      <c r="S129" s="137"/>
      <c r="T129" s="137"/>
      <c r="U129" s="137"/>
      <c r="V129" s="137"/>
      <c r="W129" s="137"/>
      <c r="X129" s="137"/>
      <c r="Y129" s="137"/>
      <c r="Z129" s="137"/>
    </row>
    <row r="130" spans="2:26" ht="48" customHeight="1" x14ac:dyDescent="0.25">
      <c r="B130" s="331">
        <v>15123100028</v>
      </c>
      <c r="C130" s="332"/>
      <c r="D130" s="333" t="s">
        <v>2274</v>
      </c>
      <c r="E130" s="334"/>
      <c r="F130" s="130" t="s">
        <v>496</v>
      </c>
      <c r="G130" s="130" t="s">
        <v>1790</v>
      </c>
      <c r="H130" s="140" t="s">
        <v>2275</v>
      </c>
      <c r="I130" s="335" t="s">
        <v>2276</v>
      </c>
      <c r="J130" s="336"/>
      <c r="K130" s="336"/>
      <c r="L130" s="337"/>
      <c r="M130" s="333" t="s">
        <v>1966</v>
      </c>
      <c r="N130" s="334"/>
      <c r="O130" s="139">
        <v>40933</v>
      </c>
      <c r="P130" s="130" t="s">
        <v>2225</v>
      </c>
      <c r="Q130" s="134"/>
      <c r="R130" s="134"/>
      <c r="S130" s="137"/>
      <c r="T130" s="137"/>
      <c r="U130" s="137"/>
      <c r="V130" s="137"/>
      <c r="W130" s="137"/>
      <c r="X130" s="137"/>
      <c r="Y130" s="137"/>
      <c r="Z130" s="137"/>
    </row>
    <row r="131" spans="2:26" ht="48" customHeight="1" x14ac:dyDescent="0.25">
      <c r="B131" s="331">
        <v>15123100028</v>
      </c>
      <c r="C131" s="332"/>
      <c r="D131" s="333" t="s">
        <v>2277</v>
      </c>
      <c r="E131" s="334"/>
      <c r="F131" s="130" t="s">
        <v>496</v>
      </c>
      <c r="G131" s="130" t="s">
        <v>1790</v>
      </c>
      <c r="H131" s="140" t="s">
        <v>2278</v>
      </c>
      <c r="I131" s="335" t="s">
        <v>2279</v>
      </c>
      <c r="J131" s="336"/>
      <c r="K131" s="336"/>
      <c r="L131" s="337"/>
      <c r="M131" s="333" t="s">
        <v>1966</v>
      </c>
      <c r="N131" s="334"/>
      <c r="O131" s="139">
        <v>40933</v>
      </c>
      <c r="P131" s="130" t="s">
        <v>2225</v>
      </c>
      <c r="Q131" s="134"/>
      <c r="R131" s="134"/>
      <c r="S131" s="137"/>
      <c r="T131" s="137"/>
      <c r="U131" s="137"/>
      <c r="V131" s="137"/>
      <c r="W131" s="137"/>
      <c r="X131" s="137"/>
      <c r="Y131" s="137"/>
      <c r="Z131" s="137"/>
    </row>
    <row r="132" spans="2:26" ht="48" customHeight="1" x14ac:dyDescent="0.25">
      <c r="B132" s="331" t="s">
        <v>1984</v>
      </c>
      <c r="C132" s="332"/>
      <c r="D132" s="333" t="s">
        <v>2280</v>
      </c>
      <c r="E132" s="334"/>
      <c r="F132" s="130" t="s">
        <v>329</v>
      </c>
      <c r="G132" s="130" t="s">
        <v>1790</v>
      </c>
      <c r="H132" s="140" t="s">
        <v>2281</v>
      </c>
      <c r="I132" s="335" t="s">
        <v>2282</v>
      </c>
      <c r="J132" s="336"/>
      <c r="K132" s="336"/>
      <c r="L132" s="337"/>
      <c r="M132" s="333" t="s">
        <v>1792</v>
      </c>
      <c r="N132" s="334"/>
      <c r="O132" s="139">
        <v>40934</v>
      </c>
      <c r="P132" s="130" t="s">
        <v>2283</v>
      </c>
      <c r="Q132" s="134" t="s">
        <v>2215</v>
      </c>
      <c r="R132" s="134" t="s">
        <v>1963</v>
      </c>
      <c r="S132" s="137"/>
      <c r="T132" s="137" t="s">
        <v>1963</v>
      </c>
      <c r="U132" s="137" t="s">
        <v>1963</v>
      </c>
      <c r="V132" s="137">
        <v>1917</v>
      </c>
      <c r="W132" s="137"/>
      <c r="X132" s="137"/>
      <c r="Y132" s="137"/>
      <c r="Z132" s="137"/>
    </row>
    <row r="133" spans="2:26" ht="48" customHeight="1" x14ac:dyDescent="0.25">
      <c r="B133" s="331" t="s">
        <v>1984</v>
      </c>
      <c r="C133" s="332"/>
      <c r="D133" s="333" t="s">
        <v>2284</v>
      </c>
      <c r="E133" s="334"/>
      <c r="F133" s="130" t="s">
        <v>329</v>
      </c>
      <c r="G133" s="130" t="s">
        <v>1790</v>
      </c>
      <c r="H133" s="140" t="s">
        <v>764</v>
      </c>
      <c r="I133" s="335" t="s">
        <v>2285</v>
      </c>
      <c r="J133" s="336"/>
      <c r="K133" s="336"/>
      <c r="L133" s="337"/>
      <c r="M133" s="333" t="s">
        <v>1792</v>
      </c>
      <c r="N133" s="334"/>
      <c r="O133" s="139">
        <v>40934</v>
      </c>
      <c r="P133" s="130" t="s">
        <v>2286</v>
      </c>
      <c r="Q133" s="134" t="s">
        <v>2215</v>
      </c>
      <c r="R133" s="134" t="s">
        <v>1963</v>
      </c>
      <c r="S133" s="137"/>
      <c r="T133" s="137" t="s">
        <v>1963</v>
      </c>
      <c r="U133" s="137" t="s">
        <v>1963</v>
      </c>
      <c r="V133" s="137">
        <v>1916</v>
      </c>
      <c r="W133" s="137"/>
      <c r="X133" s="137"/>
      <c r="Y133" s="137"/>
      <c r="Z133" s="137"/>
    </row>
    <row r="134" spans="2:26" ht="48" customHeight="1" x14ac:dyDescent="0.25">
      <c r="B134" s="331" t="s">
        <v>1984</v>
      </c>
      <c r="C134" s="332"/>
      <c r="D134" s="333" t="s">
        <v>2287</v>
      </c>
      <c r="E134" s="334"/>
      <c r="F134" s="130" t="s">
        <v>329</v>
      </c>
      <c r="G134" s="130" t="s">
        <v>1790</v>
      </c>
      <c r="H134" s="140" t="s">
        <v>797</v>
      </c>
      <c r="I134" s="335" t="s">
        <v>2288</v>
      </c>
      <c r="J134" s="336"/>
      <c r="K134" s="336"/>
      <c r="L134" s="337"/>
      <c r="M134" s="333" t="s">
        <v>1792</v>
      </c>
      <c r="N134" s="334"/>
      <c r="O134" s="139">
        <v>40934</v>
      </c>
      <c r="P134" s="130" t="s">
        <v>2289</v>
      </c>
      <c r="Q134" s="134" t="s">
        <v>2215</v>
      </c>
      <c r="R134" s="134" t="s">
        <v>1963</v>
      </c>
      <c r="S134" s="137"/>
      <c r="T134" s="137" t="s">
        <v>1963</v>
      </c>
      <c r="U134" s="137" t="s">
        <v>1963</v>
      </c>
      <c r="V134" s="137">
        <v>1923</v>
      </c>
      <c r="W134" s="137"/>
      <c r="X134" s="137"/>
      <c r="Y134" s="137"/>
      <c r="Z134" s="137"/>
    </row>
    <row r="135" spans="2:26" ht="48" customHeight="1" x14ac:dyDescent="0.25">
      <c r="B135" s="331" t="s">
        <v>1984</v>
      </c>
      <c r="C135" s="332"/>
      <c r="D135" s="333" t="s">
        <v>2181</v>
      </c>
      <c r="E135" s="334"/>
      <c r="F135" s="130" t="s">
        <v>329</v>
      </c>
      <c r="G135" s="130" t="s">
        <v>1790</v>
      </c>
      <c r="H135" s="140" t="s">
        <v>779</v>
      </c>
      <c r="I135" s="335" t="s">
        <v>2290</v>
      </c>
      <c r="J135" s="336"/>
      <c r="K135" s="336"/>
      <c r="L135" s="337"/>
      <c r="M135" s="333" t="s">
        <v>1792</v>
      </c>
      <c r="N135" s="334"/>
      <c r="O135" s="139">
        <v>40934</v>
      </c>
      <c r="P135" s="130" t="s">
        <v>2291</v>
      </c>
      <c r="Q135" s="134" t="s">
        <v>2215</v>
      </c>
      <c r="R135" s="134" t="s">
        <v>1963</v>
      </c>
      <c r="S135" s="137"/>
      <c r="T135" s="137" t="s">
        <v>1963</v>
      </c>
      <c r="U135" s="137" t="s">
        <v>1963</v>
      </c>
      <c r="V135" s="137">
        <v>1914</v>
      </c>
      <c r="W135" s="137"/>
      <c r="X135" s="137"/>
      <c r="Y135" s="137"/>
      <c r="Z135" s="137"/>
    </row>
    <row r="136" spans="2:26" ht="48" customHeight="1" x14ac:dyDescent="0.25">
      <c r="B136" s="331" t="s">
        <v>1984</v>
      </c>
      <c r="C136" s="332"/>
      <c r="D136" s="333" t="s">
        <v>2292</v>
      </c>
      <c r="E136" s="334"/>
      <c r="F136" s="130" t="s">
        <v>329</v>
      </c>
      <c r="G136" s="130" t="s">
        <v>1790</v>
      </c>
      <c r="H136" s="140" t="s">
        <v>1724</v>
      </c>
      <c r="I136" s="335" t="s">
        <v>2293</v>
      </c>
      <c r="J136" s="336"/>
      <c r="K136" s="336"/>
      <c r="L136" s="337"/>
      <c r="M136" s="333" t="s">
        <v>1792</v>
      </c>
      <c r="N136" s="334"/>
      <c r="O136" s="139">
        <v>40934</v>
      </c>
      <c r="P136" s="130" t="s">
        <v>2294</v>
      </c>
      <c r="Q136" s="134" t="s">
        <v>2215</v>
      </c>
      <c r="R136" s="134" t="s">
        <v>1963</v>
      </c>
      <c r="S136" s="137"/>
      <c r="T136" s="137" t="s">
        <v>1963</v>
      </c>
      <c r="U136" s="137" t="s">
        <v>1963</v>
      </c>
      <c r="V136" s="137">
        <v>1922</v>
      </c>
      <c r="W136" s="137"/>
      <c r="X136" s="137"/>
      <c r="Y136" s="137"/>
      <c r="Z136" s="137"/>
    </row>
    <row r="137" spans="2:26" ht="48" customHeight="1" x14ac:dyDescent="0.25">
      <c r="B137" s="331" t="s">
        <v>1819</v>
      </c>
      <c r="C137" s="332"/>
      <c r="D137" s="333" t="s">
        <v>2295</v>
      </c>
      <c r="E137" s="334"/>
      <c r="F137" s="130" t="s">
        <v>345</v>
      </c>
      <c r="G137" s="130" t="s">
        <v>2059</v>
      </c>
      <c r="H137" s="140"/>
      <c r="I137" s="335" t="s">
        <v>2296</v>
      </c>
      <c r="J137" s="336"/>
      <c r="K137" s="336"/>
      <c r="L137" s="337"/>
      <c r="M137" s="333" t="s">
        <v>2086</v>
      </c>
      <c r="N137" s="334"/>
      <c r="O137" s="139">
        <v>40934</v>
      </c>
      <c r="P137" s="130" t="s">
        <v>2297</v>
      </c>
      <c r="Q137" s="134"/>
      <c r="R137" s="134"/>
      <c r="S137" s="137"/>
      <c r="T137" s="137"/>
      <c r="U137" s="137"/>
      <c r="V137" s="137"/>
      <c r="W137" s="137"/>
      <c r="X137" s="137"/>
      <c r="Y137" s="137"/>
      <c r="Z137" s="137"/>
    </row>
    <row r="138" spans="2:26" ht="48" customHeight="1" x14ac:dyDescent="0.25">
      <c r="B138" s="331" t="s">
        <v>1819</v>
      </c>
      <c r="C138" s="332"/>
      <c r="D138" s="333" t="s">
        <v>2298</v>
      </c>
      <c r="E138" s="334"/>
      <c r="F138" s="130" t="s">
        <v>345</v>
      </c>
      <c r="G138" s="130" t="s">
        <v>2059</v>
      </c>
      <c r="H138" s="140"/>
      <c r="I138" s="335" t="s">
        <v>2299</v>
      </c>
      <c r="J138" s="336"/>
      <c r="K138" s="336"/>
      <c r="L138" s="337"/>
      <c r="M138" s="333" t="s">
        <v>2086</v>
      </c>
      <c r="N138" s="334"/>
      <c r="O138" s="139">
        <v>40934</v>
      </c>
      <c r="P138" s="130" t="s">
        <v>2297</v>
      </c>
      <c r="Q138" s="134"/>
      <c r="R138" s="134"/>
      <c r="S138" s="137"/>
      <c r="T138" s="137"/>
      <c r="U138" s="137"/>
      <c r="V138" s="137"/>
      <c r="W138" s="137"/>
      <c r="X138" s="137"/>
      <c r="Y138" s="137"/>
      <c r="Z138" s="137"/>
    </row>
    <row r="139" spans="2:26" ht="48" customHeight="1" x14ac:dyDescent="0.25">
      <c r="B139" s="331" t="s">
        <v>1984</v>
      </c>
      <c r="C139" s="332"/>
      <c r="D139" s="333" t="s">
        <v>2300</v>
      </c>
      <c r="E139" s="334"/>
      <c r="F139" s="130" t="s">
        <v>329</v>
      </c>
      <c r="G139" s="130" t="s">
        <v>2010</v>
      </c>
      <c r="H139" s="140" t="s">
        <v>801</v>
      </c>
      <c r="I139" s="335" t="s">
        <v>2301</v>
      </c>
      <c r="J139" s="336"/>
      <c r="K139" s="336"/>
      <c r="L139" s="337"/>
      <c r="M139" s="333" t="s">
        <v>2012</v>
      </c>
      <c r="N139" s="334"/>
      <c r="O139" s="139">
        <v>40934</v>
      </c>
      <c r="P139" s="130" t="s">
        <v>2218</v>
      </c>
      <c r="Q139" s="134" t="s">
        <v>577</v>
      </c>
      <c r="R139" s="134"/>
      <c r="S139" s="137" t="s">
        <v>2183</v>
      </c>
      <c r="T139" s="137"/>
      <c r="U139" s="137"/>
      <c r="V139" s="137"/>
      <c r="W139" s="137"/>
      <c r="X139" s="137"/>
      <c r="Y139" s="137"/>
      <c r="Z139" s="137"/>
    </row>
    <row r="140" spans="2:26" ht="48" customHeight="1" x14ac:dyDescent="0.25">
      <c r="B140" s="331" t="s">
        <v>1984</v>
      </c>
      <c r="C140" s="332"/>
      <c r="D140" s="333" t="s">
        <v>2302</v>
      </c>
      <c r="E140" s="334"/>
      <c r="F140" s="130" t="s">
        <v>329</v>
      </c>
      <c r="G140" s="130" t="s">
        <v>2010</v>
      </c>
      <c r="H140" s="140"/>
      <c r="I140" s="335" t="s">
        <v>2303</v>
      </c>
      <c r="J140" s="336"/>
      <c r="K140" s="336"/>
      <c r="L140" s="337"/>
      <c r="M140" s="333" t="s">
        <v>2012</v>
      </c>
      <c r="N140" s="334"/>
      <c r="O140" s="139">
        <v>40934</v>
      </c>
      <c r="P140" s="130" t="s">
        <v>2218</v>
      </c>
      <c r="Q140" s="134"/>
      <c r="R140" s="134" t="s">
        <v>1963</v>
      </c>
      <c r="S140" s="137"/>
      <c r="T140" s="137"/>
      <c r="U140" s="137"/>
      <c r="V140" s="137"/>
      <c r="W140" s="137"/>
      <c r="X140" s="137"/>
      <c r="Y140" s="137"/>
      <c r="Z140" s="137"/>
    </row>
    <row r="141" spans="2:26" ht="48" customHeight="1" x14ac:dyDescent="0.25">
      <c r="B141" s="331" t="s">
        <v>1984</v>
      </c>
      <c r="C141" s="332"/>
      <c r="D141" s="333" t="s">
        <v>2304</v>
      </c>
      <c r="E141" s="334"/>
      <c r="F141" s="130" t="s">
        <v>329</v>
      </c>
      <c r="G141" s="130" t="s">
        <v>2010</v>
      </c>
      <c r="H141" s="140"/>
      <c r="I141" s="335" t="s">
        <v>2305</v>
      </c>
      <c r="J141" s="336"/>
      <c r="K141" s="336"/>
      <c r="L141" s="337"/>
      <c r="M141" s="333" t="s">
        <v>2012</v>
      </c>
      <c r="N141" s="334"/>
      <c r="O141" s="139">
        <v>40934</v>
      </c>
      <c r="P141" s="130" t="s">
        <v>2306</v>
      </c>
      <c r="Q141" s="134"/>
      <c r="R141" s="134"/>
      <c r="S141" s="137"/>
      <c r="T141" s="137"/>
      <c r="U141" s="137"/>
      <c r="V141" s="137"/>
      <c r="W141" s="137"/>
      <c r="X141" s="137"/>
      <c r="Y141" s="137"/>
      <c r="Z141" s="137"/>
    </row>
    <row r="142" spans="2:26" ht="48" customHeight="1" x14ac:dyDescent="0.25">
      <c r="B142" s="331" t="s">
        <v>1984</v>
      </c>
      <c r="C142" s="332"/>
      <c r="D142" s="333" t="s">
        <v>2307</v>
      </c>
      <c r="E142" s="334"/>
      <c r="F142" s="130" t="s">
        <v>329</v>
      </c>
      <c r="G142" s="130" t="s">
        <v>1790</v>
      </c>
      <c r="H142" s="140" t="s">
        <v>787</v>
      </c>
      <c r="I142" s="335" t="s">
        <v>2308</v>
      </c>
      <c r="J142" s="336"/>
      <c r="K142" s="336"/>
      <c r="L142" s="337"/>
      <c r="M142" s="333" t="s">
        <v>1792</v>
      </c>
      <c r="N142" s="334"/>
      <c r="O142" s="139">
        <v>40934</v>
      </c>
      <c r="P142" s="130" t="s">
        <v>2309</v>
      </c>
      <c r="Q142" s="134" t="s">
        <v>2215</v>
      </c>
      <c r="R142" s="134" t="s">
        <v>1963</v>
      </c>
      <c r="S142" s="137" t="s">
        <v>2183</v>
      </c>
      <c r="T142" s="137" t="s">
        <v>1963</v>
      </c>
      <c r="U142" s="137" t="s">
        <v>1963</v>
      </c>
      <c r="V142" s="137">
        <v>1921</v>
      </c>
      <c r="W142" s="137"/>
      <c r="X142" s="137"/>
      <c r="Y142" s="137"/>
      <c r="Z142" s="137"/>
    </row>
    <row r="143" spans="2:26" ht="48" customHeight="1" x14ac:dyDescent="0.25">
      <c r="B143" s="331">
        <v>42123100056</v>
      </c>
      <c r="C143" s="332"/>
      <c r="D143" s="333" t="s">
        <v>2310</v>
      </c>
      <c r="E143" s="334"/>
      <c r="F143" s="130" t="s">
        <v>1663</v>
      </c>
      <c r="G143" s="130" t="s">
        <v>1790</v>
      </c>
      <c r="H143" s="140" t="s">
        <v>1227</v>
      </c>
      <c r="I143" s="335" t="s">
        <v>2311</v>
      </c>
      <c r="J143" s="336"/>
      <c r="K143" s="336"/>
      <c r="L143" s="337"/>
      <c r="M143" s="333" t="s">
        <v>1792</v>
      </c>
      <c r="N143" s="334"/>
      <c r="O143" s="139">
        <v>40934</v>
      </c>
      <c r="P143" s="130" t="s">
        <v>2225</v>
      </c>
      <c r="Q143" s="134"/>
      <c r="R143" s="134" t="s">
        <v>1963</v>
      </c>
      <c r="S143" s="137"/>
      <c r="T143" s="137"/>
      <c r="U143" s="137"/>
      <c r="V143" s="137"/>
      <c r="W143" s="137"/>
      <c r="X143" s="137"/>
      <c r="Y143" s="137"/>
      <c r="Z143" s="137"/>
    </row>
    <row r="144" spans="2:26" ht="48" customHeight="1" x14ac:dyDescent="0.25">
      <c r="B144" s="331">
        <v>42123100056</v>
      </c>
      <c r="C144" s="332"/>
      <c r="D144" s="333" t="s">
        <v>2312</v>
      </c>
      <c r="E144" s="334"/>
      <c r="F144" s="130" t="s">
        <v>1663</v>
      </c>
      <c r="G144" s="130" t="s">
        <v>1790</v>
      </c>
      <c r="H144" s="131" t="s">
        <v>1224</v>
      </c>
      <c r="I144" s="335" t="s">
        <v>2313</v>
      </c>
      <c r="J144" s="336"/>
      <c r="K144" s="336"/>
      <c r="L144" s="337"/>
      <c r="M144" s="333" t="s">
        <v>1792</v>
      </c>
      <c r="N144" s="334"/>
      <c r="O144" s="139">
        <v>40934</v>
      </c>
      <c r="P144" s="130" t="s">
        <v>2225</v>
      </c>
      <c r="Q144" s="134"/>
      <c r="R144" s="134"/>
      <c r="S144" s="137"/>
      <c r="T144" s="137"/>
      <c r="U144" s="137"/>
      <c r="V144" s="137"/>
      <c r="W144" s="137"/>
      <c r="X144" s="137"/>
      <c r="Y144" s="137"/>
      <c r="Z144" s="137"/>
    </row>
    <row r="145" spans="2:26" ht="48" customHeight="1" x14ac:dyDescent="0.25">
      <c r="B145" s="331">
        <v>42123100056</v>
      </c>
      <c r="C145" s="332"/>
      <c r="D145" s="333" t="s">
        <v>2314</v>
      </c>
      <c r="E145" s="334"/>
      <c r="F145" s="130" t="s">
        <v>1663</v>
      </c>
      <c r="G145" s="130" t="s">
        <v>1790</v>
      </c>
      <c r="H145" s="131" t="s">
        <v>2315</v>
      </c>
      <c r="I145" s="335" t="s">
        <v>2316</v>
      </c>
      <c r="J145" s="336"/>
      <c r="K145" s="336"/>
      <c r="L145" s="337"/>
      <c r="M145" s="333" t="s">
        <v>1792</v>
      </c>
      <c r="N145" s="334"/>
      <c r="O145" s="139">
        <v>40934</v>
      </c>
      <c r="P145" s="130" t="s">
        <v>2225</v>
      </c>
      <c r="Q145" s="134"/>
      <c r="R145" s="134" t="s">
        <v>1963</v>
      </c>
      <c r="S145" s="137"/>
      <c r="T145" s="137"/>
      <c r="U145" s="137"/>
      <c r="V145" s="137"/>
      <c r="W145" s="137"/>
      <c r="X145" s="137"/>
      <c r="Y145" s="137"/>
      <c r="Z145" s="137"/>
    </row>
    <row r="146" spans="2:26" ht="48" customHeight="1" x14ac:dyDescent="0.25">
      <c r="B146" s="331">
        <v>42123100056</v>
      </c>
      <c r="C146" s="332"/>
      <c r="D146" s="333" t="s">
        <v>2317</v>
      </c>
      <c r="E146" s="334"/>
      <c r="F146" s="130" t="s">
        <v>1663</v>
      </c>
      <c r="G146" s="130" t="s">
        <v>1790</v>
      </c>
      <c r="H146" s="131" t="s">
        <v>1372</v>
      </c>
      <c r="I146" s="335" t="s">
        <v>2318</v>
      </c>
      <c r="J146" s="336"/>
      <c r="K146" s="336"/>
      <c r="L146" s="337"/>
      <c r="M146" s="333" t="s">
        <v>1792</v>
      </c>
      <c r="N146" s="334"/>
      <c r="O146" s="139">
        <v>40934</v>
      </c>
      <c r="P146" s="130" t="s">
        <v>2225</v>
      </c>
      <c r="Q146" s="134"/>
      <c r="R146" s="134" t="s">
        <v>1963</v>
      </c>
      <c r="S146" s="137"/>
      <c r="T146" s="137"/>
      <c r="U146" s="137"/>
      <c r="V146" s="137"/>
      <c r="W146" s="137"/>
      <c r="X146" s="137"/>
      <c r="Y146" s="137"/>
      <c r="Z146" s="137"/>
    </row>
    <row r="147" spans="2:26" ht="48" customHeight="1" x14ac:dyDescent="0.25">
      <c r="B147" s="331">
        <v>42123100056</v>
      </c>
      <c r="C147" s="332"/>
      <c r="D147" s="333" t="s">
        <v>2319</v>
      </c>
      <c r="E147" s="334"/>
      <c r="F147" s="130" t="s">
        <v>1663</v>
      </c>
      <c r="G147" s="130" t="s">
        <v>1790</v>
      </c>
      <c r="H147" s="131" t="s">
        <v>2320</v>
      </c>
      <c r="I147" s="335" t="s">
        <v>2321</v>
      </c>
      <c r="J147" s="336"/>
      <c r="K147" s="336"/>
      <c r="L147" s="337"/>
      <c r="M147" s="333" t="s">
        <v>1792</v>
      </c>
      <c r="N147" s="334"/>
      <c r="O147" s="139">
        <v>40934</v>
      </c>
      <c r="P147" s="130" t="s">
        <v>2225</v>
      </c>
      <c r="Q147" s="134"/>
      <c r="R147" s="134" t="s">
        <v>1963</v>
      </c>
      <c r="S147" s="137"/>
      <c r="T147" s="137"/>
      <c r="U147" s="137"/>
      <c r="V147" s="137"/>
      <c r="W147" s="137"/>
      <c r="X147" s="137"/>
      <c r="Y147" s="137"/>
      <c r="Z147" s="137"/>
    </row>
    <row r="148" spans="2:26" ht="48" customHeight="1" x14ac:dyDescent="0.25">
      <c r="B148" s="331">
        <v>42123100056</v>
      </c>
      <c r="C148" s="332"/>
      <c r="D148" s="333" t="s">
        <v>2322</v>
      </c>
      <c r="E148" s="334"/>
      <c r="F148" s="130" t="s">
        <v>1663</v>
      </c>
      <c r="G148" s="130" t="s">
        <v>1790</v>
      </c>
      <c r="H148" s="131" t="s">
        <v>809</v>
      </c>
      <c r="I148" s="335" t="s">
        <v>2323</v>
      </c>
      <c r="J148" s="336"/>
      <c r="K148" s="336"/>
      <c r="L148" s="337"/>
      <c r="M148" s="333" t="s">
        <v>1792</v>
      </c>
      <c r="N148" s="334"/>
      <c r="O148" s="139">
        <v>40934</v>
      </c>
      <c r="P148" s="130" t="s">
        <v>2225</v>
      </c>
      <c r="Q148" s="134"/>
      <c r="R148" s="134" t="s">
        <v>1963</v>
      </c>
      <c r="S148" s="137"/>
      <c r="T148" s="137"/>
      <c r="U148" s="137"/>
      <c r="V148" s="137"/>
      <c r="W148" s="137"/>
      <c r="X148" s="137"/>
      <c r="Y148" s="137"/>
      <c r="Z148" s="137"/>
    </row>
    <row r="149" spans="2:26" ht="48" customHeight="1" x14ac:dyDescent="0.25">
      <c r="B149" s="331">
        <v>42123100056</v>
      </c>
      <c r="C149" s="332"/>
      <c r="D149" s="333" t="s">
        <v>2324</v>
      </c>
      <c r="E149" s="334"/>
      <c r="F149" s="130" t="s">
        <v>1663</v>
      </c>
      <c r="G149" s="130" t="s">
        <v>1790</v>
      </c>
      <c r="H149" s="131" t="s">
        <v>565</v>
      </c>
      <c r="I149" s="335" t="s">
        <v>2325</v>
      </c>
      <c r="J149" s="336"/>
      <c r="K149" s="336"/>
      <c r="L149" s="337"/>
      <c r="M149" s="333" t="s">
        <v>1792</v>
      </c>
      <c r="N149" s="334"/>
      <c r="O149" s="139">
        <v>40934</v>
      </c>
      <c r="P149" s="130" t="s">
        <v>2225</v>
      </c>
      <c r="Q149" s="134" t="s">
        <v>2326</v>
      </c>
      <c r="R149" s="134" t="s">
        <v>1963</v>
      </c>
      <c r="S149" s="137"/>
      <c r="T149" s="137" t="s">
        <v>1963</v>
      </c>
      <c r="U149" s="137" t="s">
        <v>1963</v>
      </c>
      <c r="V149" s="137">
        <v>1879</v>
      </c>
      <c r="W149" s="137"/>
      <c r="X149" s="137"/>
      <c r="Y149" s="137"/>
      <c r="Z149" s="137"/>
    </row>
    <row r="150" spans="2:26" ht="48" customHeight="1" x14ac:dyDescent="0.25">
      <c r="B150" s="331">
        <v>42123100056</v>
      </c>
      <c r="C150" s="332"/>
      <c r="D150" s="333" t="s">
        <v>2327</v>
      </c>
      <c r="E150" s="334"/>
      <c r="F150" s="130" t="s">
        <v>1663</v>
      </c>
      <c r="G150" s="130" t="s">
        <v>1790</v>
      </c>
      <c r="H150" s="131" t="s">
        <v>1373</v>
      </c>
      <c r="I150" s="335" t="s">
        <v>2328</v>
      </c>
      <c r="J150" s="336"/>
      <c r="K150" s="336"/>
      <c r="L150" s="337"/>
      <c r="M150" s="333" t="s">
        <v>1792</v>
      </c>
      <c r="N150" s="334"/>
      <c r="O150" s="139">
        <v>40934</v>
      </c>
      <c r="P150" s="130" t="s">
        <v>2225</v>
      </c>
      <c r="Q150" s="134"/>
      <c r="R150" s="134" t="s">
        <v>1963</v>
      </c>
      <c r="S150" s="137"/>
      <c r="T150" s="137"/>
      <c r="U150" s="137"/>
      <c r="V150" s="137"/>
      <c r="W150" s="137"/>
      <c r="X150" s="137"/>
      <c r="Y150" s="137"/>
      <c r="Z150" s="137"/>
    </row>
    <row r="151" spans="2:26" ht="48" customHeight="1" x14ac:dyDescent="0.25">
      <c r="B151" s="331">
        <v>42123100056</v>
      </c>
      <c r="C151" s="332"/>
      <c r="D151" s="333" t="s">
        <v>2329</v>
      </c>
      <c r="E151" s="334"/>
      <c r="F151" s="130" t="s">
        <v>1663</v>
      </c>
      <c r="G151" s="130" t="s">
        <v>1790</v>
      </c>
      <c r="H151" s="131" t="s">
        <v>2330</v>
      </c>
      <c r="I151" s="335" t="s">
        <v>2331</v>
      </c>
      <c r="J151" s="336"/>
      <c r="K151" s="336"/>
      <c r="L151" s="337"/>
      <c r="M151" s="333" t="s">
        <v>1792</v>
      </c>
      <c r="N151" s="334"/>
      <c r="O151" s="139">
        <v>40934</v>
      </c>
      <c r="P151" s="130" t="s">
        <v>2225</v>
      </c>
      <c r="Q151" s="134"/>
      <c r="R151" s="134" t="s">
        <v>1963</v>
      </c>
      <c r="S151" s="137"/>
      <c r="T151" s="137"/>
      <c r="U151" s="137"/>
      <c r="V151" s="137"/>
      <c r="W151" s="137"/>
      <c r="X151" s="137"/>
      <c r="Y151" s="137"/>
      <c r="Z151" s="137"/>
    </row>
    <row r="152" spans="2:26" ht="48" customHeight="1" x14ac:dyDescent="0.25">
      <c r="B152" s="331">
        <v>42123100056</v>
      </c>
      <c r="C152" s="332"/>
      <c r="D152" s="333" t="s">
        <v>2332</v>
      </c>
      <c r="E152" s="334"/>
      <c r="F152" s="130" t="s">
        <v>1663</v>
      </c>
      <c r="G152" s="130" t="s">
        <v>1790</v>
      </c>
      <c r="H152" s="131" t="s">
        <v>1374</v>
      </c>
      <c r="I152" s="335" t="s">
        <v>2333</v>
      </c>
      <c r="J152" s="336"/>
      <c r="K152" s="336"/>
      <c r="L152" s="337"/>
      <c r="M152" s="333" t="s">
        <v>1792</v>
      </c>
      <c r="N152" s="334"/>
      <c r="O152" s="139">
        <v>40934</v>
      </c>
      <c r="P152" s="130" t="s">
        <v>2225</v>
      </c>
      <c r="Q152" s="134"/>
      <c r="R152" s="134" t="s">
        <v>1963</v>
      </c>
      <c r="S152" s="137"/>
      <c r="T152" s="137"/>
      <c r="U152" s="137"/>
      <c r="V152" s="137"/>
      <c r="W152" s="137"/>
      <c r="X152" s="137"/>
      <c r="Y152" s="137"/>
      <c r="Z152" s="137"/>
    </row>
    <row r="153" spans="2:26" ht="48" customHeight="1" x14ac:dyDescent="0.25">
      <c r="B153" s="331">
        <v>42123100056</v>
      </c>
      <c r="C153" s="332"/>
      <c r="D153" s="333" t="s">
        <v>2334</v>
      </c>
      <c r="E153" s="334"/>
      <c r="F153" s="130" t="s">
        <v>1663</v>
      </c>
      <c r="G153" s="130" t="s">
        <v>1790</v>
      </c>
      <c r="H153" s="131" t="s">
        <v>846</v>
      </c>
      <c r="I153" s="335" t="s">
        <v>2335</v>
      </c>
      <c r="J153" s="336"/>
      <c r="K153" s="336"/>
      <c r="L153" s="337"/>
      <c r="M153" s="333" t="s">
        <v>1792</v>
      </c>
      <c r="N153" s="334"/>
      <c r="O153" s="139">
        <v>40934</v>
      </c>
      <c r="P153" s="130" t="s">
        <v>2225</v>
      </c>
      <c r="Q153" s="134"/>
      <c r="R153" s="134" t="s">
        <v>1963</v>
      </c>
      <c r="S153" s="137"/>
      <c r="T153" s="137"/>
      <c r="U153" s="137"/>
      <c r="V153" s="137"/>
      <c r="W153" s="137"/>
      <c r="X153" s="137"/>
      <c r="Y153" s="137"/>
      <c r="Z153" s="137"/>
    </row>
    <row r="154" spans="2:26" ht="48" customHeight="1" x14ac:dyDescent="0.25">
      <c r="B154" s="331">
        <v>42123100056</v>
      </c>
      <c r="C154" s="332"/>
      <c r="D154" s="333" t="s">
        <v>2336</v>
      </c>
      <c r="E154" s="334"/>
      <c r="F154" s="130" t="s">
        <v>1663</v>
      </c>
      <c r="G154" s="130" t="s">
        <v>1790</v>
      </c>
      <c r="H154" s="131" t="s">
        <v>874</v>
      </c>
      <c r="I154" s="335" t="s">
        <v>2337</v>
      </c>
      <c r="J154" s="336"/>
      <c r="K154" s="336"/>
      <c r="L154" s="337"/>
      <c r="M154" s="333" t="s">
        <v>1792</v>
      </c>
      <c r="N154" s="334"/>
      <c r="O154" s="139">
        <v>40934</v>
      </c>
      <c r="P154" s="130" t="s">
        <v>2225</v>
      </c>
      <c r="Q154" s="134"/>
      <c r="R154" s="134" t="s">
        <v>1963</v>
      </c>
      <c r="S154" s="137"/>
      <c r="T154" s="137"/>
      <c r="U154" s="137"/>
      <c r="V154" s="137"/>
      <c r="W154" s="137"/>
      <c r="X154" s="137"/>
      <c r="Y154" s="137"/>
      <c r="Z154" s="137"/>
    </row>
    <row r="155" spans="2:26" ht="48" customHeight="1" x14ac:dyDescent="0.25">
      <c r="B155" s="331">
        <v>42123100056</v>
      </c>
      <c r="C155" s="332"/>
      <c r="D155" s="333" t="s">
        <v>2338</v>
      </c>
      <c r="E155" s="334"/>
      <c r="F155" s="130" t="s">
        <v>1663</v>
      </c>
      <c r="G155" s="130" t="s">
        <v>1790</v>
      </c>
      <c r="H155" s="131" t="s">
        <v>870</v>
      </c>
      <c r="I155" s="335" t="s">
        <v>2339</v>
      </c>
      <c r="J155" s="336"/>
      <c r="K155" s="336"/>
      <c r="L155" s="337"/>
      <c r="M155" s="333" t="s">
        <v>1792</v>
      </c>
      <c r="N155" s="334"/>
      <c r="O155" s="139">
        <v>40934</v>
      </c>
      <c r="P155" s="130" t="s">
        <v>2225</v>
      </c>
      <c r="Q155" s="134"/>
      <c r="R155" s="134" t="s">
        <v>1963</v>
      </c>
      <c r="S155" s="137"/>
      <c r="T155" s="137"/>
      <c r="U155" s="137"/>
      <c r="V155" s="137"/>
      <c r="W155" s="137"/>
      <c r="X155" s="137"/>
      <c r="Y155" s="137"/>
      <c r="Z155" s="137"/>
    </row>
    <row r="156" spans="2:26" ht="48" customHeight="1" x14ac:dyDescent="0.25">
      <c r="B156" s="331">
        <v>42123100056</v>
      </c>
      <c r="C156" s="332"/>
      <c r="D156" s="333" t="s">
        <v>2340</v>
      </c>
      <c r="E156" s="334"/>
      <c r="F156" s="130" t="s">
        <v>1663</v>
      </c>
      <c r="G156" s="130" t="s">
        <v>1790</v>
      </c>
      <c r="H156" s="131" t="s">
        <v>1462</v>
      </c>
      <c r="I156" s="335" t="s">
        <v>2341</v>
      </c>
      <c r="J156" s="336"/>
      <c r="K156" s="336"/>
      <c r="L156" s="337"/>
      <c r="M156" s="333" t="s">
        <v>1792</v>
      </c>
      <c r="N156" s="334"/>
      <c r="O156" s="139">
        <v>40934</v>
      </c>
      <c r="P156" s="130" t="s">
        <v>2225</v>
      </c>
      <c r="Q156" s="134"/>
      <c r="R156" s="134" t="s">
        <v>1963</v>
      </c>
      <c r="S156" s="137"/>
      <c r="T156" s="137"/>
      <c r="U156" s="137"/>
      <c r="V156" s="137"/>
      <c r="W156" s="137"/>
      <c r="X156" s="137"/>
      <c r="Y156" s="137"/>
      <c r="Z156" s="137"/>
    </row>
    <row r="157" spans="2:26" ht="48" customHeight="1" x14ac:dyDescent="0.25">
      <c r="B157" s="331">
        <v>42123100056</v>
      </c>
      <c r="C157" s="332"/>
      <c r="D157" s="333" t="s">
        <v>2342</v>
      </c>
      <c r="E157" s="334"/>
      <c r="F157" s="130" t="s">
        <v>1663</v>
      </c>
      <c r="G157" s="130" t="s">
        <v>1790</v>
      </c>
      <c r="H157" s="131" t="s">
        <v>2343</v>
      </c>
      <c r="I157" s="335" t="s">
        <v>2344</v>
      </c>
      <c r="J157" s="336"/>
      <c r="K157" s="336"/>
      <c r="L157" s="337"/>
      <c r="M157" s="333" t="s">
        <v>1792</v>
      </c>
      <c r="N157" s="334"/>
      <c r="O157" s="139">
        <v>40934</v>
      </c>
      <c r="P157" s="130" t="s">
        <v>2225</v>
      </c>
      <c r="Q157" s="134" t="s">
        <v>2326</v>
      </c>
      <c r="R157" s="134"/>
      <c r="S157" s="137"/>
      <c r="T157" s="137" t="s">
        <v>1963</v>
      </c>
      <c r="U157" s="137" t="s">
        <v>1963</v>
      </c>
      <c r="V157" s="137">
        <v>1876</v>
      </c>
      <c r="W157" s="137"/>
      <c r="X157" s="137"/>
      <c r="Y157" s="137"/>
      <c r="Z157" s="137"/>
    </row>
    <row r="158" spans="2:26" ht="48" customHeight="1" x14ac:dyDescent="0.25">
      <c r="B158" s="331" t="s">
        <v>2345</v>
      </c>
      <c r="C158" s="332"/>
      <c r="D158" s="333"/>
      <c r="E158" s="334"/>
      <c r="F158" s="130" t="s">
        <v>329</v>
      </c>
      <c r="G158" s="130" t="s">
        <v>2059</v>
      </c>
      <c r="H158" s="140"/>
      <c r="I158" s="335" t="s">
        <v>2346</v>
      </c>
      <c r="J158" s="336"/>
      <c r="K158" s="336"/>
      <c r="L158" s="337"/>
      <c r="M158" s="333" t="s">
        <v>1983</v>
      </c>
      <c r="N158" s="334"/>
      <c r="O158" s="139">
        <v>40934</v>
      </c>
      <c r="P158" s="130" t="s">
        <v>2225</v>
      </c>
      <c r="Q158" s="134"/>
      <c r="R158" s="134"/>
      <c r="S158" s="137"/>
      <c r="T158" s="137"/>
      <c r="U158" s="137"/>
      <c r="V158" s="137"/>
      <c r="W158" s="137"/>
      <c r="X158" s="137"/>
      <c r="Y158" s="137"/>
      <c r="Z158" s="137"/>
    </row>
    <row r="159" spans="2:26" ht="48" customHeight="1" x14ac:dyDescent="0.25">
      <c r="B159" s="331">
        <v>36123100033</v>
      </c>
      <c r="C159" s="332"/>
      <c r="D159" s="333" t="s">
        <v>2347</v>
      </c>
      <c r="E159" s="334"/>
      <c r="F159" s="130" t="s">
        <v>337</v>
      </c>
      <c r="G159" s="130" t="s">
        <v>2059</v>
      </c>
      <c r="H159" s="131" t="s">
        <v>2348</v>
      </c>
      <c r="I159" s="331" t="s">
        <v>2349</v>
      </c>
      <c r="J159" s="338"/>
      <c r="K159" s="338"/>
      <c r="L159" s="332"/>
      <c r="M159" s="333" t="s">
        <v>2086</v>
      </c>
      <c r="N159" s="334"/>
      <c r="O159" s="139">
        <v>40934</v>
      </c>
      <c r="P159" s="130" t="s">
        <v>2225</v>
      </c>
      <c r="Q159" s="134"/>
      <c r="R159" s="134"/>
      <c r="S159" s="137"/>
      <c r="T159" s="137"/>
      <c r="U159" s="137"/>
      <c r="V159" s="137"/>
      <c r="W159" s="137"/>
      <c r="X159" s="137"/>
      <c r="Y159" s="137"/>
      <c r="Z159" s="137"/>
    </row>
    <row r="160" spans="2:26" ht="48" customHeight="1" x14ac:dyDescent="0.25">
      <c r="B160" s="331">
        <v>36123100039</v>
      </c>
      <c r="C160" s="332"/>
      <c r="D160" s="333" t="s">
        <v>2350</v>
      </c>
      <c r="E160" s="334"/>
      <c r="F160" s="130" t="s">
        <v>337</v>
      </c>
      <c r="G160" s="130" t="s">
        <v>2351</v>
      </c>
      <c r="H160" s="140"/>
      <c r="I160" s="335" t="s">
        <v>2352</v>
      </c>
      <c r="J160" s="336"/>
      <c r="K160" s="336"/>
      <c r="L160" s="337"/>
      <c r="M160" s="333" t="s">
        <v>1983</v>
      </c>
      <c r="N160" s="334"/>
      <c r="O160" s="139">
        <v>40934</v>
      </c>
      <c r="P160" s="130" t="s">
        <v>2225</v>
      </c>
      <c r="Q160" s="134"/>
      <c r="R160" s="134"/>
      <c r="S160" s="137"/>
      <c r="T160" s="137"/>
      <c r="U160" s="137"/>
      <c r="V160" s="137"/>
      <c r="W160" s="137"/>
      <c r="X160" s="137"/>
      <c r="Y160" s="137"/>
      <c r="Z160" s="137"/>
    </row>
    <row r="161" spans="2:26" ht="48" customHeight="1" x14ac:dyDescent="0.25">
      <c r="B161" s="331">
        <v>36123100039</v>
      </c>
      <c r="C161" s="332"/>
      <c r="D161" s="333" t="s">
        <v>2353</v>
      </c>
      <c r="E161" s="334"/>
      <c r="F161" s="130" t="s">
        <v>337</v>
      </c>
      <c r="G161" s="130" t="s">
        <v>2351</v>
      </c>
      <c r="H161" s="140"/>
      <c r="I161" s="335" t="s">
        <v>2354</v>
      </c>
      <c r="J161" s="336"/>
      <c r="K161" s="336"/>
      <c r="L161" s="337"/>
      <c r="M161" s="333" t="s">
        <v>1983</v>
      </c>
      <c r="N161" s="334"/>
      <c r="O161" s="139">
        <v>40934</v>
      </c>
      <c r="P161" s="130" t="s">
        <v>2225</v>
      </c>
      <c r="Q161" s="134"/>
      <c r="R161" s="134"/>
      <c r="S161" s="137"/>
      <c r="T161" s="137"/>
      <c r="U161" s="137"/>
      <c r="V161" s="137"/>
      <c r="W161" s="137"/>
      <c r="X161" s="137"/>
      <c r="Y161" s="137"/>
      <c r="Z161" s="137"/>
    </row>
    <row r="162" spans="2:26" ht="48" customHeight="1" x14ac:dyDescent="0.25">
      <c r="B162" s="331">
        <v>36123100039</v>
      </c>
      <c r="C162" s="332"/>
      <c r="D162" s="333" t="s">
        <v>2355</v>
      </c>
      <c r="E162" s="334"/>
      <c r="F162" s="130" t="s">
        <v>337</v>
      </c>
      <c r="G162" s="130" t="s">
        <v>2351</v>
      </c>
      <c r="H162" s="140"/>
      <c r="I162" s="335" t="s">
        <v>2356</v>
      </c>
      <c r="J162" s="336"/>
      <c r="K162" s="336"/>
      <c r="L162" s="337"/>
      <c r="M162" s="333" t="s">
        <v>1983</v>
      </c>
      <c r="N162" s="334"/>
      <c r="O162" s="139">
        <v>40934</v>
      </c>
      <c r="P162" s="130" t="s">
        <v>2225</v>
      </c>
      <c r="Q162" s="134"/>
      <c r="R162" s="134"/>
      <c r="S162" s="137"/>
      <c r="T162" s="137"/>
      <c r="U162" s="137"/>
      <c r="V162" s="137"/>
      <c r="W162" s="137"/>
      <c r="X162" s="137"/>
      <c r="Y162" s="137"/>
      <c r="Z162" s="137"/>
    </row>
    <row r="163" spans="2:26" ht="48" customHeight="1" x14ac:dyDescent="0.25">
      <c r="B163" s="331">
        <v>20121100983</v>
      </c>
      <c r="C163" s="332"/>
      <c r="D163" s="333" t="s">
        <v>2357</v>
      </c>
      <c r="E163" s="334"/>
      <c r="F163" s="130" t="s">
        <v>2025</v>
      </c>
      <c r="G163" s="130" t="s">
        <v>1790</v>
      </c>
      <c r="H163" s="140"/>
      <c r="I163" s="335" t="s">
        <v>2358</v>
      </c>
      <c r="J163" s="336"/>
      <c r="K163" s="336"/>
      <c r="L163" s="337"/>
      <c r="M163" s="333" t="s">
        <v>1966</v>
      </c>
      <c r="N163" s="334"/>
      <c r="O163" s="139">
        <v>40934</v>
      </c>
      <c r="P163" s="130" t="s">
        <v>2225</v>
      </c>
      <c r="Q163" s="134"/>
      <c r="R163" s="134"/>
      <c r="S163" s="137"/>
      <c r="T163" s="137"/>
      <c r="U163" s="137"/>
      <c r="V163" s="137"/>
      <c r="W163" s="137"/>
      <c r="X163" s="137"/>
      <c r="Y163" s="137"/>
      <c r="Z163" s="137"/>
    </row>
    <row r="164" spans="2:26" ht="48" customHeight="1" x14ac:dyDescent="0.25">
      <c r="B164" s="331">
        <v>20121100983</v>
      </c>
      <c r="C164" s="332"/>
      <c r="D164" s="333" t="s">
        <v>2359</v>
      </c>
      <c r="E164" s="334"/>
      <c r="F164" s="130" t="s">
        <v>2025</v>
      </c>
      <c r="G164" s="130" t="s">
        <v>1790</v>
      </c>
      <c r="H164" s="140"/>
      <c r="I164" s="335" t="s">
        <v>2360</v>
      </c>
      <c r="J164" s="336"/>
      <c r="K164" s="336"/>
      <c r="L164" s="337"/>
      <c r="M164" s="333" t="s">
        <v>1966</v>
      </c>
      <c r="N164" s="334"/>
      <c r="O164" s="139">
        <v>40934</v>
      </c>
      <c r="P164" s="130" t="s">
        <v>2225</v>
      </c>
      <c r="Q164" s="134"/>
      <c r="R164" s="134"/>
      <c r="S164" s="137"/>
      <c r="T164" s="137"/>
      <c r="U164" s="137"/>
      <c r="V164" s="137"/>
      <c r="W164" s="137"/>
      <c r="X164" s="137"/>
      <c r="Y164" s="137"/>
      <c r="Z164" s="137"/>
    </row>
    <row r="165" spans="2:26" ht="48" customHeight="1" x14ac:dyDescent="0.25">
      <c r="B165" s="331">
        <v>20121100993</v>
      </c>
      <c r="C165" s="332"/>
      <c r="D165" s="333" t="s">
        <v>2361</v>
      </c>
      <c r="E165" s="334"/>
      <c r="F165" s="130" t="s">
        <v>2015</v>
      </c>
      <c r="G165" s="130" t="s">
        <v>1790</v>
      </c>
      <c r="H165" s="131" t="s">
        <v>1132</v>
      </c>
      <c r="I165" s="335" t="s">
        <v>2362</v>
      </c>
      <c r="J165" s="336"/>
      <c r="K165" s="336"/>
      <c r="L165" s="337"/>
      <c r="M165" s="333" t="s">
        <v>1966</v>
      </c>
      <c r="N165" s="334"/>
      <c r="O165" s="139">
        <v>40934</v>
      </c>
      <c r="P165" s="130" t="s">
        <v>2225</v>
      </c>
      <c r="Q165" s="134"/>
      <c r="R165" s="134"/>
      <c r="S165" s="137"/>
      <c r="T165" s="137"/>
      <c r="U165" s="137"/>
      <c r="V165" s="137"/>
      <c r="W165" s="137"/>
      <c r="X165" s="137"/>
      <c r="Y165" s="137"/>
      <c r="Z165" s="137"/>
    </row>
    <row r="166" spans="2:26" ht="48" customHeight="1" x14ac:dyDescent="0.25">
      <c r="B166" s="331">
        <v>20121100990</v>
      </c>
      <c r="C166" s="332"/>
      <c r="D166" s="333" t="s">
        <v>2363</v>
      </c>
      <c r="E166" s="334"/>
      <c r="F166" s="130" t="s">
        <v>371</v>
      </c>
      <c r="G166" s="130" t="s">
        <v>2010</v>
      </c>
      <c r="H166" s="140" t="s">
        <v>2364</v>
      </c>
      <c r="I166" s="335" t="s">
        <v>2365</v>
      </c>
      <c r="J166" s="336"/>
      <c r="K166" s="336"/>
      <c r="L166" s="337"/>
      <c r="M166" s="333" t="s">
        <v>2012</v>
      </c>
      <c r="N166" s="334"/>
      <c r="O166" s="139">
        <v>40934</v>
      </c>
      <c r="P166" s="142" t="s">
        <v>2225</v>
      </c>
      <c r="Q166" s="134"/>
      <c r="R166" s="134"/>
      <c r="S166" s="137"/>
      <c r="T166" s="137"/>
      <c r="U166" s="137"/>
      <c r="V166" s="137"/>
      <c r="W166" s="137"/>
      <c r="X166" s="137"/>
      <c r="Y166" s="137"/>
      <c r="Z166" s="137"/>
    </row>
    <row r="167" spans="2:26" ht="48" customHeight="1" x14ac:dyDescent="0.25">
      <c r="B167" s="331">
        <v>20121100991</v>
      </c>
      <c r="C167" s="332"/>
      <c r="D167" s="333"/>
      <c r="E167" s="334"/>
      <c r="F167" s="130" t="s">
        <v>363</v>
      </c>
      <c r="G167" s="130" t="s">
        <v>2036</v>
      </c>
      <c r="H167" s="140"/>
      <c r="I167" s="335" t="s">
        <v>2366</v>
      </c>
      <c r="J167" s="336"/>
      <c r="K167" s="336"/>
      <c r="L167" s="337"/>
      <c r="M167" s="333" t="s">
        <v>2032</v>
      </c>
      <c r="N167" s="334"/>
      <c r="O167" s="139">
        <v>40934</v>
      </c>
      <c r="P167" s="130" t="s">
        <v>2225</v>
      </c>
      <c r="Q167" s="134"/>
      <c r="R167" s="134"/>
      <c r="S167" s="137"/>
      <c r="T167" s="137"/>
      <c r="U167" s="137"/>
      <c r="V167" s="137"/>
      <c r="W167" s="137"/>
      <c r="X167" s="137"/>
      <c r="Y167" s="137"/>
      <c r="Z167" s="137"/>
    </row>
    <row r="168" spans="2:26" ht="48" customHeight="1" x14ac:dyDescent="0.25">
      <c r="B168" s="331">
        <v>40123100064</v>
      </c>
      <c r="C168" s="332"/>
      <c r="D168" s="333" t="s">
        <v>2367</v>
      </c>
      <c r="E168" s="334"/>
      <c r="F168" s="130" t="s">
        <v>342</v>
      </c>
      <c r="G168" s="130" t="s">
        <v>1790</v>
      </c>
      <c r="H168" s="131" t="s">
        <v>1171</v>
      </c>
      <c r="I168" s="335" t="s">
        <v>2368</v>
      </c>
      <c r="J168" s="336"/>
      <c r="K168" s="336"/>
      <c r="L168" s="337"/>
      <c r="M168" s="333" t="s">
        <v>1792</v>
      </c>
      <c r="N168" s="334"/>
      <c r="O168" s="139">
        <v>40934</v>
      </c>
      <c r="P168" s="130" t="s">
        <v>2225</v>
      </c>
      <c r="Q168" s="134" t="s">
        <v>2210</v>
      </c>
      <c r="R168" s="134" t="s">
        <v>1963</v>
      </c>
      <c r="S168" s="137"/>
      <c r="T168" s="137" t="s">
        <v>1963</v>
      </c>
      <c r="U168" s="137" t="s">
        <v>1963</v>
      </c>
      <c r="V168" s="137">
        <v>1947</v>
      </c>
      <c r="W168" s="137"/>
      <c r="X168" s="137"/>
      <c r="Y168" s="137"/>
      <c r="Z168" s="137"/>
    </row>
    <row r="169" spans="2:26" ht="48" customHeight="1" x14ac:dyDescent="0.25">
      <c r="B169" s="331">
        <v>40123100064</v>
      </c>
      <c r="C169" s="332"/>
      <c r="D169" s="333" t="s">
        <v>2369</v>
      </c>
      <c r="E169" s="334"/>
      <c r="F169" s="130" t="s">
        <v>342</v>
      </c>
      <c r="G169" s="130" t="s">
        <v>1790</v>
      </c>
      <c r="H169" s="131" t="s">
        <v>1027</v>
      </c>
      <c r="I169" s="335" t="s">
        <v>2370</v>
      </c>
      <c r="J169" s="336"/>
      <c r="K169" s="336"/>
      <c r="L169" s="337"/>
      <c r="M169" s="333" t="s">
        <v>1792</v>
      </c>
      <c r="N169" s="334"/>
      <c r="O169" s="139">
        <v>40934</v>
      </c>
      <c r="P169" s="130" t="s">
        <v>2225</v>
      </c>
      <c r="Q169" s="134"/>
      <c r="R169" s="134" t="s">
        <v>1963</v>
      </c>
      <c r="S169" s="137"/>
      <c r="T169" s="137"/>
      <c r="U169" s="137"/>
      <c r="V169" s="137"/>
      <c r="W169" s="137"/>
      <c r="X169" s="137"/>
      <c r="Y169" s="137"/>
      <c r="Z169" s="137"/>
    </row>
    <row r="170" spans="2:26" ht="48" customHeight="1" x14ac:dyDescent="0.25">
      <c r="B170" s="331">
        <v>40123100064</v>
      </c>
      <c r="C170" s="332"/>
      <c r="D170" s="333" t="s">
        <v>2371</v>
      </c>
      <c r="E170" s="334"/>
      <c r="F170" s="130" t="s">
        <v>342</v>
      </c>
      <c r="G170" s="130" t="s">
        <v>1790</v>
      </c>
      <c r="H170" s="131" t="s">
        <v>1754</v>
      </c>
      <c r="I170" s="335" t="s">
        <v>2372</v>
      </c>
      <c r="J170" s="336"/>
      <c r="K170" s="336"/>
      <c r="L170" s="337"/>
      <c r="M170" s="333" t="s">
        <v>1792</v>
      </c>
      <c r="N170" s="334"/>
      <c r="O170" s="139">
        <v>40934</v>
      </c>
      <c r="P170" s="130" t="s">
        <v>2225</v>
      </c>
      <c r="Q170" s="134" t="s">
        <v>2210</v>
      </c>
      <c r="R170" s="134" t="s">
        <v>1963</v>
      </c>
      <c r="S170" s="137"/>
      <c r="T170" s="137" t="s">
        <v>1963</v>
      </c>
      <c r="U170" s="137" t="s">
        <v>1963</v>
      </c>
      <c r="V170" s="137">
        <v>1946</v>
      </c>
      <c r="W170" s="137"/>
      <c r="X170" s="137"/>
      <c r="Y170" s="137"/>
      <c r="Z170" s="137"/>
    </row>
    <row r="171" spans="2:26" ht="48" customHeight="1" x14ac:dyDescent="0.25">
      <c r="B171" s="331">
        <v>40123100064</v>
      </c>
      <c r="C171" s="332"/>
      <c r="D171" s="333" t="s">
        <v>2373</v>
      </c>
      <c r="E171" s="334"/>
      <c r="F171" s="130" t="s">
        <v>342</v>
      </c>
      <c r="G171" s="130" t="s">
        <v>1790</v>
      </c>
      <c r="H171" s="131" t="s">
        <v>1752</v>
      </c>
      <c r="I171" s="335" t="s">
        <v>2374</v>
      </c>
      <c r="J171" s="336"/>
      <c r="K171" s="336"/>
      <c r="L171" s="337"/>
      <c r="M171" s="333" t="s">
        <v>1792</v>
      </c>
      <c r="N171" s="334"/>
      <c r="O171" s="139">
        <v>40934</v>
      </c>
      <c r="P171" s="130" t="s">
        <v>2225</v>
      </c>
      <c r="Q171" s="134" t="s">
        <v>2210</v>
      </c>
      <c r="R171" s="134" t="s">
        <v>1963</v>
      </c>
      <c r="S171" s="137"/>
      <c r="T171" s="137" t="s">
        <v>1963</v>
      </c>
      <c r="U171" s="137" t="s">
        <v>1963</v>
      </c>
      <c r="V171" s="137">
        <v>1945</v>
      </c>
      <c r="W171" s="137"/>
      <c r="X171" s="137"/>
      <c r="Y171" s="137"/>
      <c r="Z171" s="137"/>
    </row>
    <row r="172" spans="2:26" ht="48" customHeight="1" x14ac:dyDescent="0.25">
      <c r="B172" s="331">
        <v>40123100064</v>
      </c>
      <c r="C172" s="332"/>
      <c r="D172" s="333" t="s">
        <v>2375</v>
      </c>
      <c r="E172" s="334"/>
      <c r="F172" s="130" t="s">
        <v>342</v>
      </c>
      <c r="G172" s="130" t="s">
        <v>1790</v>
      </c>
      <c r="H172" s="131" t="s">
        <v>1650</v>
      </c>
      <c r="I172" s="335" t="s">
        <v>2376</v>
      </c>
      <c r="J172" s="336"/>
      <c r="K172" s="336"/>
      <c r="L172" s="337"/>
      <c r="M172" s="333" t="s">
        <v>1792</v>
      </c>
      <c r="N172" s="334"/>
      <c r="O172" s="139">
        <v>40934</v>
      </c>
      <c r="P172" s="130" t="s">
        <v>2225</v>
      </c>
      <c r="Q172" s="134" t="s">
        <v>2377</v>
      </c>
      <c r="R172" s="134" t="s">
        <v>1963</v>
      </c>
      <c r="S172" s="137"/>
      <c r="T172" s="137" t="s">
        <v>1963</v>
      </c>
      <c r="U172" s="137" t="s">
        <v>1963</v>
      </c>
      <c r="V172" s="138" t="s">
        <v>2378</v>
      </c>
      <c r="W172" s="137"/>
      <c r="X172" s="137"/>
      <c r="Y172" s="137"/>
      <c r="Z172" s="137"/>
    </row>
    <row r="173" spans="2:26" ht="48" customHeight="1" x14ac:dyDescent="0.25">
      <c r="B173" s="331">
        <v>40123100072</v>
      </c>
      <c r="C173" s="332"/>
      <c r="D173" s="333" t="s">
        <v>2379</v>
      </c>
      <c r="E173" s="334"/>
      <c r="F173" s="130" t="s">
        <v>342</v>
      </c>
      <c r="G173" s="130" t="s">
        <v>2010</v>
      </c>
      <c r="H173" s="140"/>
      <c r="I173" s="335" t="s">
        <v>2380</v>
      </c>
      <c r="J173" s="336"/>
      <c r="K173" s="336"/>
      <c r="L173" s="337"/>
      <c r="M173" s="333" t="s">
        <v>2012</v>
      </c>
      <c r="N173" s="334"/>
      <c r="O173" s="139">
        <v>40934</v>
      </c>
      <c r="P173" s="130" t="s">
        <v>2225</v>
      </c>
      <c r="Q173" s="134"/>
      <c r="R173" s="134"/>
      <c r="S173" s="137"/>
      <c r="T173" s="137"/>
      <c r="U173" s="137"/>
      <c r="V173" s="137"/>
      <c r="W173" s="137"/>
      <c r="X173" s="137"/>
      <c r="Y173" s="137"/>
      <c r="Z173" s="137"/>
    </row>
    <row r="174" spans="2:26" ht="48" customHeight="1" x14ac:dyDescent="0.25">
      <c r="B174" s="331">
        <v>40123100072</v>
      </c>
      <c r="C174" s="332"/>
      <c r="D174" s="333" t="s">
        <v>2381</v>
      </c>
      <c r="E174" s="334"/>
      <c r="F174" s="130" t="s">
        <v>342</v>
      </c>
      <c r="G174" s="130" t="s">
        <v>2010</v>
      </c>
      <c r="H174" s="140"/>
      <c r="I174" s="335" t="s">
        <v>2382</v>
      </c>
      <c r="J174" s="336"/>
      <c r="K174" s="336"/>
      <c r="L174" s="337"/>
      <c r="M174" s="333" t="s">
        <v>2012</v>
      </c>
      <c r="N174" s="334"/>
      <c r="O174" s="139">
        <v>40934</v>
      </c>
      <c r="P174" s="130" t="s">
        <v>2225</v>
      </c>
      <c r="Q174" s="134"/>
      <c r="R174" s="134"/>
      <c r="S174" s="137"/>
      <c r="T174" s="137"/>
      <c r="U174" s="137"/>
      <c r="V174" s="137"/>
      <c r="W174" s="137"/>
      <c r="X174" s="137"/>
      <c r="Y174" s="137"/>
      <c r="Z174" s="137"/>
    </row>
    <row r="175" spans="2:26" ht="48" customHeight="1" x14ac:dyDescent="0.25">
      <c r="B175" s="331">
        <v>40123100072</v>
      </c>
      <c r="C175" s="332"/>
      <c r="D175" s="333" t="s">
        <v>2383</v>
      </c>
      <c r="E175" s="334"/>
      <c r="F175" s="130" t="s">
        <v>342</v>
      </c>
      <c r="G175" s="130" t="s">
        <v>2010</v>
      </c>
      <c r="H175" s="140"/>
      <c r="I175" s="335" t="s">
        <v>2384</v>
      </c>
      <c r="J175" s="336"/>
      <c r="K175" s="336"/>
      <c r="L175" s="337"/>
      <c r="M175" s="333" t="s">
        <v>2012</v>
      </c>
      <c r="N175" s="334"/>
      <c r="O175" s="139">
        <v>40934</v>
      </c>
      <c r="P175" s="130" t="s">
        <v>2225</v>
      </c>
      <c r="Q175" s="134"/>
      <c r="R175" s="134"/>
      <c r="S175" s="137"/>
      <c r="T175" s="137"/>
      <c r="U175" s="137"/>
      <c r="V175" s="137"/>
      <c r="W175" s="137"/>
      <c r="X175" s="137"/>
      <c r="Y175" s="137"/>
      <c r="Z175" s="137"/>
    </row>
    <row r="176" spans="2:26" ht="48" customHeight="1" x14ac:dyDescent="0.25">
      <c r="B176" s="331">
        <v>40993100069</v>
      </c>
      <c r="C176" s="332"/>
      <c r="D176" s="333" t="s">
        <v>2385</v>
      </c>
      <c r="E176" s="334"/>
      <c r="F176" s="130" t="s">
        <v>342</v>
      </c>
      <c r="G176" s="130" t="s">
        <v>2010</v>
      </c>
      <c r="H176" s="140"/>
      <c r="I176" s="335" t="s">
        <v>2386</v>
      </c>
      <c r="J176" s="336"/>
      <c r="K176" s="336"/>
      <c r="L176" s="337"/>
      <c r="M176" s="333" t="s">
        <v>2012</v>
      </c>
      <c r="N176" s="334"/>
      <c r="O176" s="139">
        <v>40934</v>
      </c>
      <c r="P176" s="130" t="s">
        <v>2225</v>
      </c>
      <c r="Q176" s="134"/>
      <c r="R176" s="134"/>
      <c r="S176" s="137"/>
      <c r="T176" s="137"/>
      <c r="U176" s="137"/>
      <c r="V176" s="137"/>
      <c r="W176" s="137"/>
      <c r="X176" s="137"/>
      <c r="Y176" s="137"/>
      <c r="Z176" s="137"/>
    </row>
    <row r="177" spans="2:26" ht="48" customHeight="1" x14ac:dyDescent="0.25">
      <c r="B177" s="331">
        <v>40993100069</v>
      </c>
      <c r="C177" s="332"/>
      <c r="D177" s="333" t="s">
        <v>2387</v>
      </c>
      <c r="E177" s="334"/>
      <c r="F177" s="130" t="s">
        <v>342</v>
      </c>
      <c r="G177" s="130" t="s">
        <v>2010</v>
      </c>
      <c r="H177" s="140"/>
      <c r="I177" s="335" t="s">
        <v>2388</v>
      </c>
      <c r="J177" s="336"/>
      <c r="K177" s="336"/>
      <c r="L177" s="337"/>
      <c r="M177" s="333" t="s">
        <v>2012</v>
      </c>
      <c r="N177" s="334"/>
      <c r="O177" s="139">
        <v>40934</v>
      </c>
      <c r="P177" s="130" t="s">
        <v>2225</v>
      </c>
      <c r="Q177" s="134"/>
      <c r="R177" s="134"/>
      <c r="S177" s="137"/>
      <c r="T177" s="137"/>
      <c r="U177" s="137"/>
      <c r="V177" s="137"/>
      <c r="W177" s="137"/>
      <c r="X177" s="137"/>
      <c r="Y177" s="137"/>
      <c r="Z177" s="137"/>
    </row>
    <row r="178" spans="2:26" ht="48" customHeight="1" x14ac:dyDescent="0.25">
      <c r="B178" s="331">
        <v>18123100045</v>
      </c>
      <c r="C178" s="332"/>
      <c r="D178" s="333" t="s">
        <v>2389</v>
      </c>
      <c r="E178" s="334"/>
      <c r="F178" s="130" t="s">
        <v>363</v>
      </c>
      <c r="G178" s="130" t="s">
        <v>1790</v>
      </c>
      <c r="H178" s="140" t="s">
        <v>1759</v>
      </c>
      <c r="I178" s="335" t="s">
        <v>2390</v>
      </c>
      <c r="J178" s="336"/>
      <c r="K178" s="336"/>
      <c r="L178" s="337"/>
      <c r="M178" s="333" t="s">
        <v>1792</v>
      </c>
      <c r="N178" s="334"/>
      <c r="O178" s="139">
        <v>40934</v>
      </c>
      <c r="P178" s="130" t="s">
        <v>2225</v>
      </c>
      <c r="Q178" s="134" t="s">
        <v>2391</v>
      </c>
      <c r="R178" s="134" t="s">
        <v>1963</v>
      </c>
      <c r="S178" s="137"/>
      <c r="T178" s="137" t="s">
        <v>1963</v>
      </c>
      <c r="U178" s="137" t="s">
        <v>1963</v>
      </c>
      <c r="V178" s="137">
        <v>1949</v>
      </c>
      <c r="W178" s="137"/>
      <c r="X178" s="137"/>
      <c r="Y178" s="137"/>
      <c r="Z178" s="137"/>
    </row>
    <row r="179" spans="2:26" ht="48" customHeight="1" x14ac:dyDescent="0.25">
      <c r="B179" s="331">
        <v>18123100045</v>
      </c>
      <c r="C179" s="332"/>
      <c r="D179" s="333" t="s">
        <v>2392</v>
      </c>
      <c r="E179" s="334"/>
      <c r="F179" s="130" t="s">
        <v>363</v>
      </c>
      <c r="G179" s="130" t="s">
        <v>1790</v>
      </c>
      <c r="H179" s="140" t="s">
        <v>1761</v>
      </c>
      <c r="I179" s="335" t="s">
        <v>2393</v>
      </c>
      <c r="J179" s="336"/>
      <c r="K179" s="336"/>
      <c r="L179" s="337"/>
      <c r="M179" s="333" t="s">
        <v>1792</v>
      </c>
      <c r="N179" s="334"/>
      <c r="O179" s="139">
        <v>40934</v>
      </c>
      <c r="P179" s="130" t="s">
        <v>2225</v>
      </c>
      <c r="Q179" s="134" t="s">
        <v>2391</v>
      </c>
      <c r="R179" s="134" t="s">
        <v>1963</v>
      </c>
      <c r="S179" s="137"/>
      <c r="T179" s="137"/>
      <c r="U179" s="137"/>
      <c r="V179" s="137"/>
      <c r="W179" s="137"/>
      <c r="X179" s="137"/>
      <c r="Y179" s="137"/>
      <c r="Z179" s="137"/>
    </row>
    <row r="180" spans="2:26" ht="48" customHeight="1" x14ac:dyDescent="0.25">
      <c r="B180" s="331">
        <v>18123100045</v>
      </c>
      <c r="C180" s="332"/>
      <c r="D180" s="333" t="s">
        <v>2394</v>
      </c>
      <c r="E180" s="334"/>
      <c r="F180" s="130" t="s">
        <v>363</v>
      </c>
      <c r="G180" s="130" t="s">
        <v>1790</v>
      </c>
      <c r="H180" s="140"/>
      <c r="I180" s="335" t="s">
        <v>2395</v>
      </c>
      <c r="J180" s="336"/>
      <c r="K180" s="336"/>
      <c r="L180" s="337"/>
      <c r="M180" s="333" t="s">
        <v>1792</v>
      </c>
      <c r="N180" s="334"/>
      <c r="O180" s="139">
        <v>40934</v>
      </c>
      <c r="P180" s="130" t="s">
        <v>2225</v>
      </c>
      <c r="Q180" s="134"/>
      <c r="R180" s="134" t="s">
        <v>1963</v>
      </c>
      <c r="S180" s="137"/>
      <c r="T180" s="137"/>
      <c r="U180" s="137"/>
      <c r="V180" s="137"/>
      <c r="W180" s="137"/>
      <c r="X180" s="137"/>
      <c r="Y180" s="137"/>
      <c r="Z180" s="137"/>
    </row>
    <row r="181" spans="2:26" ht="48" customHeight="1" x14ac:dyDescent="0.25">
      <c r="B181" s="331">
        <v>18123100045</v>
      </c>
      <c r="C181" s="332"/>
      <c r="D181" s="333" t="s">
        <v>2396</v>
      </c>
      <c r="E181" s="334"/>
      <c r="F181" s="130" t="s">
        <v>363</v>
      </c>
      <c r="G181" s="130" t="s">
        <v>1790</v>
      </c>
      <c r="H181" s="140"/>
      <c r="I181" s="335" t="s">
        <v>2397</v>
      </c>
      <c r="J181" s="336"/>
      <c r="K181" s="336"/>
      <c r="L181" s="337"/>
      <c r="M181" s="333" t="s">
        <v>1792</v>
      </c>
      <c r="N181" s="334"/>
      <c r="O181" s="139">
        <v>40934</v>
      </c>
      <c r="P181" s="130" t="s">
        <v>2225</v>
      </c>
      <c r="Q181" s="134"/>
      <c r="R181" s="134" t="s">
        <v>2398</v>
      </c>
      <c r="S181" s="137"/>
      <c r="T181" s="137"/>
      <c r="U181" s="137"/>
      <c r="V181" s="137"/>
      <c r="W181" s="137"/>
      <c r="X181" s="137"/>
      <c r="Y181" s="137"/>
      <c r="Z181" s="137"/>
    </row>
    <row r="182" spans="2:26" ht="48" customHeight="1" x14ac:dyDescent="0.25">
      <c r="B182" s="331">
        <v>18123100045</v>
      </c>
      <c r="C182" s="332"/>
      <c r="D182" s="333" t="s">
        <v>2399</v>
      </c>
      <c r="E182" s="334"/>
      <c r="F182" s="130" t="s">
        <v>363</v>
      </c>
      <c r="G182" s="130" t="s">
        <v>1790</v>
      </c>
      <c r="H182" s="140"/>
      <c r="I182" s="335" t="s">
        <v>2400</v>
      </c>
      <c r="J182" s="336"/>
      <c r="K182" s="336"/>
      <c r="L182" s="337"/>
      <c r="M182" s="333" t="s">
        <v>1792</v>
      </c>
      <c r="N182" s="334"/>
      <c r="O182" s="139">
        <v>40934</v>
      </c>
      <c r="P182" s="130" t="s">
        <v>2225</v>
      </c>
      <c r="Q182" s="134"/>
      <c r="R182" s="134" t="s">
        <v>1963</v>
      </c>
      <c r="S182" s="137"/>
      <c r="T182" s="137"/>
      <c r="U182" s="137"/>
      <c r="V182" s="137"/>
      <c r="W182" s="137"/>
      <c r="X182" s="137"/>
      <c r="Y182" s="137"/>
      <c r="Z182" s="137"/>
    </row>
    <row r="183" spans="2:26" ht="48" customHeight="1" x14ac:dyDescent="0.25">
      <c r="B183" s="331">
        <v>18123100045</v>
      </c>
      <c r="C183" s="332"/>
      <c r="D183" s="333" t="s">
        <v>2401</v>
      </c>
      <c r="E183" s="334"/>
      <c r="F183" s="130" t="s">
        <v>363</v>
      </c>
      <c r="G183" s="130" t="s">
        <v>1790</v>
      </c>
      <c r="H183" s="140"/>
      <c r="I183" s="335" t="s">
        <v>2402</v>
      </c>
      <c r="J183" s="336"/>
      <c r="K183" s="336"/>
      <c r="L183" s="337"/>
      <c r="M183" s="333" t="s">
        <v>1792</v>
      </c>
      <c r="N183" s="334"/>
      <c r="O183" s="139">
        <v>40934</v>
      </c>
      <c r="P183" s="130" t="s">
        <v>2225</v>
      </c>
      <c r="Q183" s="134"/>
      <c r="R183" s="134" t="s">
        <v>2398</v>
      </c>
      <c r="S183" s="137"/>
      <c r="T183" s="137"/>
      <c r="U183" s="137"/>
      <c r="V183" s="137"/>
      <c r="W183" s="137"/>
      <c r="X183" s="137"/>
      <c r="Y183" s="137"/>
      <c r="Z183" s="137"/>
    </row>
    <row r="184" spans="2:26" ht="48" customHeight="1" x14ac:dyDescent="0.25">
      <c r="B184" s="331">
        <v>18123100045</v>
      </c>
      <c r="C184" s="332"/>
      <c r="D184" s="333" t="s">
        <v>2403</v>
      </c>
      <c r="E184" s="334"/>
      <c r="F184" s="130" t="s">
        <v>363</v>
      </c>
      <c r="G184" s="130" t="s">
        <v>1790</v>
      </c>
      <c r="H184" s="140"/>
      <c r="I184" s="335" t="s">
        <v>2404</v>
      </c>
      <c r="J184" s="336"/>
      <c r="K184" s="336"/>
      <c r="L184" s="337"/>
      <c r="M184" s="333" t="s">
        <v>1792</v>
      </c>
      <c r="N184" s="334"/>
      <c r="O184" s="139">
        <v>40934</v>
      </c>
      <c r="P184" s="130" t="s">
        <v>2225</v>
      </c>
      <c r="Q184" s="134"/>
      <c r="R184" s="134" t="s">
        <v>1963</v>
      </c>
      <c r="S184" s="137"/>
      <c r="T184" s="137"/>
      <c r="U184" s="137"/>
      <c r="V184" s="137"/>
      <c r="W184" s="137"/>
      <c r="X184" s="137"/>
      <c r="Y184" s="137"/>
      <c r="Z184" s="137"/>
    </row>
    <row r="185" spans="2:26" ht="48" customHeight="1" x14ac:dyDescent="0.25">
      <c r="B185" s="331">
        <v>18123100045</v>
      </c>
      <c r="C185" s="332"/>
      <c r="D185" s="333" t="s">
        <v>2405</v>
      </c>
      <c r="E185" s="334"/>
      <c r="F185" s="130" t="s">
        <v>363</v>
      </c>
      <c r="G185" s="130" t="s">
        <v>1790</v>
      </c>
      <c r="H185" s="140"/>
      <c r="I185" s="335" t="s">
        <v>2406</v>
      </c>
      <c r="J185" s="336"/>
      <c r="K185" s="336"/>
      <c r="L185" s="337"/>
      <c r="M185" s="333" t="s">
        <v>1792</v>
      </c>
      <c r="N185" s="334"/>
      <c r="O185" s="139">
        <v>40934</v>
      </c>
      <c r="P185" s="130" t="s">
        <v>2225</v>
      </c>
      <c r="Q185" s="134"/>
      <c r="R185" s="134" t="s">
        <v>1963</v>
      </c>
      <c r="S185" s="137"/>
      <c r="T185" s="137"/>
      <c r="U185" s="137"/>
      <c r="V185" s="137"/>
      <c r="W185" s="137"/>
      <c r="X185" s="137"/>
      <c r="Y185" s="137"/>
      <c r="Z185" s="137"/>
    </row>
    <row r="186" spans="2:26" ht="48" customHeight="1" x14ac:dyDescent="0.25">
      <c r="B186" s="331">
        <v>18123100045</v>
      </c>
      <c r="C186" s="332"/>
      <c r="D186" s="333" t="s">
        <v>2407</v>
      </c>
      <c r="E186" s="334"/>
      <c r="F186" s="130" t="s">
        <v>363</v>
      </c>
      <c r="G186" s="130" t="s">
        <v>1790</v>
      </c>
      <c r="H186" s="140"/>
      <c r="I186" s="335" t="s">
        <v>2408</v>
      </c>
      <c r="J186" s="336"/>
      <c r="K186" s="336"/>
      <c r="L186" s="337"/>
      <c r="M186" s="333" t="s">
        <v>1792</v>
      </c>
      <c r="N186" s="334"/>
      <c r="O186" s="139">
        <v>40934</v>
      </c>
      <c r="P186" s="130" t="s">
        <v>2225</v>
      </c>
      <c r="Q186" s="134"/>
      <c r="R186" s="134" t="s">
        <v>1963</v>
      </c>
      <c r="S186" s="137"/>
      <c r="T186" s="137"/>
      <c r="U186" s="137"/>
      <c r="V186" s="137"/>
      <c r="W186" s="137"/>
      <c r="X186" s="137"/>
      <c r="Y186" s="137"/>
      <c r="Z186" s="137"/>
    </row>
    <row r="187" spans="2:26" ht="48" customHeight="1" x14ac:dyDescent="0.25">
      <c r="B187" s="331">
        <v>18123100045</v>
      </c>
      <c r="C187" s="332"/>
      <c r="D187" s="333" t="s">
        <v>2409</v>
      </c>
      <c r="E187" s="334"/>
      <c r="F187" s="130" t="s">
        <v>363</v>
      </c>
      <c r="G187" s="130" t="s">
        <v>1790</v>
      </c>
      <c r="H187" s="140"/>
      <c r="I187" s="335" t="s">
        <v>2410</v>
      </c>
      <c r="J187" s="336"/>
      <c r="K187" s="336"/>
      <c r="L187" s="337"/>
      <c r="M187" s="333" t="s">
        <v>1792</v>
      </c>
      <c r="N187" s="334"/>
      <c r="O187" s="139">
        <v>40934</v>
      </c>
      <c r="P187" s="130" t="s">
        <v>2225</v>
      </c>
      <c r="Q187" s="134"/>
      <c r="R187" s="134" t="s">
        <v>1963</v>
      </c>
      <c r="S187" s="137"/>
      <c r="T187" s="137"/>
      <c r="U187" s="137"/>
      <c r="V187" s="137"/>
      <c r="W187" s="137"/>
      <c r="X187" s="137"/>
      <c r="Y187" s="137"/>
      <c r="Z187" s="137"/>
    </row>
    <row r="188" spans="2:26" ht="48" customHeight="1" x14ac:dyDescent="0.25">
      <c r="B188" s="331">
        <v>18123100045</v>
      </c>
      <c r="C188" s="332"/>
      <c r="D188" s="333" t="s">
        <v>2411</v>
      </c>
      <c r="E188" s="334"/>
      <c r="F188" s="130" t="s">
        <v>363</v>
      </c>
      <c r="G188" s="130" t="s">
        <v>1790</v>
      </c>
      <c r="H188" s="140"/>
      <c r="I188" s="335" t="s">
        <v>2412</v>
      </c>
      <c r="J188" s="336"/>
      <c r="K188" s="336"/>
      <c r="L188" s="337"/>
      <c r="M188" s="333" t="s">
        <v>1792</v>
      </c>
      <c r="N188" s="334"/>
      <c r="O188" s="139">
        <v>40934</v>
      </c>
      <c r="P188" s="130" t="s">
        <v>2225</v>
      </c>
      <c r="Q188" s="134" t="s">
        <v>2413</v>
      </c>
      <c r="R188" s="134" t="s">
        <v>2414</v>
      </c>
      <c r="S188" s="137"/>
      <c r="T188" s="137"/>
      <c r="U188" s="137"/>
      <c r="V188" s="137"/>
      <c r="W188" s="137"/>
      <c r="X188" s="137"/>
      <c r="Y188" s="137"/>
      <c r="Z188" s="137"/>
    </row>
    <row r="189" spans="2:26" ht="48" customHeight="1" x14ac:dyDescent="0.25">
      <c r="B189" s="331">
        <v>18123100045</v>
      </c>
      <c r="C189" s="332"/>
      <c r="D189" s="333" t="s">
        <v>2415</v>
      </c>
      <c r="E189" s="334"/>
      <c r="F189" s="130" t="s">
        <v>363</v>
      </c>
      <c r="G189" s="130" t="s">
        <v>1790</v>
      </c>
      <c r="H189" s="140"/>
      <c r="I189" s="335" t="s">
        <v>2416</v>
      </c>
      <c r="J189" s="336"/>
      <c r="K189" s="336"/>
      <c r="L189" s="337"/>
      <c r="M189" s="333" t="s">
        <v>1792</v>
      </c>
      <c r="N189" s="334"/>
      <c r="O189" s="139">
        <v>40934</v>
      </c>
      <c r="P189" s="130" t="s">
        <v>2225</v>
      </c>
      <c r="Q189" s="134"/>
      <c r="R189" s="134" t="s">
        <v>1963</v>
      </c>
      <c r="S189" s="137"/>
      <c r="T189" s="137"/>
      <c r="U189" s="137"/>
      <c r="V189" s="137"/>
      <c r="W189" s="137"/>
      <c r="X189" s="137"/>
      <c r="Y189" s="137"/>
      <c r="Z189" s="137"/>
    </row>
    <row r="190" spans="2:26" ht="48" customHeight="1" x14ac:dyDescent="0.25">
      <c r="B190" s="331">
        <v>18123100045</v>
      </c>
      <c r="C190" s="332"/>
      <c r="D190" s="333" t="s">
        <v>2417</v>
      </c>
      <c r="E190" s="334"/>
      <c r="F190" s="130" t="s">
        <v>363</v>
      </c>
      <c r="G190" s="130" t="s">
        <v>1790</v>
      </c>
      <c r="H190" s="140"/>
      <c r="I190" s="335" t="s">
        <v>2418</v>
      </c>
      <c r="J190" s="336"/>
      <c r="K190" s="336"/>
      <c r="L190" s="337"/>
      <c r="M190" s="333" t="s">
        <v>1792</v>
      </c>
      <c r="N190" s="334"/>
      <c r="O190" s="139">
        <v>40934</v>
      </c>
      <c r="P190" s="130" t="s">
        <v>2419</v>
      </c>
      <c r="Q190" s="134"/>
      <c r="R190" s="134" t="s">
        <v>2398</v>
      </c>
      <c r="S190" s="137"/>
      <c r="T190" s="137"/>
      <c r="U190" s="137"/>
      <c r="V190" s="137"/>
      <c r="W190" s="137"/>
      <c r="X190" s="137"/>
      <c r="Y190" s="137"/>
      <c r="Z190" s="137"/>
    </row>
    <row r="191" spans="2:26" ht="48" customHeight="1" x14ac:dyDescent="0.25">
      <c r="B191" s="331">
        <v>18123100045</v>
      </c>
      <c r="C191" s="332"/>
      <c r="D191" s="333" t="s">
        <v>2420</v>
      </c>
      <c r="E191" s="334"/>
      <c r="F191" s="130" t="s">
        <v>363</v>
      </c>
      <c r="G191" s="130" t="s">
        <v>1790</v>
      </c>
      <c r="H191" s="140"/>
      <c r="I191" s="335" t="s">
        <v>2421</v>
      </c>
      <c r="J191" s="336"/>
      <c r="K191" s="336"/>
      <c r="L191" s="337"/>
      <c r="M191" s="333" t="s">
        <v>1792</v>
      </c>
      <c r="N191" s="334"/>
      <c r="O191" s="139">
        <v>40934</v>
      </c>
      <c r="P191" s="130" t="s">
        <v>2225</v>
      </c>
      <c r="Q191" s="134"/>
      <c r="R191" s="134" t="s">
        <v>2422</v>
      </c>
      <c r="S191" s="137"/>
      <c r="T191" s="137"/>
      <c r="U191" s="137"/>
      <c r="V191" s="137"/>
      <c r="W191" s="137"/>
      <c r="X191" s="137"/>
      <c r="Y191" s="137"/>
      <c r="Z191" s="137"/>
    </row>
    <row r="192" spans="2:26" ht="48" customHeight="1" x14ac:dyDescent="0.25">
      <c r="B192" s="331">
        <v>18123100045</v>
      </c>
      <c r="C192" s="332"/>
      <c r="D192" s="333" t="s">
        <v>2423</v>
      </c>
      <c r="E192" s="334"/>
      <c r="F192" s="130" t="s">
        <v>363</v>
      </c>
      <c r="G192" s="130" t="s">
        <v>1790</v>
      </c>
      <c r="H192" s="140"/>
      <c r="I192" s="335" t="s">
        <v>2424</v>
      </c>
      <c r="J192" s="336"/>
      <c r="K192" s="336"/>
      <c r="L192" s="337"/>
      <c r="M192" s="333" t="s">
        <v>1792</v>
      </c>
      <c r="N192" s="334"/>
      <c r="O192" s="139">
        <v>40934</v>
      </c>
      <c r="P192" s="130" t="s">
        <v>2225</v>
      </c>
      <c r="Q192" s="134"/>
      <c r="R192" s="134" t="s">
        <v>2425</v>
      </c>
      <c r="S192" s="137"/>
      <c r="T192" s="137"/>
      <c r="U192" s="137"/>
      <c r="V192" s="137"/>
      <c r="W192" s="137"/>
      <c r="X192" s="137"/>
      <c r="Y192" s="137"/>
      <c r="Z192" s="137"/>
    </row>
    <row r="193" spans="2:26" ht="48" customHeight="1" x14ac:dyDescent="0.25">
      <c r="B193" s="331">
        <v>18123100045</v>
      </c>
      <c r="C193" s="332"/>
      <c r="D193" s="333" t="s">
        <v>2426</v>
      </c>
      <c r="E193" s="334"/>
      <c r="F193" s="130" t="s">
        <v>363</v>
      </c>
      <c r="G193" s="130" t="s">
        <v>1790</v>
      </c>
      <c r="H193" s="140"/>
      <c r="I193" s="335" t="s">
        <v>2427</v>
      </c>
      <c r="J193" s="336"/>
      <c r="K193" s="336"/>
      <c r="L193" s="337"/>
      <c r="M193" s="333" t="s">
        <v>1792</v>
      </c>
      <c r="N193" s="334"/>
      <c r="O193" s="139">
        <v>40934</v>
      </c>
      <c r="P193" s="130" t="s">
        <v>2225</v>
      </c>
      <c r="Q193" s="134"/>
      <c r="R193" s="134" t="s">
        <v>1963</v>
      </c>
      <c r="S193" s="137"/>
      <c r="T193" s="137"/>
      <c r="U193" s="137"/>
      <c r="V193" s="137"/>
      <c r="W193" s="137"/>
      <c r="X193" s="137"/>
      <c r="Y193" s="137"/>
      <c r="Z193" s="137"/>
    </row>
    <row r="194" spans="2:26" ht="48" customHeight="1" x14ac:dyDescent="0.25">
      <c r="B194" s="331">
        <v>18123100045</v>
      </c>
      <c r="C194" s="332"/>
      <c r="D194" s="333" t="s">
        <v>2428</v>
      </c>
      <c r="E194" s="334"/>
      <c r="F194" s="130" t="s">
        <v>363</v>
      </c>
      <c r="G194" s="130" t="s">
        <v>1790</v>
      </c>
      <c r="H194" s="140"/>
      <c r="I194" s="335" t="s">
        <v>2429</v>
      </c>
      <c r="J194" s="336"/>
      <c r="K194" s="336"/>
      <c r="L194" s="337"/>
      <c r="M194" s="333" t="s">
        <v>1792</v>
      </c>
      <c r="N194" s="334"/>
      <c r="O194" s="139">
        <v>40934</v>
      </c>
      <c r="P194" s="130" t="s">
        <v>2225</v>
      </c>
      <c r="Q194" s="134"/>
      <c r="R194" s="134" t="s">
        <v>1963</v>
      </c>
      <c r="S194" s="137"/>
      <c r="T194" s="137"/>
      <c r="U194" s="137"/>
      <c r="V194" s="137"/>
      <c r="W194" s="137"/>
      <c r="X194" s="137"/>
      <c r="Y194" s="137"/>
      <c r="Z194" s="137"/>
    </row>
    <row r="195" spans="2:26" ht="48" customHeight="1" x14ac:dyDescent="0.25">
      <c r="B195" s="331">
        <v>18123100045</v>
      </c>
      <c r="C195" s="332"/>
      <c r="D195" s="333" t="s">
        <v>2430</v>
      </c>
      <c r="E195" s="334"/>
      <c r="F195" s="130" t="s">
        <v>363</v>
      </c>
      <c r="G195" s="130" t="s">
        <v>1790</v>
      </c>
      <c r="H195" s="140"/>
      <c r="I195" s="335" t="s">
        <v>2431</v>
      </c>
      <c r="J195" s="336"/>
      <c r="K195" s="336"/>
      <c r="L195" s="337"/>
      <c r="M195" s="333" t="s">
        <v>1792</v>
      </c>
      <c r="N195" s="334"/>
      <c r="O195" s="139">
        <v>40934</v>
      </c>
      <c r="P195" s="130" t="s">
        <v>2225</v>
      </c>
      <c r="Q195" s="134"/>
      <c r="R195" s="134" t="s">
        <v>2432</v>
      </c>
      <c r="S195" s="137"/>
      <c r="T195" s="137"/>
      <c r="U195" s="137"/>
      <c r="V195" s="137"/>
      <c r="W195" s="137"/>
      <c r="X195" s="137"/>
      <c r="Y195" s="137"/>
      <c r="Z195" s="137"/>
    </row>
    <row r="196" spans="2:26" ht="48" customHeight="1" x14ac:dyDescent="0.25">
      <c r="B196" s="331" t="s">
        <v>1984</v>
      </c>
      <c r="C196" s="332"/>
      <c r="D196" s="333" t="s">
        <v>2433</v>
      </c>
      <c r="E196" s="334"/>
      <c r="F196" s="130" t="s">
        <v>417</v>
      </c>
      <c r="G196" s="130" t="s">
        <v>1790</v>
      </c>
      <c r="H196" s="131" t="s">
        <v>1666</v>
      </c>
      <c r="I196" s="335" t="s">
        <v>2434</v>
      </c>
      <c r="J196" s="336"/>
      <c r="K196" s="336"/>
      <c r="L196" s="337"/>
      <c r="M196" s="333" t="s">
        <v>1966</v>
      </c>
      <c r="N196" s="334"/>
      <c r="O196" s="139">
        <v>40935</v>
      </c>
      <c r="P196" s="130" t="s">
        <v>2435</v>
      </c>
      <c r="Q196" s="134"/>
      <c r="R196" s="134"/>
      <c r="S196" s="137"/>
      <c r="T196" s="137"/>
      <c r="U196" s="137"/>
      <c r="V196" s="137"/>
      <c r="W196" s="137"/>
      <c r="X196" s="137"/>
      <c r="Y196" s="137"/>
      <c r="Z196" s="137"/>
    </row>
    <row r="197" spans="2:26" ht="48" customHeight="1" x14ac:dyDescent="0.25">
      <c r="B197" s="331" t="s">
        <v>1984</v>
      </c>
      <c r="C197" s="332"/>
      <c r="D197" s="333" t="s">
        <v>2436</v>
      </c>
      <c r="E197" s="334"/>
      <c r="F197" s="130" t="s">
        <v>417</v>
      </c>
      <c r="G197" s="130" t="s">
        <v>1790</v>
      </c>
      <c r="H197" s="131" t="s">
        <v>1215</v>
      </c>
      <c r="I197" s="335" t="s">
        <v>2437</v>
      </c>
      <c r="J197" s="336"/>
      <c r="K197" s="336"/>
      <c r="L197" s="337"/>
      <c r="M197" s="333" t="s">
        <v>1966</v>
      </c>
      <c r="N197" s="334"/>
      <c r="O197" s="139">
        <v>40935</v>
      </c>
      <c r="P197" s="130" t="s">
        <v>2435</v>
      </c>
      <c r="Q197" s="134"/>
      <c r="R197" s="134"/>
      <c r="S197" s="137"/>
      <c r="T197" s="137"/>
      <c r="U197" s="137"/>
      <c r="V197" s="137"/>
      <c r="W197" s="137"/>
      <c r="X197" s="137"/>
      <c r="Y197" s="137"/>
      <c r="Z197" s="137"/>
    </row>
    <row r="198" spans="2:26" ht="48" customHeight="1" x14ac:dyDescent="0.25">
      <c r="B198" s="331">
        <v>31123100053</v>
      </c>
      <c r="C198" s="332"/>
      <c r="D198" s="333" t="s">
        <v>2438</v>
      </c>
      <c r="E198" s="334"/>
      <c r="F198" s="130" t="s">
        <v>453</v>
      </c>
      <c r="G198" s="130" t="s">
        <v>1790</v>
      </c>
      <c r="H198" s="131" t="s">
        <v>964</v>
      </c>
      <c r="I198" s="335" t="s">
        <v>2439</v>
      </c>
      <c r="J198" s="336"/>
      <c r="K198" s="336"/>
      <c r="L198" s="337"/>
      <c r="M198" s="333" t="s">
        <v>1792</v>
      </c>
      <c r="N198" s="334"/>
      <c r="O198" s="139">
        <v>40935</v>
      </c>
      <c r="P198" s="130" t="s">
        <v>1793</v>
      </c>
      <c r="Q198" s="134"/>
      <c r="R198" s="134"/>
      <c r="S198" s="137"/>
      <c r="T198" s="137"/>
      <c r="U198" s="137"/>
      <c r="V198" s="137"/>
      <c r="W198" s="137"/>
      <c r="X198" s="137"/>
      <c r="Y198" s="137"/>
      <c r="Z198" s="137"/>
    </row>
    <row r="199" spans="2:26" ht="48" customHeight="1" x14ac:dyDescent="0.25">
      <c r="B199" s="331">
        <v>31123100035</v>
      </c>
      <c r="C199" s="332"/>
      <c r="D199" s="333" t="s">
        <v>2440</v>
      </c>
      <c r="E199" s="334"/>
      <c r="F199" s="130" t="s">
        <v>453</v>
      </c>
      <c r="G199" s="130" t="s">
        <v>2059</v>
      </c>
      <c r="H199" s="140" t="s">
        <v>964</v>
      </c>
      <c r="I199" s="335" t="s">
        <v>2441</v>
      </c>
      <c r="J199" s="336"/>
      <c r="K199" s="336"/>
      <c r="L199" s="337"/>
      <c r="M199" s="333" t="s">
        <v>2086</v>
      </c>
      <c r="N199" s="334"/>
      <c r="O199" s="139">
        <v>40935</v>
      </c>
      <c r="P199" s="130" t="s">
        <v>1793</v>
      </c>
      <c r="Q199" s="134"/>
      <c r="R199" s="134"/>
      <c r="S199" s="137"/>
      <c r="T199" s="137"/>
      <c r="U199" s="137"/>
      <c r="V199" s="137"/>
      <c r="W199" s="137"/>
      <c r="X199" s="137"/>
      <c r="Y199" s="137"/>
      <c r="Z199" s="137"/>
    </row>
    <row r="200" spans="2:26" ht="48" customHeight="1" x14ac:dyDescent="0.25">
      <c r="B200" s="331">
        <v>31123100035</v>
      </c>
      <c r="C200" s="332"/>
      <c r="D200" s="333" t="s">
        <v>2442</v>
      </c>
      <c r="E200" s="334"/>
      <c r="F200" s="130" t="s">
        <v>453</v>
      </c>
      <c r="G200" s="130" t="s">
        <v>2059</v>
      </c>
      <c r="H200" s="140" t="s">
        <v>962</v>
      </c>
      <c r="I200" s="335" t="s">
        <v>2443</v>
      </c>
      <c r="J200" s="336"/>
      <c r="K200" s="336"/>
      <c r="L200" s="337"/>
      <c r="M200" s="333" t="s">
        <v>2086</v>
      </c>
      <c r="N200" s="334"/>
      <c r="O200" s="139">
        <v>40935</v>
      </c>
      <c r="P200" s="130" t="s">
        <v>1793</v>
      </c>
      <c r="Q200" s="134"/>
      <c r="R200" s="134"/>
      <c r="S200" s="137"/>
      <c r="T200" s="137"/>
      <c r="U200" s="137"/>
      <c r="V200" s="137"/>
      <c r="W200" s="137"/>
      <c r="X200" s="137"/>
      <c r="Y200" s="137"/>
      <c r="Z200" s="137"/>
    </row>
    <row r="201" spans="2:26" ht="48" customHeight="1" x14ac:dyDescent="0.25">
      <c r="B201" s="331">
        <v>31123100035</v>
      </c>
      <c r="C201" s="332"/>
      <c r="D201" s="333" t="s">
        <v>2096</v>
      </c>
      <c r="E201" s="334"/>
      <c r="F201" s="130" t="s">
        <v>453</v>
      </c>
      <c r="G201" s="130" t="s">
        <v>2059</v>
      </c>
      <c r="H201" s="140" t="s">
        <v>898</v>
      </c>
      <c r="I201" s="335" t="s">
        <v>2444</v>
      </c>
      <c r="J201" s="336"/>
      <c r="K201" s="336"/>
      <c r="L201" s="337"/>
      <c r="M201" s="333" t="s">
        <v>2086</v>
      </c>
      <c r="N201" s="334"/>
      <c r="O201" s="139">
        <v>40935</v>
      </c>
      <c r="P201" s="130" t="s">
        <v>1793</v>
      </c>
      <c r="Q201" s="134"/>
      <c r="R201" s="134"/>
      <c r="S201" s="137"/>
      <c r="T201" s="137"/>
      <c r="U201" s="137"/>
      <c r="V201" s="137"/>
      <c r="W201" s="137"/>
      <c r="X201" s="137"/>
      <c r="Y201" s="137"/>
      <c r="Z201" s="137"/>
    </row>
    <row r="202" spans="2:26" ht="48" customHeight="1" x14ac:dyDescent="0.25">
      <c r="B202" s="331">
        <v>20121101072</v>
      </c>
      <c r="C202" s="332"/>
      <c r="D202" s="333" t="s">
        <v>2445</v>
      </c>
      <c r="E202" s="334"/>
      <c r="F202" s="130" t="s">
        <v>329</v>
      </c>
      <c r="G202" s="130" t="s">
        <v>2036</v>
      </c>
      <c r="H202" s="140"/>
      <c r="I202" s="335" t="s">
        <v>2446</v>
      </c>
      <c r="J202" s="336"/>
      <c r="K202" s="336"/>
      <c r="L202" s="337"/>
      <c r="M202" s="333" t="s">
        <v>2032</v>
      </c>
      <c r="N202" s="334"/>
      <c r="O202" s="139">
        <v>40935</v>
      </c>
      <c r="P202" s="130" t="s">
        <v>1793</v>
      </c>
      <c r="Q202" s="134"/>
      <c r="R202" s="134"/>
      <c r="S202" s="137"/>
      <c r="T202" s="137"/>
      <c r="U202" s="137"/>
      <c r="V202" s="137"/>
      <c r="W202" s="137"/>
      <c r="X202" s="137"/>
      <c r="Y202" s="137"/>
      <c r="Z202" s="137"/>
    </row>
    <row r="203" spans="2:26" ht="48" customHeight="1" x14ac:dyDescent="0.25">
      <c r="B203" s="331">
        <v>20121101045</v>
      </c>
      <c r="C203" s="332"/>
      <c r="D203" s="333" t="s">
        <v>2447</v>
      </c>
      <c r="E203" s="334"/>
      <c r="F203" s="130" t="s">
        <v>329</v>
      </c>
      <c r="G203" s="130" t="s">
        <v>2448</v>
      </c>
      <c r="H203" s="140"/>
      <c r="I203" s="335" t="s">
        <v>2449</v>
      </c>
      <c r="J203" s="336"/>
      <c r="K203" s="336"/>
      <c r="L203" s="337"/>
      <c r="M203" s="333" t="s">
        <v>2450</v>
      </c>
      <c r="N203" s="334"/>
      <c r="O203" s="139">
        <v>40935</v>
      </c>
      <c r="P203" s="130" t="s">
        <v>1793</v>
      </c>
      <c r="Q203" s="134"/>
      <c r="R203" s="134"/>
      <c r="S203" s="137"/>
      <c r="T203" s="137"/>
      <c r="U203" s="137"/>
      <c r="V203" s="137"/>
      <c r="W203" s="137"/>
      <c r="X203" s="137"/>
      <c r="Y203" s="137"/>
      <c r="Z203" s="137"/>
    </row>
    <row r="204" spans="2:26" ht="48" customHeight="1" x14ac:dyDescent="0.25">
      <c r="B204" s="331">
        <v>20123101002</v>
      </c>
      <c r="C204" s="332"/>
      <c r="D204" s="333" t="s">
        <v>2451</v>
      </c>
      <c r="E204" s="334"/>
      <c r="F204" s="130" t="s">
        <v>1663</v>
      </c>
      <c r="G204" s="130" t="s">
        <v>2036</v>
      </c>
      <c r="H204" s="140"/>
      <c r="I204" s="335" t="s">
        <v>2452</v>
      </c>
      <c r="J204" s="336"/>
      <c r="K204" s="336"/>
      <c r="L204" s="337"/>
      <c r="M204" s="333" t="s">
        <v>2032</v>
      </c>
      <c r="N204" s="334"/>
      <c r="O204" s="139">
        <v>40935</v>
      </c>
      <c r="P204" s="130" t="s">
        <v>1793</v>
      </c>
      <c r="Q204" s="134"/>
      <c r="R204" s="134"/>
      <c r="S204" s="137"/>
      <c r="T204" s="137"/>
      <c r="U204" s="137"/>
      <c r="V204" s="137"/>
      <c r="W204" s="137"/>
      <c r="X204" s="137"/>
      <c r="Y204" s="137"/>
      <c r="Z204" s="137"/>
    </row>
    <row r="205" spans="2:26" ht="48" customHeight="1" x14ac:dyDescent="0.25">
      <c r="B205" s="331">
        <v>35123100039</v>
      </c>
      <c r="C205" s="332"/>
      <c r="D205" s="333" t="s">
        <v>2453</v>
      </c>
      <c r="E205" s="334"/>
      <c r="F205" s="130" t="s">
        <v>348</v>
      </c>
      <c r="G205" s="130" t="s">
        <v>1790</v>
      </c>
      <c r="H205" s="131" t="s">
        <v>2454</v>
      </c>
      <c r="I205" s="335" t="s">
        <v>2455</v>
      </c>
      <c r="J205" s="336"/>
      <c r="K205" s="336"/>
      <c r="L205" s="337"/>
      <c r="M205" s="333" t="s">
        <v>1792</v>
      </c>
      <c r="N205" s="334"/>
      <c r="O205" s="139">
        <v>40935</v>
      </c>
      <c r="P205" s="130" t="s">
        <v>1793</v>
      </c>
      <c r="Q205" s="134"/>
      <c r="R205" s="134" t="s">
        <v>2456</v>
      </c>
      <c r="S205" s="137"/>
      <c r="T205" s="137"/>
      <c r="U205" s="137"/>
      <c r="V205" s="137"/>
      <c r="W205" s="137"/>
      <c r="X205" s="137"/>
      <c r="Y205" s="137"/>
      <c r="Z205" s="137"/>
    </row>
    <row r="206" spans="2:26" ht="48" customHeight="1" x14ac:dyDescent="0.25">
      <c r="B206" s="331">
        <v>35123100039</v>
      </c>
      <c r="C206" s="332"/>
      <c r="D206" s="333" t="s">
        <v>2457</v>
      </c>
      <c r="E206" s="334"/>
      <c r="F206" s="130" t="s">
        <v>348</v>
      </c>
      <c r="G206" s="130" t="s">
        <v>1790</v>
      </c>
      <c r="H206" s="131" t="s">
        <v>1742</v>
      </c>
      <c r="I206" s="335" t="s">
        <v>2458</v>
      </c>
      <c r="J206" s="336"/>
      <c r="K206" s="336"/>
      <c r="L206" s="337"/>
      <c r="M206" s="333" t="s">
        <v>1792</v>
      </c>
      <c r="N206" s="334"/>
      <c r="O206" s="139">
        <v>40935</v>
      </c>
      <c r="P206" s="130" t="s">
        <v>1793</v>
      </c>
      <c r="Q206" s="134" t="s">
        <v>2210</v>
      </c>
      <c r="R206" s="134" t="s">
        <v>1963</v>
      </c>
      <c r="S206" s="137"/>
      <c r="T206" s="137" t="s">
        <v>1963</v>
      </c>
      <c r="U206" s="137" t="s">
        <v>1963</v>
      </c>
      <c r="V206" s="137">
        <v>1936</v>
      </c>
      <c r="W206" s="137"/>
      <c r="X206" s="137"/>
      <c r="Y206" s="137"/>
      <c r="Z206" s="137"/>
    </row>
    <row r="207" spans="2:26" ht="48" customHeight="1" x14ac:dyDescent="0.25">
      <c r="B207" s="331">
        <v>35123100039</v>
      </c>
      <c r="C207" s="332"/>
      <c r="D207" s="333" t="s">
        <v>2075</v>
      </c>
      <c r="E207" s="334"/>
      <c r="F207" s="130" t="s">
        <v>348</v>
      </c>
      <c r="G207" s="130" t="s">
        <v>1790</v>
      </c>
      <c r="H207" s="131" t="s">
        <v>2459</v>
      </c>
      <c r="I207" s="335" t="s">
        <v>2460</v>
      </c>
      <c r="J207" s="336"/>
      <c r="K207" s="336"/>
      <c r="L207" s="337"/>
      <c r="M207" s="333" t="s">
        <v>1792</v>
      </c>
      <c r="N207" s="334"/>
      <c r="O207" s="139">
        <v>40935</v>
      </c>
      <c r="P207" s="130" t="s">
        <v>1793</v>
      </c>
      <c r="Q207" s="134" t="s">
        <v>2326</v>
      </c>
      <c r="R207" s="134" t="s">
        <v>1963</v>
      </c>
      <c r="S207" s="137"/>
      <c r="T207" s="137" t="s">
        <v>1963</v>
      </c>
      <c r="U207" s="137" t="s">
        <v>1963</v>
      </c>
      <c r="V207" s="137">
        <v>1890</v>
      </c>
      <c r="W207" s="137"/>
      <c r="X207" s="137"/>
      <c r="Y207" s="137"/>
      <c r="Z207" s="137"/>
    </row>
    <row r="208" spans="2:26" ht="48" customHeight="1" x14ac:dyDescent="0.25">
      <c r="B208" s="331">
        <v>35123100039</v>
      </c>
      <c r="C208" s="332"/>
      <c r="D208" s="333" t="s">
        <v>2461</v>
      </c>
      <c r="E208" s="334"/>
      <c r="F208" s="130" t="s">
        <v>348</v>
      </c>
      <c r="G208" s="130" t="s">
        <v>1790</v>
      </c>
      <c r="H208" s="131" t="s">
        <v>2462</v>
      </c>
      <c r="I208" s="335" t="s">
        <v>2463</v>
      </c>
      <c r="J208" s="336"/>
      <c r="K208" s="336"/>
      <c r="L208" s="337"/>
      <c r="M208" s="333" t="s">
        <v>1792</v>
      </c>
      <c r="N208" s="334"/>
      <c r="O208" s="139">
        <v>40935</v>
      </c>
      <c r="P208" s="130" t="s">
        <v>1793</v>
      </c>
      <c r="Q208" s="134" t="s">
        <v>2464</v>
      </c>
      <c r="R208" s="134" t="s">
        <v>1963</v>
      </c>
      <c r="S208" s="137"/>
      <c r="T208" s="137"/>
      <c r="U208" s="137"/>
      <c r="V208" s="137"/>
      <c r="W208" s="137"/>
      <c r="X208" s="137"/>
      <c r="Y208" s="137"/>
      <c r="Z208" s="137"/>
    </row>
    <row r="209" spans="2:26" ht="48" customHeight="1" x14ac:dyDescent="0.25">
      <c r="B209" s="331">
        <v>35123100039</v>
      </c>
      <c r="C209" s="332"/>
      <c r="D209" s="333" t="s">
        <v>2465</v>
      </c>
      <c r="E209" s="334"/>
      <c r="F209" s="130" t="s">
        <v>348</v>
      </c>
      <c r="G209" s="130" t="s">
        <v>1790</v>
      </c>
      <c r="H209" s="131" t="s">
        <v>1743</v>
      </c>
      <c r="I209" s="335" t="s">
        <v>2466</v>
      </c>
      <c r="J209" s="336"/>
      <c r="K209" s="336"/>
      <c r="L209" s="337"/>
      <c r="M209" s="333" t="s">
        <v>1792</v>
      </c>
      <c r="N209" s="334"/>
      <c r="O209" s="139">
        <v>40935</v>
      </c>
      <c r="P209" s="130" t="s">
        <v>1793</v>
      </c>
      <c r="Q209" s="134" t="s">
        <v>2210</v>
      </c>
      <c r="R209" s="134" t="s">
        <v>2467</v>
      </c>
      <c r="S209" s="137"/>
      <c r="T209" s="137" t="s">
        <v>1963</v>
      </c>
      <c r="U209" s="137" t="s">
        <v>1963</v>
      </c>
      <c r="V209" s="137">
        <v>1938</v>
      </c>
      <c r="W209" s="137"/>
      <c r="X209" s="137"/>
      <c r="Y209" s="137"/>
      <c r="Z209" s="137"/>
    </row>
    <row r="210" spans="2:26" ht="48" customHeight="1" x14ac:dyDescent="0.25">
      <c r="B210" s="331">
        <v>35123100039</v>
      </c>
      <c r="C210" s="332"/>
      <c r="D210" s="333" t="s">
        <v>2468</v>
      </c>
      <c r="E210" s="334"/>
      <c r="F210" s="130" t="s">
        <v>348</v>
      </c>
      <c r="G210" s="130" t="s">
        <v>1790</v>
      </c>
      <c r="H210" s="131" t="s">
        <v>729</v>
      </c>
      <c r="I210" s="335" t="s">
        <v>2469</v>
      </c>
      <c r="J210" s="336"/>
      <c r="K210" s="336"/>
      <c r="L210" s="337"/>
      <c r="M210" s="333" t="s">
        <v>1792</v>
      </c>
      <c r="N210" s="334"/>
      <c r="O210" s="139">
        <v>40935</v>
      </c>
      <c r="P210" s="130" t="s">
        <v>1793</v>
      </c>
      <c r="Q210" s="134"/>
      <c r="R210" s="134" t="s">
        <v>2470</v>
      </c>
      <c r="S210" s="137"/>
      <c r="T210" s="137"/>
      <c r="U210" s="137"/>
      <c r="V210" s="137"/>
      <c r="W210" s="137"/>
      <c r="X210" s="137"/>
      <c r="Y210" s="137"/>
      <c r="Z210" s="137"/>
    </row>
    <row r="211" spans="2:26" ht="48" customHeight="1" x14ac:dyDescent="0.25">
      <c r="B211" s="331">
        <v>35123100039</v>
      </c>
      <c r="C211" s="332"/>
      <c r="D211" s="333" t="s">
        <v>2471</v>
      </c>
      <c r="E211" s="334"/>
      <c r="F211" s="130" t="s">
        <v>348</v>
      </c>
      <c r="G211" s="130" t="s">
        <v>1790</v>
      </c>
      <c r="H211" s="131" t="s">
        <v>951</v>
      </c>
      <c r="I211" s="335" t="s">
        <v>2472</v>
      </c>
      <c r="J211" s="336"/>
      <c r="K211" s="336"/>
      <c r="L211" s="337"/>
      <c r="M211" s="333" t="s">
        <v>1792</v>
      </c>
      <c r="N211" s="334"/>
      <c r="O211" s="139">
        <v>40935</v>
      </c>
      <c r="P211" s="130" t="s">
        <v>1793</v>
      </c>
      <c r="Q211" s="134"/>
      <c r="R211" s="134" t="s">
        <v>1963</v>
      </c>
      <c r="S211" s="137"/>
      <c r="T211" s="137"/>
      <c r="U211" s="137"/>
      <c r="V211" s="137"/>
      <c r="W211" s="137"/>
      <c r="X211" s="137"/>
      <c r="Y211" s="137"/>
      <c r="Z211" s="137"/>
    </row>
    <row r="212" spans="2:26" ht="48" customHeight="1" x14ac:dyDescent="0.25">
      <c r="B212" s="331">
        <v>35123100039</v>
      </c>
      <c r="C212" s="332"/>
      <c r="D212" s="333" t="s">
        <v>2473</v>
      </c>
      <c r="E212" s="334"/>
      <c r="F212" s="130" t="s">
        <v>348</v>
      </c>
      <c r="G212" s="130" t="s">
        <v>1790</v>
      </c>
      <c r="H212" s="131" t="s">
        <v>649</v>
      </c>
      <c r="I212" s="335" t="s">
        <v>1970</v>
      </c>
      <c r="J212" s="336"/>
      <c r="K212" s="336"/>
      <c r="L212" s="337"/>
      <c r="M212" s="333" t="s">
        <v>1792</v>
      </c>
      <c r="N212" s="334"/>
      <c r="O212" s="139">
        <v>40935</v>
      </c>
      <c r="P212" s="130" t="s">
        <v>1793</v>
      </c>
      <c r="Q212" s="134" t="s">
        <v>2044</v>
      </c>
      <c r="R212" s="134"/>
      <c r="S212" s="137"/>
      <c r="T212" s="137" t="s">
        <v>1963</v>
      </c>
      <c r="U212" s="137" t="s">
        <v>1963</v>
      </c>
      <c r="V212" s="137">
        <v>1764</v>
      </c>
      <c r="W212" s="137"/>
      <c r="X212" s="137"/>
      <c r="Y212" s="137"/>
      <c r="Z212" s="137"/>
    </row>
    <row r="213" spans="2:26" ht="48" customHeight="1" x14ac:dyDescent="0.25">
      <c r="B213" s="331">
        <v>20121101080</v>
      </c>
      <c r="C213" s="332"/>
      <c r="D213" s="333" t="s">
        <v>2474</v>
      </c>
      <c r="E213" s="334"/>
      <c r="F213" s="130" t="s">
        <v>371</v>
      </c>
      <c r="G213" s="130" t="s">
        <v>2010</v>
      </c>
      <c r="H213" s="140" t="s">
        <v>2475</v>
      </c>
      <c r="I213" s="335" t="s">
        <v>2476</v>
      </c>
      <c r="J213" s="336"/>
      <c r="K213" s="336"/>
      <c r="L213" s="337"/>
      <c r="M213" s="333" t="s">
        <v>2012</v>
      </c>
      <c r="N213" s="334"/>
      <c r="O213" s="139">
        <v>40935</v>
      </c>
      <c r="P213" s="130" t="s">
        <v>1793</v>
      </c>
      <c r="Q213" s="134"/>
      <c r="R213" s="134"/>
      <c r="S213" s="137"/>
      <c r="T213" s="137"/>
      <c r="U213" s="137"/>
      <c r="V213" s="137"/>
      <c r="W213" s="137"/>
      <c r="X213" s="137"/>
      <c r="Y213" s="137"/>
      <c r="Z213" s="137"/>
    </row>
    <row r="214" spans="2:26" ht="48" customHeight="1" x14ac:dyDescent="0.25">
      <c r="B214" s="331">
        <v>24123100055</v>
      </c>
      <c r="C214" s="332"/>
      <c r="D214" s="333" t="s">
        <v>2477</v>
      </c>
      <c r="E214" s="334"/>
      <c r="F214" s="130" t="s">
        <v>417</v>
      </c>
      <c r="G214" s="130" t="s">
        <v>1790</v>
      </c>
      <c r="H214" s="131" t="s">
        <v>2478</v>
      </c>
      <c r="I214" s="335" t="s">
        <v>2479</v>
      </c>
      <c r="J214" s="336"/>
      <c r="K214" s="336"/>
      <c r="L214" s="337"/>
      <c r="M214" s="333" t="s">
        <v>1966</v>
      </c>
      <c r="N214" s="334"/>
      <c r="O214" s="139">
        <v>40935</v>
      </c>
      <c r="P214" s="130" t="s">
        <v>2480</v>
      </c>
      <c r="Q214" s="134"/>
      <c r="R214" s="134"/>
      <c r="S214" s="137"/>
      <c r="T214" s="137"/>
      <c r="U214" s="137"/>
      <c r="V214" s="137"/>
      <c r="W214" s="137"/>
      <c r="X214" s="137"/>
      <c r="Y214" s="137"/>
      <c r="Z214" s="137"/>
    </row>
    <row r="215" spans="2:26" ht="48" customHeight="1" x14ac:dyDescent="0.25">
      <c r="B215" s="331">
        <v>24123100055</v>
      </c>
      <c r="C215" s="332"/>
      <c r="D215" s="333" t="s">
        <v>2481</v>
      </c>
      <c r="E215" s="334"/>
      <c r="F215" s="130" t="s">
        <v>417</v>
      </c>
      <c r="G215" s="130" t="s">
        <v>1790</v>
      </c>
      <c r="H215" s="131" t="s">
        <v>2482</v>
      </c>
      <c r="I215" s="335" t="s">
        <v>2483</v>
      </c>
      <c r="J215" s="336"/>
      <c r="K215" s="336"/>
      <c r="L215" s="337"/>
      <c r="M215" s="333" t="s">
        <v>1966</v>
      </c>
      <c r="N215" s="334"/>
      <c r="O215" s="139">
        <v>41270</v>
      </c>
      <c r="P215" s="130" t="s">
        <v>1793</v>
      </c>
      <c r="Q215" s="134"/>
      <c r="R215" s="134"/>
      <c r="S215" s="137"/>
      <c r="T215" s="137"/>
      <c r="U215" s="137"/>
      <c r="V215" s="137"/>
      <c r="W215" s="137"/>
      <c r="X215" s="137"/>
      <c r="Y215" s="137"/>
      <c r="Z215" s="137"/>
    </row>
    <row r="216" spans="2:26" ht="48" customHeight="1" x14ac:dyDescent="0.25">
      <c r="B216" s="331">
        <v>24123100055</v>
      </c>
      <c r="C216" s="332"/>
      <c r="D216" s="333" t="s">
        <v>2484</v>
      </c>
      <c r="E216" s="334"/>
      <c r="F216" s="130" t="s">
        <v>417</v>
      </c>
      <c r="G216" s="130" t="s">
        <v>1790</v>
      </c>
      <c r="H216" s="131" t="s">
        <v>2485</v>
      </c>
      <c r="I216" s="335" t="s">
        <v>2486</v>
      </c>
      <c r="J216" s="336"/>
      <c r="K216" s="336"/>
      <c r="L216" s="337"/>
      <c r="M216" s="333" t="s">
        <v>1966</v>
      </c>
      <c r="N216" s="334"/>
      <c r="O216" s="139">
        <v>40935</v>
      </c>
      <c r="P216" s="130" t="s">
        <v>1793</v>
      </c>
      <c r="Q216" s="134"/>
      <c r="R216" s="134"/>
      <c r="S216" s="137"/>
      <c r="T216" s="137"/>
      <c r="U216" s="137"/>
      <c r="V216" s="137"/>
      <c r="W216" s="137"/>
      <c r="X216" s="137"/>
      <c r="Y216" s="137"/>
      <c r="Z216" s="137"/>
    </row>
    <row r="217" spans="2:26" ht="48" customHeight="1" x14ac:dyDescent="0.25">
      <c r="B217" s="331">
        <v>24123100055</v>
      </c>
      <c r="C217" s="332"/>
      <c r="D217" s="333" t="s">
        <v>2487</v>
      </c>
      <c r="E217" s="334"/>
      <c r="F217" s="130" t="s">
        <v>417</v>
      </c>
      <c r="G217" s="130" t="s">
        <v>1790</v>
      </c>
      <c r="H217" s="131" t="s">
        <v>2488</v>
      </c>
      <c r="I217" s="335" t="s">
        <v>2489</v>
      </c>
      <c r="J217" s="336"/>
      <c r="K217" s="336"/>
      <c r="L217" s="337"/>
      <c r="M217" s="333" t="s">
        <v>1966</v>
      </c>
      <c r="N217" s="334"/>
      <c r="O217" s="139">
        <v>40935</v>
      </c>
      <c r="P217" s="130" t="s">
        <v>1793</v>
      </c>
      <c r="Q217" s="134"/>
      <c r="R217" s="134"/>
      <c r="S217" s="137"/>
      <c r="T217" s="137"/>
      <c r="U217" s="137"/>
      <c r="V217" s="137"/>
      <c r="W217" s="137"/>
      <c r="X217" s="137"/>
      <c r="Y217" s="137"/>
      <c r="Z217" s="137"/>
    </row>
    <row r="218" spans="2:26" ht="48" customHeight="1" x14ac:dyDescent="0.25">
      <c r="B218" s="331">
        <v>24123100055</v>
      </c>
      <c r="C218" s="332"/>
      <c r="D218" s="333" t="s">
        <v>2490</v>
      </c>
      <c r="E218" s="334"/>
      <c r="F218" s="130" t="s">
        <v>417</v>
      </c>
      <c r="G218" s="130" t="s">
        <v>1790</v>
      </c>
      <c r="H218" s="131" t="s">
        <v>2491</v>
      </c>
      <c r="I218" s="335" t="s">
        <v>2492</v>
      </c>
      <c r="J218" s="336"/>
      <c r="K218" s="336"/>
      <c r="L218" s="337"/>
      <c r="M218" s="333" t="s">
        <v>1966</v>
      </c>
      <c r="N218" s="334"/>
      <c r="O218" s="139">
        <v>40935</v>
      </c>
      <c r="P218" s="130" t="s">
        <v>1793</v>
      </c>
      <c r="Q218" s="134"/>
      <c r="R218" s="134"/>
      <c r="S218" s="137"/>
      <c r="T218" s="137"/>
      <c r="U218" s="137"/>
      <c r="V218" s="137"/>
      <c r="W218" s="137"/>
      <c r="X218" s="137"/>
      <c r="Y218" s="137"/>
      <c r="Z218" s="137"/>
    </row>
    <row r="219" spans="2:26" ht="48" customHeight="1" x14ac:dyDescent="0.25">
      <c r="B219" s="331">
        <v>24123100055</v>
      </c>
      <c r="C219" s="332"/>
      <c r="D219" s="333" t="s">
        <v>2493</v>
      </c>
      <c r="E219" s="334"/>
      <c r="F219" s="130" t="s">
        <v>417</v>
      </c>
      <c r="G219" s="130" t="s">
        <v>1790</v>
      </c>
      <c r="H219" s="131" t="s">
        <v>2494</v>
      </c>
      <c r="I219" s="335" t="s">
        <v>2495</v>
      </c>
      <c r="J219" s="336"/>
      <c r="K219" s="336"/>
      <c r="L219" s="337"/>
      <c r="M219" s="333" t="s">
        <v>1966</v>
      </c>
      <c r="N219" s="334"/>
      <c r="O219" s="139">
        <v>40935</v>
      </c>
      <c r="P219" s="130" t="s">
        <v>1793</v>
      </c>
      <c r="Q219" s="134"/>
      <c r="R219" s="134"/>
      <c r="S219" s="137"/>
      <c r="T219" s="137"/>
      <c r="U219" s="137"/>
      <c r="V219" s="137"/>
      <c r="W219" s="137"/>
      <c r="X219" s="137"/>
      <c r="Y219" s="137"/>
      <c r="Z219" s="137"/>
    </row>
    <row r="220" spans="2:26" ht="48" customHeight="1" x14ac:dyDescent="0.25">
      <c r="B220" s="331">
        <v>24123100055</v>
      </c>
      <c r="C220" s="332"/>
      <c r="D220" s="333" t="s">
        <v>2496</v>
      </c>
      <c r="E220" s="334"/>
      <c r="F220" s="130" t="s">
        <v>417</v>
      </c>
      <c r="G220" s="130" t="s">
        <v>1790</v>
      </c>
      <c r="H220" s="131" t="s">
        <v>2497</v>
      </c>
      <c r="I220" s="335" t="s">
        <v>2498</v>
      </c>
      <c r="J220" s="336"/>
      <c r="K220" s="336"/>
      <c r="L220" s="337"/>
      <c r="M220" s="333" t="s">
        <v>1966</v>
      </c>
      <c r="N220" s="334"/>
      <c r="O220" s="139">
        <v>40935</v>
      </c>
      <c r="P220" s="130" t="s">
        <v>1793</v>
      </c>
      <c r="Q220" s="134"/>
      <c r="R220" s="134"/>
      <c r="S220" s="137"/>
      <c r="T220" s="137"/>
      <c r="U220" s="137"/>
      <c r="V220" s="137"/>
      <c r="W220" s="137"/>
      <c r="X220" s="137"/>
      <c r="Y220" s="137"/>
      <c r="Z220" s="137"/>
    </row>
    <row r="221" spans="2:26" ht="48" customHeight="1" x14ac:dyDescent="0.25">
      <c r="B221" s="331">
        <v>24123100055</v>
      </c>
      <c r="C221" s="332"/>
      <c r="D221" s="333" t="s">
        <v>2499</v>
      </c>
      <c r="E221" s="334"/>
      <c r="F221" s="130" t="s">
        <v>417</v>
      </c>
      <c r="G221" s="130" t="s">
        <v>1790</v>
      </c>
      <c r="H221" s="131" t="s">
        <v>2500</v>
      </c>
      <c r="I221" s="335" t="s">
        <v>2501</v>
      </c>
      <c r="J221" s="336"/>
      <c r="K221" s="336"/>
      <c r="L221" s="337"/>
      <c r="M221" s="333" t="s">
        <v>1966</v>
      </c>
      <c r="N221" s="334"/>
      <c r="O221" s="139">
        <v>40935</v>
      </c>
      <c r="P221" s="130" t="s">
        <v>1793</v>
      </c>
      <c r="Q221" s="134"/>
      <c r="R221" s="134"/>
      <c r="S221" s="137"/>
      <c r="T221" s="137"/>
      <c r="U221" s="137"/>
      <c r="V221" s="137"/>
      <c r="W221" s="137"/>
      <c r="X221" s="137"/>
      <c r="Y221" s="137"/>
      <c r="Z221" s="137"/>
    </row>
    <row r="222" spans="2:26" ht="48" customHeight="1" x14ac:dyDescent="0.25">
      <c r="B222" s="331">
        <v>24123100055</v>
      </c>
      <c r="C222" s="332"/>
      <c r="D222" s="333" t="s">
        <v>2502</v>
      </c>
      <c r="E222" s="334"/>
      <c r="F222" s="130" t="s">
        <v>417</v>
      </c>
      <c r="G222" s="130" t="s">
        <v>1790</v>
      </c>
      <c r="H222" s="131" t="s">
        <v>2503</v>
      </c>
      <c r="I222" s="335" t="s">
        <v>2504</v>
      </c>
      <c r="J222" s="336"/>
      <c r="K222" s="336"/>
      <c r="L222" s="337"/>
      <c r="M222" s="333" t="s">
        <v>1966</v>
      </c>
      <c r="N222" s="334"/>
      <c r="O222" s="139">
        <v>40935</v>
      </c>
      <c r="P222" s="130" t="s">
        <v>1793</v>
      </c>
      <c r="Q222" s="134"/>
      <c r="R222" s="134"/>
      <c r="S222" s="137"/>
      <c r="T222" s="137"/>
      <c r="U222" s="137"/>
      <c r="V222" s="137"/>
      <c r="W222" s="137"/>
      <c r="X222" s="137"/>
      <c r="Y222" s="137"/>
      <c r="Z222" s="137"/>
    </row>
    <row r="223" spans="2:26" ht="48" customHeight="1" x14ac:dyDescent="0.25">
      <c r="B223" s="331">
        <v>24123100055</v>
      </c>
      <c r="C223" s="332"/>
      <c r="D223" s="333" t="s">
        <v>2505</v>
      </c>
      <c r="E223" s="334"/>
      <c r="F223" s="130" t="s">
        <v>417</v>
      </c>
      <c r="G223" s="130" t="s">
        <v>1790</v>
      </c>
      <c r="H223" s="131" t="s">
        <v>2506</v>
      </c>
      <c r="I223" s="335" t="s">
        <v>2507</v>
      </c>
      <c r="J223" s="336"/>
      <c r="K223" s="336"/>
      <c r="L223" s="337"/>
      <c r="M223" s="333" t="s">
        <v>1966</v>
      </c>
      <c r="N223" s="334"/>
      <c r="O223" s="139">
        <v>40935</v>
      </c>
      <c r="P223" s="130" t="s">
        <v>1793</v>
      </c>
      <c r="Q223" s="134"/>
      <c r="R223" s="134"/>
      <c r="S223" s="137"/>
      <c r="T223" s="137"/>
      <c r="U223" s="137"/>
      <c r="V223" s="137"/>
      <c r="W223" s="137"/>
      <c r="X223" s="137"/>
      <c r="Y223" s="137"/>
      <c r="Z223" s="137"/>
    </row>
    <row r="224" spans="2:26" ht="48" customHeight="1" x14ac:dyDescent="0.25">
      <c r="B224" s="331">
        <v>24123100055</v>
      </c>
      <c r="C224" s="332"/>
      <c r="D224" s="333" t="s">
        <v>2508</v>
      </c>
      <c r="E224" s="334"/>
      <c r="F224" s="130" t="s">
        <v>417</v>
      </c>
      <c r="G224" s="130" t="s">
        <v>1790</v>
      </c>
      <c r="H224" s="131" t="s">
        <v>2509</v>
      </c>
      <c r="I224" s="335" t="s">
        <v>2510</v>
      </c>
      <c r="J224" s="336"/>
      <c r="K224" s="336"/>
      <c r="L224" s="337"/>
      <c r="M224" s="333" t="s">
        <v>1966</v>
      </c>
      <c r="N224" s="334"/>
      <c r="O224" s="139">
        <v>40935</v>
      </c>
      <c r="P224" s="130" t="s">
        <v>1793</v>
      </c>
      <c r="Q224" s="134"/>
      <c r="R224" s="134"/>
      <c r="S224" s="137"/>
      <c r="T224" s="137"/>
      <c r="U224" s="137"/>
      <c r="V224" s="137"/>
      <c r="W224" s="137"/>
      <c r="X224" s="137"/>
      <c r="Y224" s="137"/>
      <c r="Z224" s="137"/>
    </row>
    <row r="225" spans="2:26" ht="48" customHeight="1" x14ac:dyDescent="0.25">
      <c r="B225" s="331">
        <v>24123100055</v>
      </c>
      <c r="C225" s="332"/>
      <c r="D225" s="333" t="s">
        <v>2511</v>
      </c>
      <c r="E225" s="334"/>
      <c r="F225" s="130" t="s">
        <v>417</v>
      </c>
      <c r="G225" s="130" t="s">
        <v>1790</v>
      </c>
      <c r="H225" s="131" t="s">
        <v>2512</v>
      </c>
      <c r="I225" s="335" t="s">
        <v>2513</v>
      </c>
      <c r="J225" s="336"/>
      <c r="K225" s="336"/>
      <c r="L225" s="337"/>
      <c r="M225" s="333" t="s">
        <v>1966</v>
      </c>
      <c r="N225" s="334"/>
      <c r="O225" s="139">
        <v>40935</v>
      </c>
      <c r="P225" s="130" t="s">
        <v>1793</v>
      </c>
      <c r="Q225" s="134"/>
      <c r="R225" s="134"/>
      <c r="S225" s="137"/>
      <c r="T225" s="137"/>
      <c r="U225" s="137"/>
      <c r="V225" s="137"/>
      <c r="W225" s="137"/>
      <c r="X225" s="137"/>
      <c r="Y225" s="137"/>
      <c r="Z225" s="137"/>
    </row>
    <row r="226" spans="2:26" ht="48" customHeight="1" x14ac:dyDescent="0.25">
      <c r="B226" s="331">
        <v>24123100055</v>
      </c>
      <c r="C226" s="332"/>
      <c r="D226" s="333" t="s">
        <v>2514</v>
      </c>
      <c r="E226" s="334"/>
      <c r="F226" s="130" t="s">
        <v>417</v>
      </c>
      <c r="G226" s="130" t="s">
        <v>1790</v>
      </c>
      <c r="H226" s="131" t="s">
        <v>2515</v>
      </c>
      <c r="I226" s="335" t="s">
        <v>2516</v>
      </c>
      <c r="J226" s="336"/>
      <c r="K226" s="336"/>
      <c r="L226" s="337"/>
      <c r="M226" s="333" t="s">
        <v>1966</v>
      </c>
      <c r="N226" s="334"/>
      <c r="O226" s="139">
        <v>40935</v>
      </c>
      <c r="P226" s="130" t="s">
        <v>1793</v>
      </c>
      <c r="Q226" s="134"/>
      <c r="R226" s="134"/>
      <c r="S226" s="137"/>
      <c r="T226" s="137"/>
      <c r="U226" s="137"/>
      <c r="V226" s="137"/>
      <c r="W226" s="137"/>
      <c r="X226" s="137"/>
      <c r="Y226" s="137"/>
      <c r="Z226" s="137"/>
    </row>
    <row r="227" spans="2:26" ht="48" customHeight="1" x14ac:dyDescent="0.25">
      <c r="B227" s="331">
        <v>24123100055</v>
      </c>
      <c r="C227" s="332"/>
      <c r="D227" s="333" t="s">
        <v>2517</v>
      </c>
      <c r="E227" s="334"/>
      <c r="F227" s="130" t="s">
        <v>417</v>
      </c>
      <c r="G227" s="130" t="s">
        <v>1790</v>
      </c>
      <c r="H227" s="131" t="s">
        <v>2518</v>
      </c>
      <c r="I227" s="335" t="s">
        <v>2519</v>
      </c>
      <c r="J227" s="336"/>
      <c r="K227" s="336"/>
      <c r="L227" s="337"/>
      <c r="M227" s="333" t="s">
        <v>1966</v>
      </c>
      <c r="N227" s="334"/>
      <c r="O227" s="139">
        <v>40935</v>
      </c>
      <c r="P227" s="130" t="s">
        <v>1793</v>
      </c>
      <c r="Q227" s="134"/>
      <c r="R227" s="134"/>
      <c r="S227" s="137"/>
      <c r="T227" s="137"/>
      <c r="U227" s="137"/>
      <c r="V227" s="137"/>
      <c r="W227" s="137"/>
      <c r="X227" s="137"/>
      <c r="Y227" s="137"/>
      <c r="Z227" s="137"/>
    </row>
    <row r="228" spans="2:26" ht="48" customHeight="1" x14ac:dyDescent="0.25">
      <c r="B228" s="331">
        <v>24123100055</v>
      </c>
      <c r="C228" s="332"/>
      <c r="D228" s="333" t="s">
        <v>2520</v>
      </c>
      <c r="E228" s="334"/>
      <c r="F228" s="130" t="s">
        <v>417</v>
      </c>
      <c r="G228" s="130" t="s">
        <v>1790</v>
      </c>
      <c r="H228" s="131" t="s">
        <v>2521</v>
      </c>
      <c r="I228" s="335" t="s">
        <v>2522</v>
      </c>
      <c r="J228" s="336"/>
      <c r="K228" s="336"/>
      <c r="L228" s="337"/>
      <c r="M228" s="333" t="s">
        <v>1966</v>
      </c>
      <c r="N228" s="334"/>
      <c r="O228" s="139">
        <v>40935</v>
      </c>
      <c r="P228" s="130" t="s">
        <v>1793</v>
      </c>
      <c r="Q228" s="134"/>
      <c r="R228" s="134"/>
      <c r="S228" s="137"/>
      <c r="T228" s="137"/>
      <c r="U228" s="137"/>
      <c r="V228" s="137"/>
      <c r="W228" s="137"/>
      <c r="X228" s="137"/>
      <c r="Y228" s="137"/>
      <c r="Z228" s="137"/>
    </row>
    <row r="229" spans="2:26" ht="48" customHeight="1" x14ac:dyDescent="0.25">
      <c r="B229" s="331">
        <v>24123100055</v>
      </c>
      <c r="C229" s="332"/>
      <c r="D229" s="333" t="s">
        <v>2523</v>
      </c>
      <c r="E229" s="334"/>
      <c r="F229" s="130" t="s">
        <v>417</v>
      </c>
      <c r="G229" s="130" t="s">
        <v>1790</v>
      </c>
      <c r="H229" s="131" t="s">
        <v>2524</v>
      </c>
      <c r="I229" s="335" t="s">
        <v>2525</v>
      </c>
      <c r="J229" s="336"/>
      <c r="K229" s="336"/>
      <c r="L229" s="337"/>
      <c r="M229" s="333" t="s">
        <v>1966</v>
      </c>
      <c r="N229" s="334"/>
      <c r="O229" s="139">
        <v>40935</v>
      </c>
      <c r="P229" s="130" t="s">
        <v>1793</v>
      </c>
      <c r="Q229" s="134"/>
      <c r="R229" s="134"/>
      <c r="S229" s="137"/>
      <c r="T229" s="137"/>
      <c r="U229" s="137"/>
      <c r="V229" s="137"/>
      <c r="W229" s="137"/>
      <c r="X229" s="137"/>
      <c r="Y229" s="137"/>
      <c r="Z229" s="137"/>
    </row>
    <row r="230" spans="2:26" ht="48" customHeight="1" x14ac:dyDescent="0.25">
      <c r="B230" s="331">
        <v>24123100055</v>
      </c>
      <c r="C230" s="332"/>
      <c r="D230" s="333" t="s">
        <v>2526</v>
      </c>
      <c r="E230" s="334"/>
      <c r="F230" s="130" t="s">
        <v>417</v>
      </c>
      <c r="G230" s="130" t="s">
        <v>1790</v>
      </c>
      <c r="H230" s="131" t="s">
        <v>1636</v>
      </c>
      <c r="I230" s="335" t="s">
        <v>2527</v>
      </c>
      <c r="J230" s="336"/>
      <c r="K230" s="336"/>
      <c r="L230" s="337"/>
      <c r="M230" s="333" t="s">
        <v>1966</v>
      </c>
      <c r="N230" s="334"/>
      <c r="O230" s="139">
        <v>40935</v>
      </c>
      <c r="P230" s="130" t="s">
        <v>1793</v>
      </c>
      <c r="Q230" s="134"/>
      <c r="R230" s="134"/>
      <c r="S230" s="137"/>
      <c r="T230" s="137"/>
      <c r="U230" s="137"/>
      <c r="V230" s="137"/>
      <c r="W230" s="137"/>
      <c r="X230" s="137"/>
      <c r="Y230" s="137"/>
      <c r="Z230" s="137"/>
    </row>
    <row r="231" spans="2:26" ht="48" customHeight="1" x14ac:dyDescent="0.25">
      <c r="B231" s="331">
        <v>24123100055</v>
      </c>
      <c r="C231" s="332"/>
      <c r="D231" s="333" t="s">
        <v>2528</v>
      </c>
      <c r="E231" s="334"/>
      <c r="F231" s="130" t="s">
        <v>417</v>
      </c>
      <c r="G231" s="130" t="s">
        <v>1790</v>
      </c>
      <c r="H231" s="131" t="s">
        <v>1637</v>
      </c>
      <c r="I231" s="335" t="s">
        <v>2529</v>
      </c>
      <c r="J231" s="336"/>
      <c r="K231" s="336"/>
      <c r="L231" s="337"/>
      <c r="M231" s="333" t="s">
        <v>1966</v>
      </c>
      <c r="N231" s="334"/>
      <c r="O231" s="139">
        <v>40935</v>
      </c>
      <c r="P231" s="130" t="s">
        <v>1793</v>
      </c>
      <c r="Q231" s="134"/>
      <c r="R231" s="134"/>
      <c r="S231" s="137"/>
      <c r="T231" s="137"/>
      <c r="U231" s="137"/>
      <c r="V231" s="137"/>
      <c r="W231" s="137"/>
      <c r="X231" s="137"/>
      <c r="Y231" s="137"/>
      <c r="Z231" s="137"/>
    </row>
    <row r="232" spans="2:26" ht="48" customHeight="1" x14ac:dyDescent="0.25">
      <c r="B232" s="331">
        <v>24123100055</v>
      </c>
      <c r="C232" s="332"/>
      <c r="D232" s="333" t="s">
        <v>2530</v>
      </c>
      <c r="E232" s="334"/>
      <c r="F232" s="130" t="s">
        <v>417</v>
      </c>
      <c r="G232" s="130" t="s">
        <v>1790</v>
      </c>
      <c r="H232" s="131" t="s">
        <v>1631</v>
      </c>
      <c r="I232" s="335" t="s">
        <v>2531</v>
      </c>
      <c r="J232" s="336"/>
      <c r="K232" s="336"/>
      <c r="L232" s="337"/>
      <c r="M232" s="333" t="s">
        <v>1966</v>
      </c>
      <c r="N232" s="334"/>
      <c r="O232" s="139">
        <v>40935</v>
      </c>
      <c r="P232" s="130" t="s">
        <v>1793</v>
      </c>
      <c r="Q232" s="134"/>
      <c r="R232" s="134"/>
      <c r="S232" s="137"/>
      <c r="T232" s="137"/>
      <c r="U232" s="137"/>
      <c r="V232" s="137"/>
      <c r="W232" s="137"/>
      <c r="X232" s="137"/>
      <c r="Y232" s="137"/>
      <c r="Z232" s="137"/>
    </row>
    <row r="233" spans="2:26" ht="48" customHeight="1" x14ac:dyDescent="0.25">
      <c r="B233" s="331">
        <v>24123100055</v>
      </c>
      <c r="C233" s="332"/>
      <c r="D233" s="333" t="s">
        <v>2532</v>
      </c>
      <c r="E233" s="334"/>
      <c r="F233" s="130" t="s">
        <v>417</v>
      </c>
      <c r="G233" s="130" t="s">
        <v>1790</v>
      </c>
      <c r="H233" s="131" t="s">
        <v>1635</v>
      </c>
      <c r="I233" s="335" t="s">
        <v>2533</v>
      </c>
      <c r="J233" s="336"/>
      <c r="K233" s="336"/>
      <c r="L233" s="337"/>
      <c r="M233" s="333" t="s">
        <v>1966</v>
      </c>
      <c r="N233" s="334"/>
      <c r="O233" s="139">
        <v>40935</v>
      </c>
      <c r="P233" s="130" t="s">
        <v>1793</v>
      </c>
      <c r="Q233" s="134"/>
      <c r="R233" s="134"/>
      <c r="S233" s="137"/>
      <c r="T233" s="137"/>
      <c r="U233" s="137"/>
      <c r="V233" s="137"/>
      <c r="W233" s="137"/>
      <c r="X233" s="137"/>
      <c r="Y233" s="137"/>
      <c r="Z233" s="137"/>
    </row>
    <row r="234" spans="2:26" ht="48" customHeight="1" x14ac:dyDescent="0.25">
      <c r="B234" s="331">
        <v>24123100055</v>
      </c>
      <c r="C234" s="332"/>
      <c r="D234" s="333" t="s">
        <v>2534</v>
      </c>
      <c r="E234" s="334"/>
      <c r="F234" s="130" t="s">
        <v>417</v>
      </c>
      <c r="G234" s="130" t="s">
        <v>1790</v>
      </c>
      <c r="H234" s="131" t="s">
        <v>1633</v>
      </c>
      <c r="I234" s="335" t="s">
        <v>2535</v>
      </c>
      <c r="J234" s="336"/>
      <c r="K234" s="336"/>
      <c r="L234" s="337"/>
      <c r="M234" s="333" t="s">
        <v>1966</v>
      </c>
      <c r="N234" s="334"/>
      <c r="O234" s="139">
        <v>40935</v>
      </c>
      <c r="P234" s="130" t="s">
        <v>1793</v>
      </c>
      <c r="Q234" s="134"/>
      <c r="R234" s="134"/>
      <c r="S234" s="137"/>
      <c r="T234" s="137"/>
      <c r="U234" s="137"/>
      <c r="V234" s="137"/>
      <c r="W234" s="137"/>
      <c r="X234" s="137"/>
      <c r="Y234" s="137"/>
      <c r="Z234" s="137"/>
    </row>
    <row r="235" spans="2:26" ht="48" customHeight="1" x14ac:dyDescent="0.25">
      <c r="B235" s="331">
        <v>24123100055</v>
      </c>
      <c r="C235" s="332"/>
      <c r="D235" s="333" t="s">
        <v>2536</v>
      </c>
      <c r="E235" s="334"/>
      <c r="F235" s="130" t="s">
        <v>417</v>
      </c>
      <c r="G235" s="130" t="s">
        <v>1790</v>
      </c>
      <c r="H235" s="131" t="s">
        <v>1634</v>
      </c>
      <c r="I235" s="335" t="s">
        <v>2537</v>
      </c>
      <c r="J235" s="336"/>
      <c r="K235" s="336"/>
      <c r="L235" s="337"/>
      <c r="M235" s="333" t="s">
        <v>1966</v>
      </c>
      <c r="N235" s="334"/>
      <c r="O235" s="139">
        <v>40935</v>
      </c>
      <c r="P235" s="130" t="s">
        <v>1793</v>
      </c>
      <c r="Q235" s="134"/>
      <c r="R235" s="134"/>
      <c r="S235" s="137"/>
      <c r="T235" s="137"/>
      <c r="U235" s="137"/>
      <c r="V235" s="137"/>
      <c r="W235" s="137"/>
      <c r="X235" s="137"/>
      <c r="Y235" s="137"/>
      <c r="Z235" s="137"/>
    </row>
    <row r="236" spans="2:26" ht="48" customHeight="1" x14ac:dyDescent="0.25">
      <c r="B236" s="331">
        <v>24123100052</v>
      </c>
      <c r="C236" s="332"/>
      <c r="D236" s="333" t="s">
        <v>2538</v>
      </c>
      <c r="E236" s="334"/>
      <c r="F236" s="130" t="s">
        <v>417</v>
      </c>
      <c r="G236" s="130" t="s">
        <v>1790</v>
      </c>
      <c r="H236" s="131" t="s">
        <v>2539</v>
      </c>
      <c r="I236" s="335" t="s">
        <v>2540</v>
      </c>
      <c r="J236" s="336"/>
      <c r="K236" s="336"/>
      <c r="L236" s="337"/>
      <c r="M236" s="333" t="s">
        <v>1966</v>
      </c>
      <c r="N236" s="334"/>
      <c r="O236" s="139">
        <v>40935</v>
      </c>
      <c r="P236" s="130" t="s">
        <v>1793</v>
      </c>
      <c r="Q236" s="134"/>
      <c r="R236" s="134"/>
      <c r="S236" s="137"/>
      <c r="T236" s="137"/>
      <c r="U236" s="137"/>
      <c r="V236" s="137"/>
      <c r="W236" s="137"/>
      <c r="X236" s="137"/>
      <c r="Y236" s="137"/>
      <c r="Z236" s="137"/>
    </row>
    <row r="237" spans="2:26" ht="48" customHeight="1" x14ac:dyDescent="0.25">
      <c r="B237" s="331">
        <v>24123100052</v>
      </c>
      <c r="C237" s="332"/>
      <c r="D237" s="333" t="s">
        <v>2541</v>
      </c>
      <c r="E237" s="334"/>
      <c r="F237" s="130" t="s">
        <v>417</v>
      </c>
      <c r="G237" s="130" t="s">
        <v>1790</v>
      </c>
      <c r="H237" s="131" t="s">
        <v>2542</v>
      </c>
      <c r="I237" s="335" t="s">
        <v>2543</v>
      </c>
      <c r="J237" s="336"/>
      <c r="K237" s="336"/>
      <c r="L237" s="337"/>
      <c r="M237" s="333" t="s">
        <v>1966</v>
      </c>
      <c r="N237" s="334"/>
      <c r="O237" s="139">
        <v>40935</v>
      </c>
      <c r="P237" s="130" t="s">
        <v>1793</v>
      </c>
      <c r="Q237" s="134"/>
      <c r="R237" s="134"/>
      <c r="S237" s="137"/>
      <c r="T237" s="137"/>
      <c r="U237" s="137"/>
      <c r="V237" s="137"/>
      <c r="W237" s="137"/>
      <c r="X237" s="137"/>
      <c r="Y237" s="137"/>
      <c r="Z237" s="137"/>
    </row>
    <row r="238" spans="2:26" ht="48" customHeight="1" x14ac:dyDescent="0.25">
      <c r="B238" s="331">
        <v>24123100052</v>
      </c>
      <c r="C238" s="332"/>
      <c r="D238" s="333" t="s">
        <v>2544</v>
      </c>
      <c r="E238" s="334"/>
      <c r="F238" s="130" t="s">
        <v>417</v>
      </c>
      <c r="G238" s="130" t="s">
        <v>1790</v>
      </c>
      <c r="H238" s="131" t="s">
        <v>2545</v>
      </c>
      <c r="I238" s="335" t="s">
        <v>2546</v>
      </c>
      <c r="J238" s="336"/>
      <c r="K238" s="336"/>
      <c r="L238" s="337"/>
      <c r="M238" s="333" t="s">
        <v>1966</v>
      </c>
      <c r="N238" s="334"/>
      <c r="O238" s="139">
        <v>40935</v>
      </c>
      <c r="P238" s="130" t="s">
        <v>1793</v>
      </c>
      <c r="Q238" s="134"/>
      <c r="R238" s="134"/>
      <c r="S238" s="137"/>
      <c r="T238" s="137"/>
      <c r="U238" s="137"/>
      <c r="V238" s="137"/>
      <c r="W238" s="137"/>
      <c r="X238" s="137"/>
      <c r="Y238" s="137"/>
      <c r="Z238" s="137"/>
    </row>
    <row r="239" spans="2:26" ht="48" customHeight="1" x14ac:dyDescent="0.25">
      <c r="B239" s="331">
        <v>24123100052</v>
      </c>
      <c r="C239" s="332"/>
      <c r="D239" s="333" t="s">
        <v>2547</v>
      </c>
      <c r="E239" s="334"/>
      <c r="F239" s="130" t="s">
        <v>417</v>
      </c>
      <c r="G239" s="130" t="s">
        <v>1790</v>
      </c>
      <c r="H239" s="131" t="s">
        <v>2548</v>
      </c>
      <c r="I239" s="335" t="s">
        <v>2549</v>
      </c>
      <c r="J239" s="336"/>
      <c r="K239" s="336"/>
      <c r="L239" s="337"/>
      <c r="M239" s="333" t="s">
        <v>1966</v>
      </c>
      <c r="N239" s="334"/>
      <c r="O239" s="139">
        <v>40935</v>
      </c>
      <c r="P239" s="130" t="s">
        <v>1793</v>
      </c>
      <c r="Q239" s="134"/>
      <c r="R239" s="134"/>
      <c r="S239" s="137"/>
      <c r="T239" s="137"/>
      <c r="U239" s="137"/>
      <c r="V239" s="137"/>
      <c r="W239" s="137"/>
      <c r="X239" s="137"/>
      <c r="Y239" s="137"/>
      <c r="Z239" s="137"/>
    </row>
    <row r="240" spans="2:26" ht="48" customHeight="1" x14ac:dyDescent="0.25">
      <c r="B240" s="331">
        <v>24123100052</v>
      </c>
      <c r="C240" s="332"/>
      <c r="D240" s="333" t="s">
        <v>2550</v>
      </c>
      <c r="E240" s="334"/>
      <c r="F240" s="130" t="s">
        <v>417</v>
      </c>
      <c r="G240" s="130" t="s">
        <v>1790</v>
      </c>
      <c r="H240" s="131" t="s">
        <v>2551</v>
      </c>
      <c r="I240" s="335" t="s">
        <v>2552</v>
      </c>
      <c r="J240" s="336"/>
      <c r="K240" s="336"/>
      <c r="L240" s="337"/>
      <c r="M240" s="333" t="s">
        <v>1966</v>
      </c>
      <c r="N240" s="334"/>
      <c r="O240" s="139">
        <v>40935</v>
      </c>
      <c r="P240" s="130" t="s">
        <v>1793</v>
      </c>
      <c r="Q240" s="134"/>
      <c r="R240" s="134"/>
      <c r="S240" s="137"/>
      <c r="T240" s="137"/>
      <c r="U240" s="137"/>
      <c r="V240" s="137"/>
      <c r="W240" s="137"/>
      <c r="X240" s="137"/>
      <c r="Y240" s="137"/>
      <c r="Z240" s="137"/>
    </row>
    <row r="241" spans="2:26" ht="48" customHeight="1" x14ac:dyDescent="0.25">
      <c r="B241" s="331">
        <v>24123100053</v>
      </c>
      <c r="C241" s="332"/>
      <c r="D241" s="333" t="s">
        <v>2553</v>
      </c>
      <c r="E241" s="334"/>
      <c r="F241" s="130" t="s">
        <v>417</v>
      </c>
      <c r="G241" s="130" t="s">
        <v>1790</v>
      </c>
      <c r="H241" s="131" t="s">
        <v>1672</v>
      </c>
      <c r="I241" s="335" t="s">
        <v>2554</v>
      </c>
      <c r="J241" s="336"/>
      <c r="K241" s="336"/>
      <c r="L241" s="337"/>
      <c r="M241" s="333" t="s">
        <v>1966</v>
      </c>
      <c r="N241" s="334"/>
      <c r="O241" s="139">
        <v>40935</v>
      </c>
      <c r="P241" s="130" t="s">
        <v>1793</v>
      </c>
      <c r="Q241" s="134"/>
      <c r="R241" s="134"/>
      <c r="S241" s="137"/>
      <c r="T241" s="137"/>
      <c r="U241" s="137"/>
      <c r="V241" s="137"/>
      <c r="W241" s="137"/>
      <c r="X241" s="137"/>
      <c r="Y241" s="137"/>
      <c r="Z241" s="137"/>
    </row>
    <row r="242" spans="2:26" ht="48" customHeight="1" x14ac:dyDescent="0.25">
      <c r="B242" s="331">
        <v>24123100053</v>
      </c>
      <c r="C242" s="332"/>
      <c r="D242" s="333" t="s">
        <v>2555</v>
      </c>
      <c r="E242" s="334"/>
      <c r="F242" s="130" t="s">
        <v>417</v>
      </c>
      <c r="G242" s="130" t="s">
        <v>1790</v>
      </c>
      <c r="H242" s="131" t="s">
        <v>1586</v>
      </c>
      <c r="I242" s="335" t="s">
        <v>2556</v>
      </c>
      <c r="J242" s="336"/>
      <c r="K242" s="336"/>
      <c r="L242" s="337"/>
      <c r="M242" s="333" t="s">
        <v>1966</v>
      </c>
      <c r="N242" s="334"/>
      <c r="O242" s="139">
        <v>40935</v>
      </c>
      <c r="P242" s="130" t="s">
        <v>1793</v>
      </c>
      <c r="Q242" s="134"/>
      <c r="R242" s="134"/>
      <c r="S242" s="137"/>
      <c r="T242" s="137"/>
      <c r="U242" s="137"/>
      <c r="V242" s="137"/>
      <c r="W242" s="137"/>
      <c r="X242" s="137"/>
      <c r="Y242" s="137"/>
      <c r="Z242" s="137"/>
    </row>
    <row r="243" spans="2:26" ht="48" customHeight="1" x14ac:dyDescent="0.25">
      <c r="B243" s="331">
        <v>24123100053</v>
      </c>
      <c r="C243" s="332"/>
      <c r="D243" s="333" t="s">
        <v>2557</v>
      </c>
      <c r="E243" s="334"/>
      <c r="F243" s="130" t="s">
        <v>417</v>
      </c>
      <c r="G243" s="130" t="s">
        <v>1790</v>
      </c>
      <c r="H243" s="131" t="s">
        <v>2558</v>
      </c>
      <c r="I243" s="335" t="s">
        <v>2559</v>
      </c>
      <c r="J243" s="336"/>
      <c r="K243" s="336"/>
      <c r="L243" s="337"/>
      <c r="M243" s="333" t="s">
        <v>1966</v>
      </c>
      <c r="N243" s="334"/>
      <c r="O243" s="139">
        <v>40935</v>
      </c>
      <c r="P243" s="130" t="s">
        <v>1793</v>
      </c>
      <c r="Q243" s="134"/>
      <c r="R243" s="134"/>
      <c r="S243" s="137"/>
      <c r="T243" s="137"/>
      <c r="U243" s="137"/>
      <c r="V243" s="137"/>
      <c r="W243" s="137"/>
      <c r="X243" s="137"/>
      <c r="Y243" s="137"/>
      <c r="Z243" s="137"/>
    </row>
    <row r="244" spans="2:26" ht="48" customHeight="1" x14ac:dyDescent="0.25">
      <c r="B244" s="331">
        <v>24123100053</v>
      </c>
      <c r="C244" s="332"/>
      <c r="D244" s="333" t="s">
        <v>2560</v>
      </c>
      <c r="E244" s="334"/>
      <c r="F244" s="130" t="s">
        <v>417</v>
      </c>
      <c r="G244" s="130" t="s">
        <v>1790</v>
      </c>
      <c r="H244" s="131" t="s">
        <v>2561</v>
      </c>
      <c r="I244" s="335" t="s">
        <v>2562</v>
      </c>
      <c r="J244" s="336"/>
      <c r="K244" s="336"/>
      <c r="L244" s="337"/>
      <c r="M244" s="333" t="s">
        <v>1966</v>
      </c>
      <c r="N244" s="334"/>
      <c r="O244" s="139">
        <v>40935</v>
      </c>
      <c r="P244" s="130" t="s">
        <v>1793</v>
      </c>
      <c r="Q244" s="134"/>
      <c r="R244" s="134"/>
      <c r="S244" s="137"/>
      <c r="T244" s="137"/>
      <c r="U244" s="137"/>
      <c r="V244" s="137"/>
      <c r="W244" s="137"/>
      <c r="X244" s="137"/>
      <c r="Y244" s="137"/>
      <c r="Z244" s="137"/>
    </row>
    <row r="245" spans="2:26" ht="48" customHeight="1" x14ac:dyDescent="0.25">
      <c r="B245" s="331">
        <v>24123100053</v>
      </c>
      <c r="C245" s="332"/>
      <c r="D245" s="333" t="s">
        <v>2563</v>
      </c>
      <c r="E245" s="334"/>
      <c r="F245" s="130" t="s">
        <v>417</v>
      </c>
      <c r="G245" s="130" t="s">
        <v>1790</v>
      </c>
      <c r="H245" s="131" t="s">
        <v>1006</v>
      </c>
      <c r="I245" s="335" t="s">
        <v>2564</v>
      </c>
      <c r="J245" s="336"/>
      <c r="K245" s="336"/>
      <c r="L245" s="337"/>
      <c r="M245" s="333" t="s">
        <v>1966</v>
      </c>
      <c r="N245" s="334"/>
      <c r="O245" s="139">
        <v>40935</v>
      </c>
      <c r="P245" s="130" t="s">
        <v>1793</v>
      </c>
      <c r="Q245" s="134"/>
      <c r="R245" s="134"/>
      <c r="S245" s="137"/>
      <c r="T245" s="137"/>
      <c r="U245" s="137"/>
      <c r="V245" s="137"/>
      <c r="W245" s="137"/>
      <c r="X245" s="137"/>
      <c r="Y245" s="137"/>
      <c r="Z245" s="137"/>
    </row>
    <row r="246" spans="2:26" ht="48" customHeight="1" x14ac:dyDescent="0.25">
      <c r="B246" s="331">
        <v>24123100053</v>
      </c>
      <c r="C246" s="332"/>
      <c r="D246" s="333" t="s">
        <v>2565</v>
      </c>
      <c r="E246" s="334"/>
      <c r="F246" s="130" t="s">
        <v>417</v>
      </c>
      <c r="G246" s="130" t="s">
        <v>1790</v>
      </c>
      <c r="H246" s="131" t="s">
        <v>1012</v>
      </c>
      <c r="I246" s="335" t="s">
        <v>2566</v>
      </c>
      <c r="J246" s="336"/>
      <c r="K246" s="336"/>
      <c r="L246" s="337"/>
      <c r="M246" s="333" t="s">
        <v>1966</v>
      </c>
      <c r="N246" s="334"/>
      <c r="O246" s="139">
        <v>40935</v>
      </c>
      <c r="P246" s="130" t="s">
        <v>1793</v>
      </c>
      <c r="Q246" s="134"/>
      <c r="R246" s="134"/>
      <c r="S246" s="137"/>
      <c r="T246" s="137"/>
      <c r="U246" s="137"/>
      <c r="V246" s="137"/>
      <c r="W246" s="137"/>
      <c r="X246" s="137"/>
      <c r="Y246" s="137"/>
      <c r="Z246" s="137"/>
    </row>
    <row r="247" spans="2:26" ht="48" customHeight="1" x14ac:dyDescent="0.25">
      <c r="B247" s="331">
        <v>24123100053</v>
      </c>
      <c r="C247" s="332"/>
      <c r="D247" s="333" t="s">
        <v>2567</v>
      </c>
      <c r="E247" s="334"/>
      <c r="F247" s="130" t="s">
        <v>417</v>
      </c>
      <c r="G247" s="130" t="s">
        <v>1790</v>
      </c>
      <c r="H247" s="131" t="s">
        <v>2568</v>
      </c>
      <c r="I247" s="335" t="s">
        <v>2569</v>
      </c>
      <c r="J247" s="336"/>
      <c r="K247" s="336"/>
      <c r="L247" s="337"/>
      <c r="M247" s="333" t="s">
        <v>1966</v>
      </c>
      <c r="N247" s="334"/>
      <c r="O247" s="139">
        <v>40935</v>
      </c>
      <c r="P247" s="130" t="s">
        <v>1793</v>
      </c>
      <c r="Q247" s="134"/>
      <c r="R247" s="134"/>
      <c r="S247" s="137"/>
      <c r="T247" s="137"/>
      <c r="U247" s="137"/>
      <c r="V247" s="137"/>
      <c r="W247" s="137"/>
      <c r="X247" s="137"/>
      <c r="Y247" s="137"/>
      <c r="Z247" s="137"/>
    </row>
    <row r="248" spans="2:26" ht="48" customHeight="1" x14ac:dyDescent="0.25">
      <c r="B248" s="331">
        <v>39123100034</v>
      </c>
      <c r="C248" s="332"/>
      <c r="D248" s="333"/>
      <c r="E248" s="334"/>
      <c r="F248" s="130" t="s">
        <v>371</v>
      </c>
      <c r="G248" s="130" t="s">
        <v>2570</v>
      </c>
      <c r="H248" s="140"/>
      <c r="I248" s="335" t="s">
        <v>2571</v>
      </c>
      <c r="J248" s="336"/>
      <c r="K248" s="336"/>
      <c r="L248" s="337"/>
      <c r="M248" s="333" t="s">
        <v>2572</v>
      </c>
      <c r="N248" s="334"/>
      <c r="O248" s="139">
        <v>40935</v>
      </c>
      <c r="P248" s="130" t="s">
        <v>1793</v>
      </c>
      <c r="Q248" s="134"/>
      <c r="R248" s="134"/>
      <c r="S248" s="137"/>
      <c r="T248" s="137"/>
      <c r="U248" s="137"/>
      <c r="V248" s="137"/>
      <c r="W248" s="137"/>
      <c r="X248" s="137"/>
      <c r="Y248" s="137"/>
      <c r="Z248" s="137"/>
    </row>
    <row r="249" spans="2:26" ht="48" customHeight="1" x14ac:dyDescent="0.25">
      <c r="B249" s="331">
        <v>39123100034</v>
      </c>
      <c r="C249" s="332"/>
      <c r="D249" s="333" t="s">
        <v>2573</v>
      </c>
      <c r="E249" s="334"/>
      <c r="F249" s="130" t="s">
        <v>371</v>
      </c>
      <c r="G249" s="130" t="s">
        <v>2036</v>
      </c>
      <c r="H249" s="140" t="s">
        <v>2176</v>
      </c>
      <c r="I249" s="335" t="s">
        <v>2574</v>
      </c>
      <c r="J249" s="336"/>
      <c r="K249" s="336"/>
      <c r="L249" s="337"/>
      <c r="M249" s="333" t="s">
        <v>2032</v>
      </c>
      <c r="N249" s="334"/>
      <c r="O249" s="139">
        <v>40935</v>
      </c>
      <c r="P249" s="130" t="s">
        <v>1793</v>
      </c>
      <c r="Q249" s="134"/>
      <c r="R249" s="134"/>
      <c r="S249" s="137"/>
      <c r="T249" s="137"/>
      <c r="U249" s="137"/>
      <c r="V249" s="137"/>
      <c r="W249" s="137"/>
      <c r="X249" s="137"/>
      <c r="Y249" s="137"/>
      <c r="Z249" s="137"/>
    </row>
    <row r="250" spans="2:26" ht="79.5" customHeight="1" x14ac:dyDescent="0.25">
      <c r="B250" s="331">
        <v>15993100034</v>
      </c>
      <c r="C250" s="332"/>
      <c r="D250" s="333"/>
      <c r="E250" s="334"/>
      <c r="F250" s="130" t="s">
        <v>496</v>
      </c>
      <c r="G250" s="130" t="s">
        <v>2059</v>
      </c>
      <c r="H250" s="140"/>
      <c r="I250" s="335" t="s">
        <v>2575</v>
      </c>
      <c r="J250" s="336"/>
      <c r="K250" s="336"/>
      <c r="L250" s="337"/>
      <c r="M250" s="333" t="s">
        <v>2086</v>
      </c>
      <c r="N250" s="334"/>
      <c r="O250" s="139">
        <v>40935</v>
      </c>
      <c r="P250" s="130" t="s">
        <v>1793</v>
      </c>
      <c r="Q250" s="134"/>
      <c r="R250" s="134"/>
      <c r="S250" s="137"/>
      <c r="T250" s="137"/>
      <c r="U250" s="137"/>
      <c r="V250" s="137"/>
      <c r="W250" s="137"/>
      <c r="X250" s="137"/>
      <c r="Y250" s="137"/>
      <c r="Z250" s="137"/>
    </row>
    <row r="251" spans="2:26" ht="48" customHeight="1" x14ac:dyDescent="0.25">
      <c r="B251" s="331" t="s">
        <v>1819</v>
      </c>
      <c r="C251" s="332"/>
      <c r="D251" s="333" t="s">
        <v>2576</v>
      </c>
      <c r="E251" s="334"/>
      <c r="F251" s="130" t="s">
        <v>1353</v>
      </c>
      <c r="G251" s="130" t="s">
        <v>1790</v>
      </c>
      <c r="H251" s="131" t="s">
        <v>1692</v>
      </c>
      <c r="I251" s="335" t="s">
        <v>2577</v>
      </c>
      <c r="J251" s="336"/>
      <c r="K251" s="336"/>
      <c r="L251" s="337"/>
      <c r="M251" s="333" t="s">
        <v>1792</v>
      </c>
      <c r="N251" s="334"/>
      <c r="O251" s="139">
        <v>40935</v>
      </c>
      <c r="P251" s="130" t="s">
        <v>1793</v>
      </c>
      <c r="Q251" s="134"/>
      <c r="R251" s="134" t="s">
        <v>2470</v>
      </c>
      <c r="S251" s="137"/>
      <c r="T251" s="137"/>
      <c r="U251" s="137"/>
      <c r="V251" s="137"/>
      <c r="W251" s="137"/>
      <c r="X251" s="137"/>
      <c r="Y251" s="137"/>
      <c r="Z251" s="137"/>
    </row>
    <row r="252" spans="2:26" ht="48" customHeight="1" x14ac:dyDescent="0.25">
      <c r="B252" s="331">
        <v>36123100045</v>
      </c>
      <c r="C252" s="332"/>
      <c r="D252" s="333" t="s">
        <v>2578</v>
      </c>
      <c r="E252" s="334"/>
      <c r="F252" s="130" t="s">
        <v>337</v>
      </c>
      <c r="G252" s="130" t="s">
        <v>2036</v>
      </c>
      <c r="H252" s="140"/>
      <c r="I252" s="335" t="s">
        <v>2579</v>
      </c>
      <c r="J252" s="336"/>
      <c r="K252" s="336"/>
      <c r="L252" s="337"/>
      <c r="M252" s="333" t="s">
        <v>2038</v>
      </c>
      <c r="N252" s="334"/>
      <c r="O252" s="139">
        <v>40935</v>
      </c>
      <c r="P252" s="130" t="s">
        <v>1793</v>
      </c>
      <c r="Q252" s="134"/>
      <c r="R252" s="134"/>
      <c r="S252" s="137"/>
      <c r="T252" s="137"/>
      <c r="U252" s="137"/>
      <c r="V252" s="137"/>
      <c r="W252" s="137"/>
      <c r="X252" s="137"/>
      <c r="Y252" s="137"/>
      <c r="Z252" s="137"/>
    </row>
    <row r="253" spans="2:26" ht="48" customHeight="1" x14ac:dyDescent="0.25">
      <c r="B253" s="331">
        <v>32123100024</v>
      </c>
      <c r="C253" s="332"/>
      <c r="D253" s="333" t="s">
        <v>2580</v>
      </c>
      <c r="E253" s="334"/>
      <c r="F253" s="130" t="s">
        <v>1408</v>
      </c>
      <c r="G253" s="130" t="s">
        <v>1790</v>
      </c>
      <c r="H253" s="131" t="s">
        <v>949</v>
      </c>
      <c r="I253" s="335" t="s">
        <v>2581</v>
      </c>
      <c r="J253" s="336"/>
      <c r="K253" s="336"/>
      <c r="L253" s="337"/>
      <c r="M253" s="333" t="s">
        <v>1966</v>
      </c>
      <c r="N253" s="334"/>
      <c r="O253" s="139">
        <v>40935</v>
      </c>
      <c r="P253" s="130" t="s">
        <v>1793</v>
      </c>
      <c r="Q253" s="134"/>
      <c r="R253" s="134"/>
      <c r="S253" s="137"/>
      <c r="T253" s="137"/>
      <c r="U253" s="137"/>
      <c r="V253" s="137"/>
      <c r="W253" s="137"/>
      <c r="X253" s="137"/>
      <c r="Y253" s="137"/>
      <c r="Z253" s="137"/>
    </row>
    <row r="254" spans="2:26" ht="48" customHeight="1" x14ac:dyDescent="0.25">
      <c r="B254" s="331">
        <v>32123100024</v>
      </c>
      <c r="C254" s="332"/>
      <c r="D254" s="333" t="s">
        <v>2582</v>
      </c>
      <c r="E254" s="334"/>
      <c r="F254" s="130" t="s">
        <v>1408</v>
      </c>
      <c r="G254" s="130" t="s">
        <v>1790</v>
      </c>
      <c r="H254" s="131" t="s">
        <v>731</v>
      </c>
      <c r="I254" s="335" t="s">
        <v>2583</v>
      </c>
      <c r="J254" s="336"/>
      <c r="K254" s="336"/>
      <c r="L254" s="337"/>
      <c r="M254" s="333" t="s">
        <v>1966</v>
      </c>
      <c r="N254" s="334"/>
      <c r="O254" s="139">
        <v>40935</v>
      </c>
      <c r="P254" s="130" t="s">
        <v>1793</v>
      </c>
      <c r="Q254" s="134"/>
      <c r="R254" s="134"/>
      <c r="S254" s="137"/>
      <c r="T254" s="137"/>
      <c r="U254" s="137"/>
      <c r="V254" s="137"/>
      <c r="W254" s="137"/>
      <c r="X254" s="137"/>
      <c r="Y254" s="137"/>
      <c r="Z254" s="137"/>
    </row>
    <row r="255" spans="2:26" ht="48" customHeight="1" x14ac:dyDescent="0.25">
      <c r="B255" s="331">
        <v>32123100024</v>
      </c>
      <c r="C255" s="332"/>
      <c r="D255" s="333" t="s">
        <v>2584</v>
      </c>
      <c r="E255" s="334"/>
      <c r="F255" s="130" t="s">
        <v>1408</v>
      </c>
      <c r="G255" s="130" t="s">
        <v>1790</v>
      </c>
      <c r="H255" s="131" t="s">
        <v>807</v>
      </c>
      <c r="I255" s="335" t="s">
        <v>2585</v>
      </c>
      <c r="J255" s="336"/>
      <c r="K255" s="336"/>
      <c r="L255" s="337"/>
      <c r="M255" s="333" t="s">
        <v>1966</v>
      </c>
      <c r="N255" s="334"/>
      <c r="O255" s="139">
        <v>40935</v>
      </c>
      <c r="P255" s="130" t="s">
        <v>1793</v>
      </c>
      <c r="Q255" s="134"/>
      <c r="R255" s="134"/>
      <c r="S255" s="137"/>
      <c r="T255" s="137"/>
      <c r="U255" s="137"/>
      <c r="V255" s="137"/>
      <c r="W255" s="137"/>
      <c r="X255" s="137"/>
      <c r="Y255" s="137"/>
      <c r="Z255" s="137"/>
    </row>
    <row r="256" spans="2:26" ht="48" customHeight="1" x14ac:dyDescent="0.25">
      <c r="B256" s="331">
        <v>32123100024</v>
      </c>
      <c r="C256" s="332"/>
      <c r="D256" s="333" t="s">
        <v>2586</v>
      </c>
      <c r="E256" s="334"/>
      <c r="F256" s="130" t="s">
        <v>1408</v>
      </c>
      <c r="G256" s="130" t="s">
        <v>1790</v>
      </c>
      <c r="H256" s="131" t="s">
        <v>2587</v>
      </c>
      <c r="I256" s="335" t="s">
        <v>2588</v>
      </c>
      <c r="J256" s="336"/>
      <c r="K256" s="336"/>
      <c r="L256" s="337"/>
      <c r="M256" s="333" t="s">
        <v>1966</v>
      </c>
      <c r="N256" s="334"/>
      <c r="O256" s="139">
        <v>40935</v>
      </c>
      <c r="P256" s="130" t="s">
        <v>1793</v>
      </c>
      <c r="Q256" s="134"/>
      <c r="R256" s="134"/>
      <c r="S256" s="137"/>
      <c r="T256" s="137"/>
      <c r="U256" s="137"/>
      <c r="V256" s="137"/>
      <c r="W256" s="137"/>
      <c r="X256" s="137"/>
      <c r="Y256" s="137"/>
      <c r="Z256" s="137"/>
    </row>
    <row r="257" spans="2:26" ht="48" customHeight="1" x14ac:dyDescent="0.25">
      <c r="B257" s="331">
        <v>32123100024</v>
      </c>
      <c r="C257" s="332"/>
      <c r="D257" s="333" t="s">
        <v>2589</v>
      </c>
      <c r="E257" s="334"/>
      <c r="F257" s="130" t="s">
        <v>1408</v>
      </c>
      <c r="G257" s="130" t="s">
        <v>1790</v>
      </c>
      <c r="H257" s="131" t="s">
        <v>960</v>
      </c>
      <c r="I257" s="335" t="s">
        <v>2590</v>
      </c>
      <c r="J257" s="336"/>
      <c r="K257" s="336"/>
      <c r="L257" s="337"/>
      <c r="M257" s="333" t="s">
        <v>1966</v>
      </c>
      <c r="N257" s="334"/>
      <c r="O257" s="139">
        <v>40935</v>
      </c>
      <c r="P257" s="130" t="s">
        <v>1793</v>
      </c>
      <c r="Q257" s="134"/>
      <c r="R257" s="134"/>
      <c r="S257" s="137"/>
      <c r="T257" s="137"/>
      <c r="U257" s="137"/>
      <c r="V257" s="137"/>
      <c r="W257" s="137"/>
      <c r="X257" s="137"/>
      <c r="Y257" s="137"/>
      <c r="Z257" s="137"/>
    </row>
    <row r="258" spans="2:26" ht="48" customHeight="1" x14ac:dyDescent="0.25">
      <c r="B258" s="331">
        <v>32123100024</v>
      </c>
      <c r="C258" s="332"/>
      <c r="D258" s="333" t="s">
        <v>2591</v>
      </c>
      <c r="E258" s="334"/>
      <c r="F258" s="130" t="s">
        <v>1408</v>
      </c>
      <c r="G258" s="130" t="s">
        <v>1790</v>
      </c>
      <c r="H258" s="131" t="s">
        <v>1413</v>
      </c>
      <c r="I258" s="335" t="s">
        <v>2592</v>
      </c>
      <c r="J258" s="336"/>
      <c r="K258" s="336"/>
      <c r="L258" s="337"/>
      <c r="M258" s="333" t="s">
        <v>1966</v>
      </c>
      <c r="N258" s="334"/>
      <c r="O258" s="139">
        <v>40935</v>
      </c>
      <c r="P258" s="130" t="s">
        <v>1793</v>
      </c>
      <c r="Q258" s="134"/>
      <c r="R258" s="134"/>
      <c r="S258" s="137"/>
      <c r="T258" s="137"/>
      <c r="U258" s="137"/>
      <c r="V258" s="137"/>
      <c r="W258" s="137"/>
      <c r="X258" s="137"/>
      <c r="Y258" s="137"/>
      <c r="Z258" s="137"/>
    </row>
    <row r="259" spans="2:26" ht="48" customHeight="1" x14ac:dyDescent="0.25">
      <c r="B259" s="331">
        <v>32123100024</v>
      </c>
      <c r="C259" s="332"/>
      <c r="D259" s="333" t="s">
        <v>2593</v>
      </c>
      <c r="E259" s="334"/>
      <c r="F259" s="130" t="s">
        <v>1408</v>
      </c>
      <c r="G259" s="130" t="s">
        <v>1790</v>
      </c>
      <c r="H259" s="131" t="s">
        <v>1411</v>
      </c>
      <c r="I259" s="335" t="s">
        <v>2594</v>
      </c>
      <c r="J259" s="336"/>
      <c r="K259" s="336"/>
      <c r="L259" s="337"/>
      <c r="M259" s="333" t="s">
        <v>1966</v>
      </c>
      <c r="N259" s="334"/>
      <c r="O259" s="139">
        <v>40935</v>
      </c>
      <c r="P259" s="130" t="s">
        <v>1793</v>
      </c>
      <c r="Q259" s="134"/>
      <c r="R259" s="134"/>
      <c r="S259" s="137"/>
      <c r="T259" s="137"/>
      <c r="U259" s="137"/>
      <c r="V259" s="137"/>
      <c r="W259" s="137"/>
      <c r="X259" s="137"/>
      <c r="Y259" s="137"/>
      <c r="Z259" s="137"/>
    </row>
    <row r="260" spans="2:26" ht="48" customHeight="1" x14ac:dyDescent="0.25">
      <c r="B260" s="331">
        <v>32123100024</v>
      </c>
      <c r="C260" s="332"/>
      <c r="D260" s="333" t="s">
        <v>2114</v>
      </c>
      <c r="E260" s="334"/>
      <c r="F260" s="130" t="s">
        <v>1408</v>
      </c>
      <c r="G260" s="130" t="s">
        <v>1790</v>
      </c>
      <c r="H260" s="131" t="s">
        <v>817</v>
      </c>
      <c r="I260" s="335" t="s">
        <v>2595</v>
      </c>
      <c r="J260" s="336"/>
      <c r="K260" s="336"/>
      <c r="L260" s="337"/>
      <c r="M260" s="333" t="s">
        <v>1966</v>
      </c>
      <c r="N260" s="334"/>
      <c r="O260" s="139">
        <v>40935</v>
      </c>
      <c r="P260" s="130" t="s">
        <v>1793</v>
      </c>
      <c r="Q260" s="134"/>
      <c r="R260" s="134"/>
      <c r="S260" s="137"/>
      <c r="T260" s="137"/>
      <c r="U260" s="137"/>
      <c r="V260" s="137"/>
      <c r="W260" s="137"/>
      <c r="X260" s="137"/>
      <c r="Y260" s="137"/>
      <c r="Z260" s="137"/>
    </row>
    <row r="261" spans="2:26" ht="48" customHeight="1" x14ac:dyDescent="0.25">
      <c r="B261" s="331" t="s">
        <v>1819</v>
      </c>
      <c r="C261" s="332"/>
      <c r="D261" s="333" t="s">
        <v>2596</v>
      </c>
      <c r="E261" s="334"/>
      <c r="F261" s="130" t="s">
        <v>1408</v>
      </c>
      <c r="G261" s="130" t="s">
        <v>1790</v>
      </c>
      <c r="H261" s="131" t="s">
        <v>862</v>
      </c>
      <c r="I261" s="335" t="s">
        <v>2597</v>
      </c>
      <c r="J261" s="336"/>
      <c r="K261" s="336"/>
      <c r="L261" s="337"/>
      <c r="M261" s="333" t="s">
        <v>1792</v>
      </c>
      <c r="N261" s="334"/>
      <c r="O261" s="139">
        <v>40935</v>
      </c>
      <c r="P261" s="130" t="s">
        <v>1793</v>
      </c>
      <c r="Q261" s="134"/>
      <c r="R261" s="134" t="s">
        <v>1963</v>
      </c>
      <c r="S261" s="137"/>
      <c r="T261" s="137"/>
      <c r="U261" s="137"/>
      <c r="V261" s="137"/>
      <c r="W261" s="137"/>
      <c r="X261" s="137"/>
      <c r="Y261" s="137"/>
      <c r="Z261" s="137"/>
    </row>
    <row r="262" spans="2:26" ht="48" customHeight="1" x14ac:dyDescent="0.25">
      <c r="B262" s="331" t="s">
        <v>1984</v>
      </c>
      <c r="C262" s="332"/>
      <c r="D262" s="333" t="s">
        <v>2598</v>
      </c>
      <c r="E262" s="334"/>
      <c r="F262" s="130" t="s">
        <v>329</v>
      </c>
      <c r="G262" s="130" t="s">
        <v>1790</v>
      </c>
      <c r="H262" s="140" t="s">
        <v>1765</v>
      </c>
      <c r="I262" s="335" t="s">
        <v>2599</v>
      </c>
      <c r="J262" s="336"/>
      <c r="K262" s="336"/>
      <c r="L262" s="337"/>
      <c r="M262" s="333" t="s">
        <v>1792</v>
      </c>
      <c r="N262" s="334"/>
      <c r="O262" s="139">
        <v>40935</v>
      </c>
      <c r="P262" s="130" t="s">
        <v>1793</v>
      </c>
      <c r="Q262" s="134" t="s">
        <v>2391</v>
      </c>
      <c r="R262" s="134" t="s">
        <v>1963</v>
      </c>
      <c r="S262" s="137"/>
      <c r="T262" s="137" t="s">
        <v>1963</v>
      </c>
      <c r="U262" s="137" t="s">
        <v>1963</v>
      </c>
      <c r="V262" s="137">
        <v>1952</v>
      </c>
      <c r="W262" s="137"/>
      <c r="X262" s="137"/>
      <c r="Y262" s="137"/>
      <c r="Z262" s="137"/>
    </row>
    <row r="263" spans="2:26" ht="48" customHeight="1" x14ac:dyDescent="0.25">
      <c r="B263" s="331" t="s">
        <v>1984</v>
      </c>
      <c r="C263" s="332"/>
      <c r="D263" s="333" t="s">
        <v>2600</v>
      </c>
      <c r="E263" s="334"/>
      <c r="F263" s="130" t="s">
        <v>21</v>
      </c>
      <c r="G263" s="130" t="s">
        <v>1790</v>
      </c>
      <c r="H263" s="131" t="s">
        <v>1747</v>
      </c>
      <c r="I263" s="335" t="s">
        <v>2601</v>
      </c>
      <c r="J263" s="336"/>
      <c r="K263" s="336"/>
      <c r="L263" s="337"/>
      <c r="M263" s="333" t="s">
        <v>1792</v>
      </c>
      <c r="N263" s="334"/>
      <c r="O263" s="139">
        <v>40938</v>
      </c>
      <c r="P263" s="130" t="s">
        <v>2602</v>
      </c>
      <c r="Q263" s="134" t="s">
        <v>2210</v>
      </c>
      <c r="R263" s="134" t="s">
        <v>1963</v>
      </c>
      <c r="S263" s="137"/>
      <c r="T263" s="137" t="s">
        <v>1963</v>
      </c>
      <c r="U263" s="137" t="s">
        <v>1963</v>
      </c>
      <c r="V263" s="137">
        <v>1942</v>
      </c>
      <c r="W263" s="137"/>
      <c r="X263" s="137"/>
      <c r="Y263" s="137"/>
      <c r="Z263" s="137"/>
    </row>
    <row r="264" spans="2:26" ht="48" customHeight="1" x14ac:dyDescent="0.25">
      <c r="B264" s="331" t="s">
        <v>1984</v>
      </c>
      <c r="C264" s="332"/>
      <c r="D264" s="333" t="s">
        <v>2603</v>
      </c>
      <c r="E264" s="334"/>
      <c r="F264" s="130" t="s">
        <v>329</v>
      </c>
      <c r="G264" s="130" t="s">
        <v>1790</v>
      </c>
      <c r="H264" s="140" t="s">
        <v>789</v>
      </c>
      <c r="I264" s="335" t="s">
        <v>2604</v>
      </c>
      <c r="J264" s="336"/>
      <c r="K264" s="336"/>
      <c r="L264" s="337"/>
      <c r="M264" s="333" t="s">
        <v>1792</v>
      </c>
      <c r="N264" s="334"/>
      <c r="O264" s="139">
        <v>40938</v>
      </c>
      <c r="P264" s="130" t="s">
        <v>1817</v>
      </c>
      <c r="Q264" s="134" t="s">
        <v>2210</v>
      </c>
      <c r="R264" s="134"/>
      <c r="S264" s="137"/>
      <c r="T264" s="137" t="s">
        <v>1963</v>
      </c>
      <c r="U264" s="137" t="s">
        <v>1963</v>
      </c>
      <c r="V264" s="137">
        <v>1940</v>
      </c>
      <c r="W264" s="137"/>
      <c r="X264" s="137"/>
      <c r="Y264" s="137"/>
      <c r="Z264" s="137"/>
    </row>
    <row r="265" spans="2:26" ht="48" customHeight="1" x14ac:dyDescent="0.25">
      <c r="B265" s="331" t="s">
        <v>1984</v>
      </c>
      <c r="C265" s="332"/>
      <c r="D265" s="333" t="s">
        <v>2605</v>
      </c>
      <c r="E265" s="334"/>
      <c r="F265" s="130" t="s">
        <v>329</v>
      </c>
      <c r="G265" s="130" t="s">
        <v>1790</v>
      </c>
      <c r="H265" s="140" t="s">
        <v>2606</v>
      </c>
      <c r="I265" s="335" t="s">
        <v>2607</v>
      </c>
      <c r="J265" s="336"/>
      <c r="K265" s="336"/>
      <c r="L265" s="337"/>
      <c r="M265" s="333" t="s">
        <v>1792</v>
      </c>
      <c r="N265" s="334"/>
      <c r="O265" s="139">
        <v>40938</v>
      </c>
      <c r="P265" s="130" t="s">
        <v>1817</v>
      </c>
      <c r="Q265" s="134" t="s">
        <v>2210</v>
      </c>
      <c r="R265" s="134" t="s">
        <v>1963</v>
      </c>
      <c r="S265" s="137"/>
      <c r="T265" s="137" t="s">
        <v>1963</v>
      </c>
      <c r="U265" s="137" t="s">
        <v>1963</v>
      </c>
      <c r="V265" s="137">
        <v>1941</v>
      </c>
      <c r="W265" s="137"/>
      <c r="X265" s="137"/>
      <c r="Y265" s="137"/>
      <c r="Z265" s="137"/>
    </row>
    <row r="266" spans="2:26" ht="48" customHeight="1" x14ac:dyDescent="0.25">
      <c r="B266" s="331" t="s">
        <v>1984</v>
      </c>
      <c r="C266" s="332"/>
      <c r="D266" s="333" t="s">
        <v>2608</v>
      </c>
      <c r="E266" s="334"/>
      <c r="F266" s="130" t="s">
        <v>329</v>
      </c>
      <c r="G266" s="130" t="s">
        <v>1790</v>
      </c>
      <c r="H266" s="140" t="s">
        <v>2609</v>
      </c>
      <c r="I266" s="335" t="s">
        <v>2610</v>
      </c>
      <c r="J266" s="336"/>
      <c r="K266" s="336"/>
      <c r="L266" s="337"/>
      <c r="M266" s="333" t="s">
        <v>1792</v>
      </c>
      <c r="N266" s="334"/>
      <c r="O266" s="139">
        <v>40938</v>
      </c>
      <c r="P266" s="130" t="s">
        <v>1817</v>
      </c>
      <c r="Q266" s="134"/>
      <c r="R266" s="134" t="s">
        <v>2611</v>
      </c>
      <c r="S266" s="137"/>
      <c r="T266" s="137"/>
      <c r="U266" s="137"/>
      <c r="V266" s="137"/>
      <c r="W266" s="137"/>
      <c r="X266" s="137"/>
      <c r="Y266" s="137"/>
      <c r="Z266" s="137"/>
    </row>
    <row r="267" spans="2:26" ht="48" customHeight="1" x14ac:dyDescent="0.25">
      <c r="B267" s="331">
        <v>20123101108</v>
      </c>
      <c r="C267" s="332"/>
      <c r="D267" s="333" t="s">
        <v>2612</v>
      </c>
      <c r="E267" s="334"/>
      <c r="F267" s="130" t="s">
        <v>388</v>
      </c>
      <c r="G267" s="130" t="s">
        <v>2002</v>
      </c>
      <c r="H267" s="140" t="s">
        <v>2613</v>
      </c>
      <c r="I267" s="331" t="s">
        <v>2614</v>
      </c>
      <c r="J267" s="338"/>
      <c r="K267" s="338"/>
      <c r="L267" s="332"/>
      <c r="M267" s="333" t="s">
        <v>2615</v>
      </c>
      <c r="N267" s="334"/>
      <c r="O267" s="139">
        <v>40938</v>
      </c>
      <c r="P267" s="130" t="s">
        <v>1817</v>
      </c>
      <c r="Q267" s="134" t="s">
        <v>2616</v>
      </c>
      <c r="R267" s="134"/>
      <c r="S267" s="137"/>
      <c r="T267" s="137"/>
      <c r="U267" s="137"/>
      <c r="V267" s="137"/>
      <c r="W267" s="137"/>
      <c r="X267" s="137"/>
      <c r="Y267" s="137"/>
      <c r="Z267" s="137"/>
    </row>
    <row r="268" spans="2:26" ht="48" customHeight="1" x14ac:dyDescent="0.25">
      <c r="B268" s="331">
        <v>2123100016</v>
      </c>
      <c r="C268" s="332"/>
      <c r="D268" s="333" t="s">
        <v>2617</v>
      </c>
      <c r="E268" s="334"/>
      <c r="F268" s="130" t="s">
        <v>2271</v>
      </c>
      <c r="G268" s="130" t="s">
        <v>1790</v>
      </c>
      <c r="H268" s="140" t="s">
        <v>2618</v>
      </c>
      <c r="I268" s="335" t="s">
        <v>2619</v>
      </c>
      <c r="J268" s="336"/>
      <c r="K268" s="336"/>
      <c r="L268" s="337"/>
      <c r="M268" s="333" t="s">
        <v>1966</v>
      </c>
      <c r="N268" s="334"/>
      <c r="O268" s="139">
        <v>40938</v>
      </c>
      <c r="P268" s="130" t="s">
        <v>1817</v>
      </c>
      <c r="Q268" s="134"/>
      <c r="R268" s="134"/>
      <c r="S268" s="137"/>
      <c r="T268" s="137"/>
      <c r="U268" s="137"/>
      <c r="V268" s="137"/>
      <c r="W268" s="137"/>
      <c r="X268" s="137"/>
      <c r="Y268" s="137"/>
      <c r="Z268" s="137"/>
    </row>
    <row r="269" spans="2:26" ht="48" customHeight="1" x14ac:dyDescent="0.25">
      <c r="B269" s="331">
        <v>20121101145</v>
      </c>
      <c r="C269" s="332"/>
      <c r="D269" s="333" t="s">
        <v>2620</v>
      </c>
      <c r="E269" s="334"/>
      <c r="F269" s="130" t="s">
        <v>1420</v>
      </c>
      <c r="G269" s="130" t="s">
        <v>1790</v>
      </c>
      <c r="H269" s="140" t="s">
        <v>1972</v>
      </c>
      <c r="I269" s="335" t="s">
        <v>1973</v>
      </c>
      <c r="J269" s="336"/>
      <c r="K269" s="336"/>
      <c r="L269" s="337"/>
      <c r="M269" s="333" t="s">
        <v>1966</v>
      </c>
      <c r="N269" s="334"/>
      <c r="O269" s="139">
        <v>40938</v>
      </c>
      <c r="P269" s="130" t="s">
        <v>1817</v>
      </c>
      <c r="Q269" s="134"/>
      <c r="R269" s="134"/>
      <c r="S269" s="137"/>
      <c r="T269" s="137"/>
      <c r="U269" s="137"/>
      <c r="V269" s="137"/>
      <c r="W269" s="137"/>
      <c r="X269" s="137"/>
      <c r="Y269" s="137"/>
      <c r="Z269" s="137"/>
    </row>
    <row r="270" spans="2:26" ht="48" customHeight="1" x14ac:dyDescent="0.25">
      <c r="B270" s="331">
        <v>20121101146</v>
      </c>
      <c r="C270" s="332"/>
      <c r="D270" s="333" t="s">
        <v>2621</v>
      </c>
      <c r="E270" s="334"/>
      <c r="F270" s="130" t="s">
        <v>1663</v>
      </c>
      <c r="G270" s="130" t="s">
        <v>2036</v>
      </c>
      <c r="H270" s="140"/>
      <c r="I270" s="331" t="s">
        <v>2622</v>
      </c>
      <c r="J270" s="338"/>
      <c r="K270" s="338"/>
      <c r="L270" s="332"/>
      <c r="M270" s="333" t="s">
        <v>2032</v>
      </c>
      <c r="N270" s="334"/>
      <c r="O270" s="139">
        <v>40938</v>
      </c>
      <c r="P270" s="130" t="s">
        <v>1817</v>
      </c>
      <c r="Q270" s="134"/>
      <c r="R270" s="134"/>
      <c r="S270" s="137"/>
      <c r="T270" s="137"/>
      <c r="U270" s="137"/>
      <c r="V270" s="137"/>
      <c r="W270" s="137"/>
      <c r="X270" s="137"/>
      <c r="Y270" s="137"/>
      <c r="Z270" s="137"/>
    </row>
    <row r="271" spans="2:26" ht="48" customHeight="1" x14ac:dyDescent="0.25">
      <c r="B271" s="331">
        <v>20121101172</v>
      </c>
      <c r="C271" s="332"/>
      <c r="D271" s="333" t="s">
        <v>2623</v>
      </c>
      <c r="E271" s="334"/>
      <c r="F271" s="130" t="s">
        <v>496</v>
      </c>
      <c r="G271" s="130" t="s">
        <v>2036</v>
      </c>
      <c r="H271" s="140" t="s">
        <v>2624</v>
      </c>
      <c r="I271" s="335" t="s">
        <v>2625</v>
      </c>
      <c r="J271" s="336"/>
      <c r="K271" s="336"/>
      <c r="L271" s="337"/>
      <c r="M271" s="333" t="s">
        <v>2032</v>
      </c>
      <c r="N271" s="334"/>
      <c r="O271" s="139">
        <v>40938</v>
      </c>
      <c r="P271" s="130" t="s">
        <v>1817</v>
      </c>
      <c r="Q271" s="134"/>
      <c r="R271" s="134"/>
      <c r="S271" s="137"/>
      <c r="T271" s="137"/>
      <c r="U271" s="137"/>
      <c r="V271" s="137"/>
      <c r="W271" s="137"/>
      <c r="X271" s="137"/>
      <c r="Y271" s="137"/>
      <c r="Z271" s="137"/>
    </row>
    <row r="272" spans="2:26" ht="75" x14ac:dyDescent="0.25">
      <c r="B272" s="331">
        <v>20121101168</v>
      </c>
      <c r="C272" s="332"/>
      <c r="D272" s="333" t="s">
        <v>1815</v>
      </c>
      <c r="E272" s="334"/>
      <c r="F272" s="130" t="s">
        <v>115</v>
      </c>
      <c r="G272" s="130" t="s">
        <v>1790</v>
      </c>
      <c r="H272" s="140"/>
      <c r="I272" s="335" t="s">
        <v>1816</v>
      </c>
      <c r="J272" s="336"/>
      <c r="K272" s="336"/>
      <c r="L272" s="337"/>
      <c r="M272" s="333" t="s">
        <v>1792</v>
      </c>
      <c r="N272" s="334"/>
      <c r="O272" s="139">
        <v>40938</v>
      </c>
      <c r="P272" s="130" t="s">
        <v>1817</v>
      </c>
      <c r="Q272" s="134"/>
      <c r="R272" s="134" t="s">
        <v>2626</v>
      </c>
      <c r="S272" s="137"/>
      <c r="T272" s="137"/>
      <c r="U272" s="137"/>
      <c r="V272" s="137"/>
      <c r="W272" s="137"/>
      <c r="X272" s="137"/>
      <c r="Y272" s="137"/>
      <c r="Z272" s="137"/>
    </row>
    <row r="273" spans="2:26" ht="48" customHeight="1" x14ac:dyDescent="0.25">
      <c r="B273" s="331">
        <v>20123101091</v>
      </c>
      <c r="C273" s="332"/>
      <c r="D273" s="333"/>
      <c r="E273" s="334"/>
      <c r="F273" s="130" t="s">
        <v>762</v>
      </c>
      <c r="G273" s="130" t="s">
        <v>2059</v>
      </c>
      <c r="H273" s="140"/>
      <c r="I273" s="335" t="s">
        <v>2627</v>
      </c>
      <c r="J273" s="336"/>
      <c r="K273" s="336"/>
      <c r="L273" s="337"/>
      <c r="M273" s="333" t="s">
        <v>2086</v>
      </c>
      <c r="N273" s="334"/>
      <c r="O273" s="139">
        <v>40938</v>
      </c>
      <c r="P273" s="130" t="s">
        <v>1817</v>
      </c>
      <c r="Q273" s="134"/>
      <c r="R273" s="134"/>
      <c r="S273" s="137"/>
      <c r="T273" s="137"/>
      <c r="U273" s="137"/>
      <c r="V273" s="137"/>
      <c r="W273" s="137"/>
      <c r="X273" s="137"/>
      <c r="Y273" s="137"/>
      <c r="Z273" s="137"/>
    </row>
    <row r="274" spans="2:26" ht="48" customHeight="1" x14ac:dyDescent="0.25">
      <c r="B274" s="331">
        <v>20123101093</v>
      </c>
      <c r="C274" s="332"/>
      <c r="D274" s="333"/>
      <c r="E274" s="334"/>
      <c r="F274" s="130" t="s">
        <v>417</v>
      </c>
      <c r="G274" s="130" t="s">
        <v>2059</v>
      </c>
      <c r="H274" s="140"/>
      <c r="I274" s="335" t="s">
        <v>2628</v>
      </c>
      <c r="J274" s="336"/>
      <c r="K274" s="336"/>
      <c r="L274" s="337"/>
      <c r="M274" s="333" t="s">
        <v>2086</v>
      </c>
      <c r="N274" s="334"/>
      <c r="O274" s="139">
        <v>40938</v>
      </c>
      <c r="P274" s="130" t="s">
        <v>1817</v>
      </c>
      <c r="Q274" s="134"/>
      <c r="R274" s="134"/>
      <c r="S274" s="137"/>
      <c r="T274" s="137"/>
      <c r="U274" s="137"/>
      <c r="V274" s="137"/>
      <c r="W274" s="137"/>
      <c r="X274" s="137"/>
      <c r="Y274" s="137"/>
      <c r="Z274" s="137"/>
    </row>
    <row r="275" spans="2:26" ht="48" customHeight="1" x14ac:dyDescent="0.25">
      <c r="B275" s="331" t="s">
        <v>1819</v>
      </c>
      <c r="C275" s="332"/>
      <c r="D275" s="333" t="s">
        <v>2629</v>
      </c>
      <c r="E275" s="334"/>
      <c r="F275" s="130" t="s">
        <v>388</v>
      </c>
      <c r="G275" s="130" t="s">
        <v>2036</v>
      </c>
      <c r="H275" s="140" t="s">
        <v>1062</v>
      </c>
      <c r="I275" s="335" t="s">
        <v>2630</v>
      </c>
      <c r="J275" s="336"/>
      <c r="K275" s="336"/>
      <c r="L275" s="337"/>
      <c r="M275" s="333" t="s">
        <v>2615</v>
      </c>
      <c r="N275" s="334"/>
      <c r="O275" s="139">
        <v>40938</v>
      </c>
      <c r="P275" s="130" t="s">
        <v>1817</v>
      </c>
      <c r="Q275" s="134"/>
      <c r="R275" s="134"/>
      <c r="S275" s="137"/>
      <c r="T275" s="137"/>
      <c r="U275" s="137"/>
      <c r="V275" s="137"/>
      <c r="W275" s="137"/>
      <c r="X275" s="137"/>
      <c r="Y275" s="137"/>
      <c r="Z275" s="137"/>
    </row>
    <row r="276" spans="2:26" ht="48" customHeight="1" x14ac:dyDescent="0.25">
      <c r="B276" s="331" t="s">
        <v>1819</v>
      </c>
      <c r="C276" s="332"/>
      <c r="D276" s="333" t="s">
        <v>2631</v>
      </c>
      <c r="E276" s="334"/>
      <c r="F276" s="130" t="s">
        <v>417</v>
      </c>
      <c r="G276" s="130" t="s">
        <v>1790</v>
      </c>
      <c r="H276" s="131" t="s">
        <v>2632</v>
      </c>
      <c r="I276" s="335" t="s">
        <v>2633</v>
      </c>
      <c r="J276" s="336"/>
      <c r="K276" s="336"/>
      <c r="L276" s="337"/>
      <c r="M276" s="333" t="s">
        <v>1966</v>
      </c>
      <c r="N276" s="334"/>
      <c r="O276" s="139">
        <v>40938</v>
      </c>
      <c r="P276" s="130" t="s">
        <v>1817</v>
      </c>
      <c r="Q276" s="134"/>
      <c r="R276" s="134"/>
      <c r="S276" s="137"/>
      <c r="T276" s="137"/>
      <c r="U276" s="137"/>
      <c r="V276" s="137"/>
      <c r="W276" s="137"/>
      <c r="X276" s="137"/>
      <c r="Y276" s="137"/>
      <c r="Z276" s="137"/>
    </row>
    <row r="277" spans="2:26" ht="48" customHeight="1" x14ac:dyDescent="0.25">
      <c r="B277" s="331" t="s">
        <v>1984</v>
      </c>
      <c r="C277" s="332"/>
      <c r="D277" s="333" t="s">
        <v>2634</v>
      </c>
      <c r="E277" s="334"/>
      <c r="F277" s="130" t="s">
        <v>329</v>
      </c>
      <c r="G277" s="130" t="s">
        <v>1790</v>
      </c>
      <c r="H277" s="140" t="s">
        <v>2635</v>
      </c>
      <c r="I277" s="335" t="s">
        <v>2636</v>
      </c>
      <c r="J277" s="336"/>
      <c r="K277" s="336"/>
      <c r="L277" s="337"/>
      <c r="M277" s="333" t="s">
        <v>1792</v>
      </c>
      <c r="N277" s="334"/>
      <c r="O277" s="139">
        <v>40939</v>
      </c>
      <c r="P277" s="130" t="s">
        <v>2080</v>
      </c>
      <c r="Q277" s="134"/>
      <c r="R277" s="134" t="s">
        <v>1963</v>
      </c>
      <c r="S277" s="137"/>
      <c r="T277" s="137"/>
      <c r="U277" s="137"/>
      <c r="V277" s="137"/>
      <c r="W277" s="137"/>
      <c r="X277" s="137"/>
      <c r="Y277" s="137"/>
      <c r="Z277" s="137"/>
    </row>
    <row r="278" spans="2:26" ht="48" customHeight="1" x14ac:dyDescent="0.25">
      <c r="B278" s="331" t="s">
        <v>1819</v>
      </c>
      <c r="C278" s="332"/>
      <c r="D278" s="333" t="s">
        <v>2637</v>
      </c>
      <c r="E278" s="334"/>
      <c r="F278" s="130" t="s">
        <v>363</v>
      </c>
      <c r="G278" s="130" t="s">
        <v>2036</v>
      </c>
      <c r="H278" s="140"/>
      <c r="I278" s="335" t="s">
        <v>2638</v>
      </c>
      <c r="J278" s="336"/>
      <c r="K278" s="336"/>
      <c r="L278" s="337"/>
      <c r="M278" s="333" t="s">
        <v>2038</v>
      </c>
      <c r="N278" s="334"/>
      <c r="O278" s="139">
        <v>40939</v>
      </c>
      <c r="P278" s="130" t="s">
        <v>2639</v>
      </c>
      <c r="Q278" s="134"/>
      <c r="R278" s="134"/>
      <c r="S278" s="137"/>
      <c r="T278" s="137"/>
      <c r="U278" s="137"/>
      <c r="V278" s="137"/>
      <c r="W278" s="137"/>
      <c r="X278" s="137"/>
      <c r="Y278" s="137"/>
      <c r="Z278" s="137"/>
    </row>
    <row r="279" spans="2:26" ht="48" customHeight="1" x14ac:dyDescent="0.25">
      <c r="B279" s="331">
        <v>35123100049</v>
      </c>
      <c r="C279" s="332"/>
      <c r="D279" s="333"/>
      <c r="E279" s="334"/>
      <c r="F279" s="130" t="s">
        <v>348</v>
      </c>
      <c r="G279" s="130" t="s">
        <v>2059</v>
      </c>
      <c r="H279" s="140"/>
      <c r="I279" s="335" t="s">
        <v>2640</v>
      </c>
      <c r="J279" s="336"/>
      <c r="K279" s="336"/>
      <c r="L279" s="337"/>
      <c r="M279" s="333" t="s">
        <v>2086</v>
      </c>
      <c r="N279" s="334"/>
      <c r="O279" s="139">
        <v>40939</v>
      </c>
      <c r="P279" s="130" t="s">
        <v>1822</v>
      </c>
      <c r="Q279" s="134"/>
      <c r="R279" s="134" t="s">
        <v>2641</v>
      </c>
      <c r="S279" s="137"/>
      <c r="T279" s="137"/>
      <c r="U279" s="137"/>
      <c r="V279" s="137"/>
      <c r="W279" s="137"/>
      <c r="X279" s="137"/>
      <c r="Y279" s="137"/>
      <c r="Z279" s="137"/>
    </row>
    <row r="280" spans="2:26" ht="48" customHeight="1" x14ac:dyDescent="0.25">
      <c r="B280" s="331" t="s">
        <v>1819</v>
      </c>
      <c r="C280" s="332"/>
      <c r="D280" s="333" t="s">
        <v>2642</v>
      </c>
      <c r="E280" s="334"/>
      <c r="F280" s="130" t="s">
        <v>417</v>
      </c>
      <c r="G280" s="130" t="s">
        <v>1790</v>
      </c>
      <c r="H280" s="131" t="s">
        <v>2539</v>
      </c>
      <c r="I280" s="335" t="s">
        <v>2643</v>
      </c>
      <c r="J280" s="336"/>
      <c r="K280" s="336"/>
      <c r="L280" s="337"/>
      <c r="M280" s="333" t="s">
        <v>2644</v>
      </c>
      <c r="N280" s="334"/>
      <c r="O280" s="139">
        <v>40939</v>
      </c>
      <c r="P280" s="130" t="s">
        <v>1822</v>
      </c>
      <c r="Q280" s="134"/>
      <c r="R280" s="134"/>
      <c r="S280" s="137"/>
      <c r="T280" s="137"/>
      <c r="U280" s="137"/>
      <c r="V280" s="137"/>
      <c r="W280" s="137"/>
      <c r="X280" s="137"/>
      <c r="Y280" s="137"/>
      <c r="Z280" s="137"/>
    </row>
    <row r="281" spans="2:26" ht="48" customHeight="1" x14ac:dyDescent="0.25">
      <c r="B281" s="331" t="s">
        <v>1819</v>
      </c>
      <c r="C281" s="332"/>
      <c r="D281" s="333" t="s">
        <v>2645</v>
      </c>
      <c r="E281" s="334"/>
      <c r="F281" s="130" t="s">
        <v>115</v>
      </c>
      <c r="G281" s="130" t="s">
        <v>2010</v>
      </c>
      <c r="H281" s="140"/>
      <c r="I281" s="335" t="s">
        <v>2646</v>
      </c>
      <c r="J281" s="336"/>
      <c r="K281" s="336"/>
      <c r="L281" s="337"/>
      <c r="M281" s="333" t="s">
        <v>2012</v>
      </c>
      <c r="N281" s="334"/>
      <c r="O281" s="139">
        <v>40939</v>
      </c>
      <c r="P281" s="130" t="s">
        <v>1822</v>
      </c>
      <c r="Q281" s="134"/>
      <c r="R281" s="134"/>
      <c r="S281" s="137"/>
      <c r="T281" s="137"/>
      <c r="U281" s="137"/>
      <c r="V281" s="137"/>
      <c r="W281" s="137"/>
      <c r="X281" s="137"/>
      <c r="Y281" s="137"/>
      <c r="Z281" s="137"/>
    </row>
    <row r="282" spans="2:26" ht="48" customHeight="1" x14ac:dyDescent="0.25">
      <c r="B282" s="331" t="s">
        <v>1819</v>
      </c>
      <c r="C282" s="332"/>
      <c r="D282" s="333" t="s">
        <v>2647</v>
      </c>
      <c r="E282" s="334"/>
      <c r="F282" s="130" t="s">
        <v>115</v>
      </c>
      <c r="G282" s="130" t="s">
        <v>2010</v>
      </c>
      <c r="H282" s="140"/>
      <c r="I282" s="335" t="s">
        <v>2648</v>
      </c>
      <c r="J282" s="336"/>
      <c r="K282" s="336"/>
      <c r="L282" s="337"/>
      <c r="M282" s="333" t="s">
        <v>2012</v>
      </c>
      <c r="N282" s="334"/>
      <c r="O282" s="139">
        <v>40939</v>
      </c>
      <c r="P282" s="130" t="s">
        <v>1822</v>
      </c>
      <c r="Q282" s="134"/>
      <c r="R282" s="134"/>
      <c r="S282" s="137"/>
      <c r="T282" s="137"/>
      <c r="U282" s="137"/>
      <c r="V282" s="137"/>
      <c r="W282" s="137"/>
      <c r="X282" s="137"/>
      <c r="Y282" s="137"/>
      <c r="Z282" s="137"/>
    </row>
    <row r="283" spans="2:26" ht="48" customHeight="1" x14ac:dyDescent="0.25">
      <c r="B283" s="331" t="s">
        <v>1819</v>
      </c>
      <c r="C283" s="332"/>
      <c r="D283" s="333" t="s">
        <v>2649</v>
      </c>
      <c r="E283" s="334"/>
      <c r="F283" s="130" t="s">
        <v>115</v>
      </c>
      <c r="G283" s="130" t="s">
        <v>2010</v>
      </c>
      <c r="H283" s="140"/>
      <c r="I283" s="335" t="s">
        <v>2650</v>
      </c>
      <c r="J283" s="336"/>
      <c r="K283" s="336"/>
      <c r="L283" s="337"/>
      <c r="M283" s="333" t="s">
        <v>2012</v>
      </c>
      <c r="N283" s="334"/>
      <c r="O283" s="139">
        <v>40939</v>
      </c>
      <c r="P283" s="130" t="s">
        <v>1822</v>
      </c>
      <c r="Q283" s="134"/>
      <c r="R283" s="134"/>
      <c r="S283" s="137"/>
      <c r="T283" s="137"/>
      <c r="U283" s="137"/>
      <c r="V283" s="137"/>
      <c r="W283" s="137"/>
      <c r="X283" s="137"/>
      <c r="Y283" s="137"/>
      <c r="Z283" s="137"/>
    </row>
    <row r="284" spans="2:26" ht="48" customHeight="1" x14ac:dyDescent="0.25">
      <c r="B284" s="331" t="s">
        <v>1819</v>
      </c>
      <c r="C284" s="332"/>
      <c r="D284" s="333" t="s">
        <v>2651</v>
      </c>
      <c r="E284" s="334"/>
      <c r="F284" s="130" t="s">
        <v>115</v>
      </c>
      <c r="G284" s="130" t="s">
        <v>2010</v>
      </c>
      <c r="H284" s="140"/>
      <c r="I284" s="335" t="s">
        <v>2652</v>
      </c>
      <c r="J284" s="336"/>
      <c r="K284" s="336"/>
      <c r="L284" s="337"/>
      <c r="M284" s="333" t="s">
        <v>2012</v>
      </c>
      <c r="N284" s="334"/>
      <c r="O284" s="139">
        <v>40939</v>
      </c>
      <c r="P284" s="130" t="s">
        <v>1822</v>
      </c>
      <c r="Q284" s="134"/>
      <c r="R284" s="134"/>
      <c r="S284" s="137"/>
      <c r="T284" s="137"/>
      <c r="U284" s="137"/>
      <c r="V284" s="137"/>
      <c r="W284" s="137"/>
      <c r="X284" s="137"/>
      <c r="Y284" s="137"/>
      <c r="Z284" s="137"/>
    </row>
    <row r="285" spans="2:26" ht="48" customHeight="1" x14ac:dyDescent="0.25">
      <c r="B285" s="331" t="s">
        <v>1819</v>
      </c>
      <c r="C285" s="332"/>
      <c r="D285" s="333" t="s">
        <v>2653</v>
      </c>
      <c r="E285" s="334"/>
      <c r="F285" s="130" t="s">
        <v>115</v>
      </c>
      <c r="G285" s="130" t="s">
        <v>2010</v>
      </c>
      <c r="H285" s="140"/>
      <c r="I285" s="335" t="s">
        <v>2654</v>
      </c>
      <c r="J285" s="336"/>
      <c r="K285" s="336"/>
      <c r="L285" s="337"/>
      <c r="M285" s="333" t="s">
        <v>2012</v>
      </c>
      <c r="N285" s="334"/>
      <c r="O285" s="139">
        <v>40939</v>
      </c>
      <c r="P285" s="130" t="s">
        <v>1822</v>
      </c>
      <c r="Q285" s="134"/>
      <c r="R285" s="134"/>
      <c r="S285" s="137"/>
      <c r="T285" s="137"/>
      <c r="U285" s="137"/>
      <c r="V285" s="137"/>
      <c r="W285" s="137"/>
      <c r="X285" s="137"/>
      <c r="Y285" s="137"/>
      <c r="Z285" s="137"/>
    </row>
    <row r="286" spans="2:26" ht="48" customHeight="1" x14ac:dyDescent="0.25">
      <c r="B286" s="331" t="s">
        <v>1819</v>
      </c>
      <c r="C286" s="332"/>
      <c r="D286" s="333" t="s">
        <v>1820</v>
      </c>
      <c r="E286" s="334"/>
      <c r="F286" s="130" t="s">
        <v>115</v>
      </c>
      <c r="G286" s="130" t="s">
        <v>1790</v>
      </c>
      <c r="H286" s="140"/>
      <c r="I286" s="335" t="s">
        <v>1821</v>
      </c>
      <c r="J286" s="336"/>
      <c r="K286" s="336"/>
      <c r="L286" s="337"/>
      <c r="M286" s="333" t="s">
        <v>1792</v>
      </c>
      <c r="N286" s="334"/>
      <c r="O286" s="139">
        <v>40939</v>
      </c>
      <c r="P286" s="130" t="s">
        <v>1822</v>
      </c>
      <c r="Q286" s="134"/>
      <c r="R286" s="134" t="s">
        <v>1823</v>
      </c>
      <c r="S286" s="137"/>
      <c r="T286" s="137"/>
      <c r="U286" s="137"/>
      <c r="V286" s="137"/>
      <c r="W286" s="137"/>
      <c r="X286" s="137"/>
      <c r="Y286" s="137"/>
      <c r="Z286" s="137"/>
    </row>
    <row r="287" spans="2:26" ht="48" customHeight="1" x14ac:dyDescent="0.25">
      <c r="B287" s="331" t="s">
        <v>1819</v>
      </c>
      <c r="C287" s="332"/>
      <c r="D287" s="333" t="s">
        <v>2655</v>
      </c>
      <c r="E287" s="334"/>
      <c r="F287" s="130" t="s">
        <v>115</v>
      </c>
      <c r="G287" s="130" t="s">
        <v>1790</v>
      </c>
      <c r="H287" s="140"/>
      <c r="I287" s="335" t="s">
        <v>2656</v>
      </c>
      <c r="J287" s="336"/>
      <c r="K287" s="336"/>
      <c r="L287" s="337"/>
      <c r="M287" s="333" t="s">
        <v>1792</v>
      </c>
      <c r="N287" s="334"/>
      <c r="O287" s="139">
        <v>40939</v>
      </c>
      <c r="P287" s="130" t="s">
        <v>1822</v>
      </c>
      <c r="Q287" s="134"/>
      <c r="R287" s="134" t="s">
        <v>1963</v>
      </c>
      <c r="S287" s="137"/>
      <c r="T287" s="137"/>
      <c r="U287" s="137"/>
      <c r="V287" s="137"/>
      <c r="W287" s="137"/>
      <c r="X287" s="137"/>
      <c r="Y287" s="137"/>
      <c r="Z287" s="137"/>
    </row>
    <row r="288" spans="2:26" ht="48" customHeight="1" x14ac:dyDescent="0.25">
      <c r="B288" s="331" t="s">
        <v>1984</v>
      </c>
      <c r="C288" s="332"/>
      <c r="D288" s="333" t="s">
        <v>2657</v>
      </c>
      <c r="E288" s="334"/>
      <c r="F288" s="130" t="s">
        <v>329</v>
      </c>
      <c r="G288" s="130" t="s">
        <v>2036</v>
      </c>
      <c r="H288" s="140"/>
      <c r="I288" s="335" t="s">
        <v>2658</v>
      </c>
      <c r="J288" s="336"/>
      <c r="K288" s="336"/>
      <c r="L288" s="337"/>
      <c r="M288" s="333" t="s">
        <v>2615</v>
      </c>
      <c r="N288" s="334"/>
      <c r="O288" s="139">
        <v>40939</v>
      </c>
      <c r="P288" s="130" t="s">
        <v>1822</v>
      </c>
      <c r="Q288" s="134"/>
      <c r="R288" s="134"/>
      <c r="S288" s="137"/>
      <c r="T288" s="137"/>
      <c r="U288" s="137"/>
      <c r="V288" s="137"/>
      <c r="W288" s="137"/>
      <c r="X288" s="137"/>
      <c r="Y288" s="137"/>
      <c r="Z288" s="137"/>
    </row>
    <row r="289" spans="2:26" ht="48" customHeight="1" x14ac:dyDescent="0.25">
      <c r="B289" s="331" t="s">
        <v>1984</v>
      </c>
      <c r="C289" s="332"/>
      <c r="D289" s="333" t="s">
        <v>2573</v>
      </c>
      <c r="E289" s="334"/>
      <c r="F289" s="130" t="s">
        <v>371</v>
      </c>
      <c r="G289" s="130" t="s">
        <v>2036</v>
      </c>
      <c r="H289" s="140" t="s">
        <v>2176</v>
      </c>
      <c r="I289" s="335" t="s">
        <v>2659</v>
      </c>
      <c r="J289" s="336"/>
      <c r="K289" s="336"/>
      <c r="L289" s="337"/>
      <c r="M289" s="333" t="s">
        <v>2032</v>
      </c>
      <c r="N289" s="334"/>
      <c r="O289" s="139">
        <v>40939</v>
      </c>
      <c r="P289" s="130" t="s">
        <v>1822</v>
      </c>
      <c r="Q289" s="134"/>
      <c r="R289" s="134"/>
      <c r="S289" s="137"/>
      <c r="T289" s="137"/>
      <c r="U289" s="137"/>
      <c r="V289" s="137"/>
      <c r="W289" s="137"/>
      <c r="X289" s="137"/>
      <c r="Y289" s="137"/>
      <c r="Z289" s="137"/>
    </row>
    <row r="290" spans="2:26" ht="48" customHeight="1" x14ac:dyDescent="0.25">
      <c r="B290" s="331" t="s">
        <v>1984</v>
      </c>
      <c r="C290" s="332"/>
      <c r="D290" s="333" t="s">
        <v>2660</v>
      </c>
      <c r="E290" s="334"/>
      <c r="F290" s="130" t="s">
        <v>1353</v>
      </c>
      <c r="G290" s="130" t="s">
        <v>2010</v>
      </c>
      <c r="H290" s="140" t="s">
        <v>2661</v>
      </c>
      <c r="I290" s="335" t="s">
        <v>2662</v>
      </c>
      <c r="J290" s="336"/>
      <c r="K290" s="336"/>
      <c r="L290" s="337"/>
      <c r="M290" s="333" t="s">
        <v>2012</v>
      </c>
      <c r="N290" s="334"/>
      <c r="O290" s="139">
        <v>40939</v>
      </c>
      <c r="P290" s="130" t="s">
        <v>1822</v>
      </c>
      <c r="Q290" s="134"/>
      <c r="R290" s="134"/>
      <c r="S290" s="137"/>
      <c r="T290" s="137"/>
      <c r="U290" s="137"/>
      <c r="V290" s="137"/>
      <c r="W290" s="137"/>
      <c r="X290" s="137"/>
      <c r="Y290" s="137"/>
      <c r="Z290" s="137"/>
    </row>
    <row r="291" spans="2:26" ht="48" customHeight="1" x14ac:dyDescent="0.25">
      <c r="B291" s="331" t="s">
        <v>1984</v>
      </c>
      <c r="C291" s="332"/>
      <c r="D291" s="333" t="s">
        <v>2663</v>
      </c>
      <c r="E291" s="334"/>
      <c r="F291" s="130" t="s">
        <v>1353</v>
      </c>
      <c r="G291" s="130" t="s">
        <v>2010</v>
      </c>
      <c r="H291" s="140" t="s">
        <v>2664</v>
      </c>
      <c r="I291" s="335" t="s">
        <v>2665</v>
      </c>
      <c r="J291" s="336"/>
      <c r="K291" s="336"/>
      <c r="L291" s="337"/>
      <c r="M291" s="333" t="s">
        <v>2012</v>
      </c>
      <c r="N291" s="334"/>
      <c r="O291" s="139">
        <v>40939</v>
      </c>
      <c r="P291" s="130" t="s">
        <v>1822</v>
      </c>
      <c r="Q291" s="134"/>
      <c r="R291" s="134"/>
      <c r="S291" s="137"/>
      <c r="T291" s="137"/>
      <c r="U291" s="137"/>
      <c r="V291" s="137"/>
      <c r="W291" s="137"/>
      <c r="X291" s="137"/>
      <c r="Y291" s="137"/>
      <c r="Z291" s="137"/>
    </row>
    <row r="292" spans="2:26" ht="48" customHeight="1" x14ac:dyDescent="0.25">
      <c r="B292" s="331" t="s">
        <v>1984</v>
      </c>
      <c r="C292" s="332"/>
      <c r="D292" s="333" t="s">
        <v>2666</v>
      </c>
      <c r="E292" s="334"/>
      <c r="F292" s="130" t="s">
        <v>1353</v>
      </c>
      <c r="G292" s="130" t="s">
        <v>2010</v>
      </c>
      <c r="H292" s="140" t="s">
        <v>2667</v>
      </c>
      <c r="I292" s="335" t="s">
        <v>2668</v>
      </c>
      <c r="J292" s="336"/>
      <c r="K292" s="336"/>
      <c r="L292" s="337"/>
      <c r="M292" s="333" t="s">
        <v>2012</v>
      </c>
      <c r="N292" s="334"/>
      <c r="O292" s="139">
        <v>40939</v>
      </c>
      <c r="P292" s="130" t="s">
        <v>1822</v>
      </c>
      <c r="Q292" s="134"/>
      <c r="R292" s="134"/>
      <c r="S292" s="137"/>
      <c r="T292" s="137"/>
      <c r="U292" s="137"/>
      <c r="V292" s="137"/>
      <c r="W292" s="137"/>
      <c r="X292" s="137"/>
      <c r="Y292" s="137"/>
      <c r="Z292" s="137"/>
    </row>
    <row r="293" spans="2:26" ht="48" customHeight="1" x14ac:dyDescent="0.25">
      <c r="B293" s="331" t="s">
        <v>1984</v>
      </c>
      <c r="C293" s="332"/>
      <c r="D293" s="333" t="s">
        <v>2669</v>
      </c>
      <c r="E293" s="334"/>
      <c r="F293" s="130" t="s">
        <v>1353</v>
      </c>
      <c r="G293" s="130" t="s">
        <v>2010</v>
      </c>
      <c r="H293" s="140" t="s">
        <v>2670</v>
      </c>
      <c r="I293" s="335" t="s">
        <v>2671</v>
      </c>
      <c r="J293" s="336"/>
      <c r="K293" s="336"/>
      <c r="L293" s="337"/>
      <c r="M293" s="333" t="s">
        <v>2012</v>
      </c>
      <c r="N293" s="334"/>
      <c r="O293" s="139">
        <v>40939</v>
      </c>
      <c r="P293" s="130" t="s">
        <v>1822</v>
      </c>
      <c r="Q293" s="134"/>
      <c r="R293" s="134"/>
      <c r="S293" s="137"/>
      <c r="T293" s="137"/>
      <c r="U293" s="137"/>
      <c r="V293" s="137"/>
      <c r="W293" s="137"/>
      <c r="X293" s="137"/>
      <c r="Y293" s="137"/>
      <c r="Z293" s="137"/>
    </row>
    <row r="294" spans="2:26" ht="48" customHeight="1" x14ac:dyDescent="0.25">
      <c r="B294" s="331" t="s">
        <v>1984</v>
      </c>
      <c r="C294" s="332"/>
      <c r="D294" s="333" t="s">
        <v>2672</v>
      </c>
      <c r="E294" s="334"/>
      <c r="F294" s="130" t="s">
        <v>329</v>
      </c>
      <c r="G294" s="130" t="s">
        <v>2010</v>
      </c>
      <c r="H294" s="140"/>
      <c r="I294" s="335" t="s">
        <v>2673</v>
      </c>
      <c r="J294" s="336"/>
      <c r="K294" s="336"/>
      <c r="L294" s="337"/>
      <c r="M294" s="333" t="s">
        <v>2012</v>
      </c>
      <c r="N294" s="334"/>
      <c r="O294" s="139">
        <v>40939</v>
      </c>
      <c r="P294" s="130" t="s">
        <v>1822</v>
      </c>
      <c r="Q294" s="134"/>
      <c r="R294" s="134"/>
      <c r="S294" s="137"/>
      <c r="T294" s="137"/>
      <c r="U294" s="137"/>
      <c r="V294" s="137"/>
      <c r="W294" s="137"/>
      <c r="X294" s="137"/>
      <c r="Y294" s="137"/>
      <c r="Z294" s="137"/>
    </row>
    <row r="295" spans="2:26" ht="48" customHeight="1" x14ac:dyDescent="0.25">
      <c r="B295" s="331" t="s">
        <v>1984</v>
      </c>
      <c r="C295" s="332"/>
      <c r="D295" s="333" t="s">
        <v>2674</v>
      </c>
      <c r="E295" s="334"/>
      <c r="F295" s="130" t="s">
        <v>329</v>
      </c>
      <c r="G295" s="130" t="s">
        <v>2010</v>
      </c>
      <c r="H295" s="140"/>
      <c r="I295" s="335" t="s">
        <v>2675</v>
      </c>
      <c r="J295" s="336"/>
      <c r="K295" s="336"/>
      <c r="L295" s="337"/>
      <c r="M295" s="333" t="s">
        <v>2012</v>
      </c>
      <c r="N295" s="334"/>
      <c r="O295" s="139">
        <v>40939</v>
      </c>
      <c r="P295" s="130" t="s">
        <v>1822</v>
      </c>
      <c r="Q295" s="134"/>
      <c r="R295" s="134"/>
      <c r="S295" s="137"/>
      <c r="T295" s="137"/>
      <c r="U295" s="137"/>
      <c r="V295" s="137"/>
      <c r="W295" s="137"/>
      <c r="X295" s="137"/>
      <c r="Y295" s="137"/>
      <c r="Z295" s="137"/>
    </row>
    <row r="296" spans="2:26" ht="48" customHeight="1" x14ac:dyDescent="0.25">
      <c r="B296" s="331" t="s">
        <v>1984</v>
      </c>
      <c r="C296" s="332"/>
      <c r="D296" s="333" t="s">
        <v>2676</v>
      </c>
      <c r="E296" s="334"/>
      <c r="F296" s="130" t="s">
        <v>371</v>
      </c>
      <c r="G296" s="130" t="s">
        <v>2010</v>
      </c>
      <c r="H296" s="140" t="s">
        <v>2677</v>
      </c>
      <c r="I296" s="335" t="s">
        <v>2678</v>
      </c>
      <c r="J296" s="336"/>
      <c r="K296" s="336"/>
      <c r="L296" s="337"/>
      <c r="M296" s="333" t="s">
        <v>2012</v>
      </c>
      <c r="N296" s="334"/>
      <c r="O296" s="139">
        <v>40939</v>
      </c>
      <c r="P296" s="130" t="s">
        <v>1822</v>
      </c>
      <c r="Q296" s="134"/>
      <c r="R296" s="134"/>
      <c r="S296" s="137"/>
      <c r="T296" s="137"/>
      <c r="U296" s="137"/>
      <c r="V296" s="137"/>
      <c r="W296" s="137"/>
      <c r="X296" s="137"/>
      <c r="Y296" s="137"/>
      <c r="Z296" s="137"/>
    </row>
    <row r="297" spans="2:26" ht="59.25" customHeight="1" x14ac:dyDescent="0.25">
      <c r="B297" s="331" t="s">
        <v>2345</v>
      </c>
      <c r="C297" s="332"/>
      <c r="D297" s="333"/>
      <c r="E297" s="334"/>
      <c r="F297" s="130" t="s">
        <v>329</v>
      </c>
      <c r="G297" s="130" t="s">
        <v>2010</v>
      </c>
      <c r="H297" s="140"/>
      <c r="I297" s="335" t="s">
        <v>2679</v>
      </c>
      <c r="J297" s="336"/>
      <c r="K297" s="336"/>
      <c r="L297" s="337"/>
      <c r="M297" s="333" t="s">
        <v>2012</v>
      </c>
      <c r="N297" s="334"/>
      <c r="O297" s="139">
        <v>40939</v>
      </c>
      <c r="P297" s="130" t="s">
        <v>1822</v>
      </c>
      <c r="Q297" s="134"/>
      <c r="R297" s="134"/>
      <c r="S297" s="137"/>
      <c r="T297" s="137"/>
      <c r="U297" s="137"/>
      <c r="V297" s="137"/>
      <c r="W297" s="137"/>
      <c r="X297" s="137"/>
      <c r="Y297" s="137"/>
      <c r="Z297" s="137"/>
    </row>
    <row r="298" spans="2:26" ht="48" customHeight="1" x14ac:dyDescent="0.25">
      <c r="B298" s="331" t="s">
        <v>1984</v>
      </c>
      <c r="C298" s="332"/>
      <c r="D298" s="333" t="s">
        <v>2680</v>
      </c>
      <c r="E298" s="334"/>
      <c r="F298" s="130" t="s">
        <v>348</v>
      </c>
      <c r="G298" s="130" t="s">
        <v>2010</v>
      </c>
      <c r="H298" s="140"/>
      <c r="I298" s="335" t="s">
        <v>2681</v>
      </c>
      <c r="J298" s="336"/>
      <c r="K298" s="336"/>
      <c r="L298" s="337"/>
      <c r="M298" s="333" t="s">
        <v>2012</v>
      </c>
      <c r="N298" s="334"/>
      <c r="O298" s="139">
        <v>40939</v>
      </c>
      <c r="P298" s="130" t="s">
        <v>1822</v>
      </c>
      <c r="Q298" s="134"/>
      <c r="R298" s="134"/>
      <c r="S298" s="137"/>
      <c r="T298" s="137"/>
      <c r="U298" s="137"/>
      <c r="V298" s="137"/>
      <c r="W298" s="137"/>
      <c r="X298" s="137"/>
      <c r="Y298" s="137"/>
      <c r="Z298" s="137"/>
    </row>
    <row r="299" spans="2:26" ht="48" customHeight="1" x14ac:dyDescent="0.25">
      <c r="B299" s="331" t="s">
        <v>1984</v>
      </c>
      <c r="C299" s="332"/>
      <c r="D299" s="333" t="s">
        <v>2682</v>
      </c>
      <c r="E299" s="334"/>
      <c r="F299" s="130" t="s">
        <v>348</v>
      </c>
      <c r="G299" s="130" t="s">
        <v>2010</v>
      </c>
      <c r="H299" s="140"/>
      <c r="I299" s="335" t="s">
        <v>2683</v>
      </c>
      <c r="J299" s="336"/>
      <c r="K299" s="336"/>
      <c r="L299" s="337"/>
      <c r="M299" s="333" t="s">
        <v>2012</v>
      </c>
      <c r="N299" s="334"/>
      <c r="O299" s="139">
        <v>40939</v>
      </c>
      <c r="P299" s="130" t="s">
        <v>1822</v>
      </c>
      <c r="Q299" s="134"/>
      <c r="R299" s="134"/>
      <c r="S299" s="137"/>
      <c r="T299" s="137"/>
      <c r="U299" s="137"/>
      <c r="V299" s="137"/>
      <c r="W299" s="137"/>
      <c r="X299" s="137"/>
      <c r="Y299" s="137"/>
      <c r="Z299" s="137"/>
    </row>
    <row r="300" spans="2:26" ht="48" customHeight="1" x14ac:dyDescent="0.25">
      <c r="B300" s="331" t="s">
        <v>1984</v>
      </c>
      <c r="C300" s="332"/>
      <c r="D300" s="333" t="s">
        <v>2684</v>
      </c>
      <c r="E300" s="334"/>
      <c r="F300" s="130" t="s">
        <v>348</v>
      </c>
      <c r="G300" s="130" t="s">
        <v>2010</v>
      </c>
      <c r="H300" s="140"/>
      <c r="I300" s="335" t="s">
        <v>2685</v>
      </c>
      <c r="J300" s="336"/>
      <c r="K300" s="336"/>
      <c r="L300" s="337"/>
      <c r="M300" s="333" t="s">
        <v>2012</v>
      </c>
      <c r="N300" s="334"/>
      <c r="O300" s="139">
        <v>40939</v>
      </c>
      <c r="P300" s="130" t="s">
        <v>1822</v>
      </c>
      <c r="Q300" s="134"/>
      <c r="R300" s="134"/>
      <c r="S300" s="137"/>
      <c r="T300" s="137"/>
      <c r="U300" s="137"/>
      <c r="V300" s="137"/>
      <c r="W300" s="137"/>
      <c r="X300" s="137"/>
      <c r="Y300" s="137"/>
      <c r="Z300" s="137"/>
    </row>
    <row r="301" spans="2:26" ht="48" customHeight="1" x14ac:dyDescent="0.25">
      <c r="B301" s="331">
        <v>14123100025</v>
      </c>
      <c r="C301" s="332"/>
      <c r="D301" s="333"/>
      <c r="E301" s="334"/>
      <c r="F301" s="130" t="s">
        <v>462</v>
      </c>
      <c r="G301" s="130" t="s">
        <v>2059</v>
      </c>
      <c r="H301" s="140" t="s">
        <v>2686</v>
      </c>
      <c r="I301" s="335" t="s">
        <v>2687</v>
      </c>
      <c r="J301" s="336"/>
      <c r="K301" s="336"/>
      <c r="L301" s="337"/>
      <c r="M301" s="333" t="s">
        <v>2086</v>
      </c>
      <c r="N301" s="334"/>
      <c r="O301" s="139">
        <v>40939</v>
      </c>
      <c r="P301" s="130" t="s">
        <v>1822</v>
      </c>
      <c r="Q301" s="134"/>
      <c r="R301" s="134"/>
      <c r="S301" s="137"/>
      <c r="T301" s="137"/>
      <c r="U301" s="137"/>
      <c r="V301" s="137"/>
      <c r="W301" s="137"/>
      <c r="X301" s="137"/>
      <c r="Y301" s="137"/>
      <c r="Z301" s="137"/>
    </row>
    <row r="302" spans="2:26" ht="48" customHeight="1" x14ac:dyDescent="0.25">
      <c r="B302" s="331">
        <v>16123100030</v>
      </c>
      <c r="C302" s="332"/>
      <c r="D302" s="333" t="s">
        <v>2688</v>
      </c>
      <c r="E302" s="334"/>
      <c r="F302" s="130" t="s">
        <v>388</v>
      </c>
      <c r="G302" s="130" t="s">
        <v>1790</v>
      </c>
      <c r="H302" s="140" t="s">
        <v>2689</v>
      </c>
      <c r="I302" s="335" t="s">
        <v>2690</v>
      </c>
      <c r="J302" s="336"/>
      <c r="K302" s="336"/>
      <c r="L302" s="337"/>
      <c r="M302" s="333" t="s">
        <v>1792</v>
      </c>
      <c r="N302" s="334"/>
      <c r="O302" s="139">
        <v>40939</v>
      </c>
      <c r="P302" s="130" t="s">
        <v>1822</v>
      </c>
      <c r="Q302" s="134"/>
      <c r="R302" s="134" t="s">
        <v>1963</v>
      </c>
      <c r="S302" s="137"/>
      <c r="T302" s="137"/>
      <c r="U302" s="137"/>
      <c r="V302" s="137"/>
      <c r="W302" s="137"/>
      <c r="X302" s="137"/>
      <c r="Y302" s="137"/>
      <c r="Z302" s="137"/>
    </row>
    <row r="303" spans="2:26" ht="48" customHeight="1" x14ac:dyDescent="0.25">
      <c r="B303" s="331">
        <v>16123100030</v>
      </c>
      <c r="C303" s="332"/>
      <c r="D303" s="333" t="s">
        <v>2691</v>
      </c>
      <c r="E303" s="334"/>
      <c r="F303" s="130" t="s">
        <v>388</v>
      </c>
      <c r="G303" s="130" t="s">
        <v>1790</v>
      </c>
      <c r="H303" s="140" t="s">
        <v>824</v>
      </c>
      <c r="I303" s="335" t="s">
        <v>2692</v>
      </c>
      <c r="J303" s="336"/>
      <c r="K303" s="336"/>
      <c r="L303" s="337"/>
      <c r="M303" s="333" t="s">
        <v>1792</v>
      </c>
      <c r="N303" s="334"/>
      <c r="O303" s="139">
        <v>40939</v>
      </c>
      <c r="P303" s="130" t="s">
        <v>1822</v>
      </c>
      <c r="Q303" s="134"/>
      <c r="R303" s="134" t="s">
        <v>2693</v>
      </c>
      <c r="S303" s="137"/>
      <c r="T303" s="137"/>
      <c r="U303" s="137"/>
      <c r="V303" s="137"/>
      <c r="W303" s="137"/>
      <c r="X303" s="137"/>
      <c r="Y303" s="137"/>
      <c r="Z303" s="137"/>
    </row>
    <row r="304" spans="2:26" ht="48" customHeight="1" x14ac:dyDescent="0.25">
      <c r="B304" s="331">
        <v>38123100066</v>
      </c>
      <c r="C304" s="332"/>
      <c r="D304" s="333"/>
      <c r="E304" s="334"/>
      <c r="F304" s="130" t="s">
        <v>360</v>
      </c>
      <c r="G304" s="130" t="s">
        <v>2036</v>
      </c>
      <c r="H304" s="140"/>
      <c r="I304" s="335" t="s">
        <v>2694</v>
      </c>
      <c r="J304" s="336"/>
      <c r="K304" s="336"/>
      <c r="L304" s="337"/>
      <c r="M304" s="333" t="s">
        <v>2032</v>
      </c>
      <c r="N304" s="334"/>
      <c r="O304" s="139">
        <v>40939</v>
      </c>
      <c r="P304" s="130" t="s">
        <v>1822</v>
      </c>
      <c r="Q304" s="134"/>
      <c r="R304" s="134"/>
      <c r="S304" s="137"/>
      <c r="T304" s="137"/>
      <c r="U304" s="137"/>
      <c r="V304" s="137"/>
      <c r="W304" s="137"/>
      <c r="X304" s="137"/>
      <c r="Y304" s="137"/>
      <c r="Z304" s="137"/>
    </row>
    <row r="305" spans="2:26" ht="48" customHeight="1" x14ac:dyDescent="0.25">
      <c r="B305" s="331">
        <v>18123100055</v>
      </c>
      <c r="C305" s="332"/>
      <c r="D305" s="333" t="s">
        <v>2695</v>
      </c>
      <c r="E305" s="334"/>
      <c r="F305" s="130" t="s">
        <v>363</v>
      </c>
      <c r="G305" s="130" t="s">
        <v>1790</v>
      </c>
      <c r="H305" s="140"/>
      <c r="I305" s="335" t="s">
        <v>2696</v>
      </c>
      <c r="J305" s="336"/>
      <c r="K305" s="336"/>
      <c r="L305" s="337"/>
      <c r="M305" s="333" t="s">
        <v>1792</v>
      </c>
      <c r="N305" s="334"/>
      <c r="O305" s="139">
        <v>40939</v>
      </c>
      <c r="P305" s="130" t="s">
        <v>1822</v>
      </c>
      <c r="Q305" s="134"/>
      <c r="R305" s="134" t="s">
        <v>1963</v>
      </c>
      <c r="S305" s="137"/>
      <c r="T305" s="137"/>
      <c r="U305" s="137"/>
      <c r="V305" s="137"/>
      <c r="W305" s="137"/>
      <c r="X305" s="137"/>
      <c r="Y305" s="137"/>
      <c r="Z305" s="137"/>
    </row>
    <row r="306" spans="2:26" ht="48" customHeight="1" x14ac:dyDescent="0.25">
      <c r="B306" s="331">
        <v>18123100055</v>
      </c>
      <c r="C306" s="332"/>
      <c r="D306" s="333" t="s">
        <v>2697</v>
      </c>
      <c r="E306" s="334"/>
      <c r="F306" s="130" t="s">
        <v>363</v>
      </c>
      <c r="G306" s="130" t="s">
        <v>1790</v>
      </c>
      <c r="H306" s="140"/>
      <c r="I306" s="335" t="s">
        <v>2698</v>
      </c>
      <c r="J306" s="336"/>
      <c r="K306" s="336"/>
      <c r="L306" s="337"/>
      <c r="M306" s="333" t="s">
        <v>1792</v>
      </c>
      <c r="N306" s="334"/>
      <c r="O306" s="139">
        <v>40939</v>
      </c>
      <c r="P306" s="130" t="s">
        <v>1822</v>
      </c>
      <c r="Q306" s="134"/>
      <c r="R306" s="134" t="s">
        <v>1963</v>
      </c>
      <c r="S306" s="137"/>
      <c r="T306" s="137"/>
      <c r="U306" s="137"/>
      <c r="V306" s="137"/>
      <c r="W306" s="137"/>
      <c r="X306" s="137"/>
      <c r="Y306" s="137"/>
      <c r="Z306" s="137"/>
    </row>
    <row r="307" spans="2:26" ht="48" customHeight="1" x14ac:dyDescent="0.25">
      <c r="B307" s="331">
        <v>18123100055</v>
      </c>
      <c r="C307" s="332"/>
      <c r="D307" s="333" t="s">
        <v>2699</v>
      </c>
      <c r="E307" s="334"/>
      <c r="F307" s="130" t="s">
        <v>363</v>
      </c>
      <c r="G307" s="130" t="s">
        <v>1790</v>
      </c>
      <c r="H307" s="140"/>
      <c r="I307" s="335" t="s">
        <v>2700</v>
      </c>
      <c r="J307" s="336"/>
      <c r="K307" s="336"/>
      <c r="L307" s="337"/>
      <c r="M307" s="333" t="s">
        <v>1792</v>
      </c>
      <c r="N307" s="334"/>
      <c r="O307" s="139">
        <v>40939</v>
      </c>
      <c r="P307" s="130" t="s">
        <v>1822</v>
      </c>
      <c r="Q307" s="134"/>
      <c r="R307" s="134" t="s">
        <v>2701</v>
      </c>
      <c r="S307" s="137"/>
      <c r="T307" s="137"/>
      <c r="U307" s="137"/>
      <c r="V307" s="137"/>
      <c r="W307" s="137"/>
      <c r="X307" s="137"/>
      <c r="Y307" s="137"/>
      <c r="Z307" s="137"/>
    </row>
    <row r="308" spans="2:26" ht="48" customHeight="1" x14ac:dyDescent="0.25">
      <c r="B308" s="331">
        <v>18123100055</v>
      </c>
      <c r="C308" s="332"/>
      <c r="D308" s="333" t="s">
        <v>2702</v>
      </c>
      <c r="E308" s="334"/>
      <c r="F308" s="130" t="s">
        <v>363</v>
      </c>
      <c r="G308" s="130" t="s">
        <v>1790</v>
      </c>
      <c r="H308" s="140"/>
      <c r="I308" s="335" t="s">
        <v>2703</v>
      </c>
      <c r="J308" s="336"/>
      <c r="K308" s="336"/>
      <c r="L308" s="337"/>
      <c r="M308" s="333" t="s">
        <v>1792</v>
      </c>
      <c r="N308" s="334"/>
      <c r="O308" s="139">
        <v>40939</v>
      </c>
      <c r="P308" s="130" t="s">
        <v>1822</v>
      </c>
      <c r="Q308" s="134"/>
      <c r="R308" s="134" t="s">
        <v>2701</v>
      </c>
      <c r="S308" s="137"/>
      <c r="T308" s="137"/>
      <c r="U308" s="137"/>
      <c r="V308" s="137"/>
      <c r="W308" s="137"/>
      <c r="X308" s="137"/>
      <c r="Y308" s="137"/>
      <c r="Z308" s="137"/>
    </row>
    <row r="309" spans="2:26" ht="48" customHeight="1" x14ac:dyDescent="0.25">
      <c r="B309" s="331">
        <v>20121101227</v>
      </c>
      <c r="C309" s="332"/>
      <c r="D309" s="333" t="s">
        <v>2704</v>
      </c>
      <c r="E309" s="334"/>
      <c r="F309" s="130" t="s">
        <v>1663</v>
      </c>
      <c r="G309" s="130" t="s">
        <v>2036</v>
      </c>
      <c r="H309" s="140"/>
      <c r="I309" s="335" t="s">
        <v>2705</v>
      </c>
      <c r="J309" s="336"/>
      <c r="K309" s="336"/>
      <c r="L309" s="337"/>
      <c r="M309" s="333" t="s">
        <v>2032</v>
      </c>
      <c r="N309" s="334"/>
      <c r="O309" s="139">
        <v>40939</v>
      </c>
      <c r="P309" s="130" t="s">
        <v>1822</v>
      </c>
      <c r="Q309" s="134"/>
      <c r="R309" s="134"/>
      <c r="S309" s="137"/>
      <c r="T309" s="137"/>
      <c r="U309" s="137"/>
      <c r="V309" s="137"/>
      <c r="W309" s="137"/>
      <c r="X309" s="137"/>
      <c r="Y309" s="137"/>
      <c r="Z309" s="137"/>
    </row>
    <row r="310" spans="2:26" ht="48" customHeight="1" x14ac:dyDescent="0.25">
      <c r="B310" s="331">
        <v>20121101239</v>
      </c>
      <c r="C310" s="332"/>
      <c r="D310" s="333" t="s">
        <v>2706</v>
      </c>
      <c r="E310" s="334"/>
      <c r="F310" s="130" t="s">
        <v>337</v>
      </c>
      <c r="G310" s="130" t="s">
        <v>2036</v>
      </c>
      <c r="H310" s="140"/>
      <c r="I310" s="335" t="s">
        <v>2707</v>
      </c>
      <c r="J310" s="336"/>
      <c r="K310" s="336"/>
      <c r="L310" s="337"/>
      <c r="M310" s="333" t="s">
        <v>2032</v>
      </c>
      <c r="N310" s="334"/>
      <c r="O310" s="139">
        <v>40939</v>
      </c>
      <c r="P310" s="130" t="s">
        <v>1822</v>
      </c>
      <c r="Q310" s="134"/>
      <c r="R310" s="134"/>
      <c r="S310" s="137"/>
      <c r="T310" s="137"/>
      <c r="U310" s="137"/>
      <c r="V310" s="137"/>
      <c r="W310" s="137"/>
      <c r="X310" s="137"/>
      <c r="Y310" s="137"/>
      <c r="Z310" s="137"/>
    </row>
    <row r="311" spans="2:26" ht="48" customHeight="1" x14ac:dyDescent="0.25">
      <c r="B311" s="331">
        <v>42123100095</v>
      </c>
      <c r="C311" s="332"/>
      <c r="D311" s="333" t="s">
        <v>2708</v>
      </c>
      <c r="E311" s="334"/>
      <c r="F311" s="130" t="s">
        <v>1663</v>
      </c>
      <c r="G311" s="130" t="s">
        <v>1790</v>
      </c>
      <c r="H311" s="131" t="s">
        <v>1470</v>
      </c>
      <c r="I311" s="335" t="s">
        <v>2709</v>
      </c>
      <c r="J311" s="336"/>
      <c r="K311" s="336"/>
      <c r="L311" s="337"/>
      <c r="M311" s="333" t="s">
        <v>1792</v>
      </c>
      <c r="N311" s="334"/>
      <c r="O311" s="139">
        <v>40939</v>
      </c>
      <c r="P311" s="130" t="s">
        <v>1822</v>
      </c>
      <c r="Q311" s="134"/>
      <c r="R311" s="134" t="s">
        <v>1963</v>
      </c>
      <c r="S311" s="137"/>
      <c r="T311" s="137"/>
      <c r="U311" s="137"/>
      <c r="V311" s="137"/>
      <c r="W311" s="137"/>
      <c r="X311" s="137"/>
      <c r="Y311" s="137"/>
      <c r="Z311" s="137"/>
    </row>
    <row r="312" spans="2:26" ht="48" customHeight="1" x14ac:dyDescent="0.25">
      <c r="B312" s="331">
        <v>42123100095</v>
      </c>
      <c r="C312" s="332"/>
      <c r="D312" s="333" t="s">
        <v>2710</v>
      </c>
      <c r="E312" s="334"/>
      <c r="F312" s="130" t="s">
        <v>1663</v>
      </c>
      <c r="G312" s="130" t="s">
        <v>1790</v>
      </c>
      <c r="H312" s="131" t="s">
        <v>1134</v>
      </c>
      <c r="I312" s="335" t="s">
        <v>2711</v>
      </c>
      <c r="J312" s="336"/>
      <c r="K312" s="336"/>
      <c r="L312" s="337"/>
      <c r="M312" s="333" t="s">
        <v>2712</v>
      </c>
      <c r="N312" s="334"/>
      <c r="O312" s="139">
        <v>40939</v>
      </c>
      <c r="P312" s="130" t="s">
        <v>2713</v>
      </c>
      <c r="Q312" s="134"/>
      <c r="R312" s="134" t="s">
        <v>2714</v>
      </c>
      <c r="S312" s="137"/>
      <c r="T312" s="137"/>
      <c r="U312" s="137"/>
      <c r="V312" s="137"/>
      <c r="W312" s="137"/>
      <c r="X312" s="137"/>
      <c r="Y312" s="137"/>
      <c r="Z312" s="137"/>
    </row>
    <row r="313" spans="2:26" ht="48" customHeight="1" x14ac:dyDescent="0.25">
      <c r="B313" s="331">
        <v>42123100095</v>
      </c>
      <c r="C313" s="332"/>
      <c r="D313" s="333" t="s">
        <v>2715</v>
      </c>
      <c r="E313" s="334"/>
      <c r="F313" s="130" t="s">
        <v>1663</v>
      </c>
      <c r="G313" s="130" t="s">
        <v>1790</v>
      </c>
      <c r="H313" s="131" t="s">
        <v>1464</v>
      </c>
      <c r="I313" s="335" t="s">
        <v>2716</v>
      </c>
      <c r="J313" s="336"/>
      <c r="K313" s="336"/>
      <c r="L313" s="337"/>
      <c r="M313" s="333" t="s">
        <v>1792</v>
      </c>
      <c r="N313" s="334"/>
      <c r="O313" s="139">
        <v>40939</v>
      </c>
      <c r="P313" s="130" t="s">
        <v>1822</v>
      </c>
      <c r="Q313" s="134"/>
      <c r="R313" s="134" t="s">
        <v>1963</v>
      </c>
      <c r="S313" s="137"/>
      <c r="T313" s="137"/>
      <c r="U313" s="137"/>
      <c r="V313" s="137"/>
      <c r="W313" s="137"/>
      <c r="X313" s="137"/>
      <c r="Y313" s="137"/>
      <c r="Z313" s="137"/>
    </row>
    <row r="314" spans="2:26" ht="48" customHeight="1" x14ac:dyDescent="0.25">
      <c r="B314" s="331">
        <v>42123100095</v>
      </c>
      <c r="C314" s="332"/>
      <c r="D314" s="333" t="s">
        <v>2717</v>
      </c>
      <c r="E314" s="334"/>
      <c r="F314" s="130" t="s">
        <v>1663</v>
      </c>
      <c r="G314" s="130" t="s">
        <v>1790</v>
      </c>
      <c r="H314" s="131" t="s">
        <v>1162</v>
      </c>
      <c r="I314" s="335" t="s">
        <v>2718</v>
      </c>
      <c r="J314" s="336"/>
      <c r="K314" s="336"/>
      <c r="L314" s="337"/>
      <c r="M314" s="333" t="s">
        <v>1792</v>
      </c>
      <c r="N314" s="334"/>
      <c r="O314" s="139">
        <v>40939</v>
      </c>
      <c r="P314" s="130" t="s">
        <v>1822</v>
      </c>
      <c r="Q314" s="134"/>
      <c r="R314" s="134" t="s">
        <v>2714</v>
      </c>
      <c r="S314" s="137"/>
      <c r="T314" s="137"/>
      <c r="U314" s="137"/>
      <c r="V314" s="137"/>
      <c r="W314" s="137"/>
      <c r="X314" s="137"/>
      <c r="Y314" s="137"/>
      <c r="Z314" s="137"/>
    </row>
    <row r="315" spans="2:26" ht="48" customHeight="1" x14ac:dyDescent="0.25">
      <c r="B315" s="331">
        <v>42123100095</v>
      </c>
      <c r="C315" s="332"/>
      <c r="D315" s="333" t="s">
        <v>2719</v>
      </c>
      <c r="E315" s="334"/>
      <c r="F315" s="130" t="s">
        <v>1663</v>
      </c>
      <c r="G315" s="130" t="s">
        <v>1790</v>
      </c>
      <c r="H315" s="131" t="s">
        <v>2720</v>
      </c>
      <c r="I315" s="335" t="s">
        <v>2721</v>
      </c>
      <c r="J315" s="336"/>
      <c r="K315" s="336"/>
      <c r="L315" s="337"/>
      <c r="M315" s="333" t="s">
        <v>1792</v>
      </c>
      <c r="N315" s="334"/>
      <c r="O315" s="139">
        <v>40939</v>
      </c>
      <c r="P315" s="130" t="s">
        <v>1822</v>
      </c>
      <c r="Q315" s="134"/>
      <c r="R315" s="134" t="s">
        <v>2714</v>
      </c>
      <c r="S315" s="137"/>
      <c r="T315" s="137"/>
      <c r="U315" s="137"/>
      <c r="V315" s="137"/>
      <c r="W315" s="137"/>
      <c r="X315" s="137"/>
      <c r="Y315" s="137"/>
      <c r="Z315" s="137"/>
    </row>
    <row r="316" spans="2:26" ht="48" customHeight="1" x14ac:dyDescent="0.25">
      <c r="B316" s="331">
        <v>42123100095</v>
      </c>
      <c r="C316" s="332"/>
      <c r="D316" s="333" t="s">
        <v>2722</v>
      </c>
      <c r="E316" s="334"/>
      <c r="F316" s="130" t="s">
        <v>1663</v>
      </c>
      <c r="G316" s="130" t="s">
        <v>1790</v>
      </c>
      <c r="H316" s="131" t="s">
        <v>959</v>
      </c>
      <c r="I316" s="335" t="s">
        <v>2723</v>
      </c>
      <c r="J316" s="336"/>
      <c r="K316" s="336"/>
      <c r="L316" s="337"/>
      <c r="M316" s="333" t="s">
        <v>1792</v>
      </c>
      <c r="N316" s="334"/>
      <c r="O316" s="139">
        <v>40939</v>
      </c>
      <c r="P316" s="130" t="s">
        <v>1822</v>
      </c>
      <c r="Q316" s="134"/>
      <c r="R316" s="134" t="s">
        <v>2724</v>
      </c>
      <c r="S316" s="137"/>
      <c r="T316" s="137"/>
      <c r="U316" s="137"/>
      <c r="V316" s="137"/>
      <c r="W316" s="137"/>
      <c r="X316" s="137"/>
      <c r="Y316" s="137"/>
      <c r="Z316" s="137"/>
    </row>
    <row r="317" spans="2:26" ht="48" customHeight="1" x14ac:dyDescent="0.25">
      <c r="B317" s="331">
        <v>42123100095</v>
      </c>
      <c r="C317" s="332"/>
      <c r="D317" s="333" t="s">
        <v>2725</v>
      </c>
      <c r="E317" s="334"/>
      <c r="F317" s="130" t="s">
        <v>1663</v>
      </c>
      <c r="G317" s="130" t="s">
        <v>1790</v>
      </c>
      <c r="H317" s="131" t="s">
        <v>1468</v>
      </c>
      <c r="I317" s="335" t="s">
        <v>2726</v>
      </c>
      <c r="J317" s="336"/>
      <c r="K317" s="336"/>
      <c r="L317" s="337"/>
      <c r="M317" s="333" t="s">
        <v>1792</v>
      </c>
      <c r="N317" s="334"/>
      <c r="O317" s="139">
        <v>40939</v>
      </c>
      <c r="P317" s="130" t="s">
        <v>1822</v>
      </c>
      <c r="Q317" s="134"/>
      <c r="R317" s="134" t="s">
        <v>2714</v>
      </c>
      <c r="S317" s="137"/>
      <c r="T317" s="137"/>
      <c r="U317" s="137"/>
      <c r="V317" s="137"/>
      <c r="W317" s="137"/>
      <c r="X317" s="137"/>
      <c r="Y317" s="137"/>
      <c r="Z317" s="137"/>
    </row>
    <row r="318" spans="2:26" ht="48" customHeight="1" x14ac:dyDescent="0.25">
      <c r="B318" s="331" t="s">
        <v>1819</v>
      </c>
      <c r="C318" s="332"/>
      <c r="D318" s="333" t="s">
        <v>2727</v>
      </c>
      <c r="E318" s="334"/>
      <c r="F318" s="130" t="s">
        <v>2015</v>
      </c>
      <c r="G318" s="130" t="s">
        <v>1790</v>
      </c>
      <c r="H318" s="131" t="s">
        <v>1669</v>
      </c>
      <c r="I318" s="335" t="s">
        <v>2728</v>
      </c>
      <c r="J318" s="336"/>
      <c r="K318" s="336"/>
      <c r="L318" s="337"/>
      <c r="M318" s="333" t="s">
        <v>2644</v>
      </c>
      <c r="N318" s="334"/>
      <c r="O318" s="139">
        <v>40939</v>
      </c>
      <c r="P318" s="130" t="s">
        <v>1822</v>
      </c>
      <c r="Q318" s="134" t="s">
        <v>2044</v>
      </c>
      <c r="R318" s="134"/>
      <c r="S318" s="137"/>
      <c r="T318" s="137" t="s">
        <v>1963</v>
      </c>
      <c r="U318" s="137" t="s">
        <v>1963</v>
      </c>
      <c r="V318" s="137">
        <v>1883</v>
      </c>
      <c r="W318" s="137"/>
      <c r="X318" s="137"/>
      <c r="Y318" s="137"/>
      <c r="Z318" s="137"/>
    </row>
    <row r="319" spans="2:26" ht="48" customHeight="1" x14ac:dyDescent="0.25">
      <c r="B319" s="331" t="s">
        <v>1819</v>
      </c>
      <c r="C319" s="332"/>
      <c r="D319" s="333" t="s">
        <v>2729</v>
      </c>
      <c r="E319" s="334"/>
      <c r="F319" s="130" t="s">
        <v>417</v>
      </c>
      <c r="G319" s="130" t="s">
        <v>1790</v>
      </c>
      <c r="H319" s="131" t="s">
        <v>2730</v>
      </c>
      <c r="I319" s="335" t="s">
        <v>2731</v>
      </c>
      <c r="J319" s="336"/>
      <c r="K319" s="336"/>
      <c r="L319" s="337"/>
      <c r="M319" s="333" t="s">
        <v>2644</v>
      </c>
      <c r="N319" s="334"/>
      <c r="O319" s="139">
        <v>40939</v>
      </c>
      <c r="P319" s="130" t="s">
        <v>1822</v>
      </c>
      <c r="Q319" s="134"/>
      <c r="R319" s="134"/>
      <c r="S319" s="137"/>
      <c r="T319" s="137"/>
      <c r="U319" s="137"/>
      <c r="V319" s="137"/>
      <c r="W319" s="137"/>
      <c r="X319" s="137"/>
      <c r="Y319" s="137"/>
      <c r="Z319" s="137"/>
    </row>
    <row r="320" spans="2:26" ht="48" customHeight="1" x14ac:dyDescent="0.25">
      <c r="B320" s="331" t="s">
        <v>1819</v>
      </c>
      <c r="C320" s="332"/>
      <c r="D320" s="333" t="s">
        <v>2732</v>
      </c>
      <c r="E320" s="334"/>
      <c r="F320" s="130" t="s">
        <v>417</v>
      </c>
      <c r="G320" s="130" t="s">
        <v>1790</v>
      </c>
      <c r="H320" s="131" t="s">
        <v>2733</v>
      </c>
      <c r="I320" s="335" t="s">
        <v>2734</v>
      </c>
      <c r="J320" s="336"/>
      <c r="K320" s="336"/>
      <c r="L320" s="337"/>
      <c r="M320" s="333" t="s">
        <v>2644</v>
      </c>
      <c r="N320" s="334"/>
      <c r="O320" s="139">
        <v>40939</v>
      </c>
      <c r="P320" s="130" t="s">
        <v>1822</v>
      </c>
      <c r="Q320" s="134"/>
      <c r="R320" s="134"/>
      <c r="S320" s="137"/>
      <c r="T320" s="137"/>
      <c r="U320" s="137"/>
      <c r="V320" s="137"/>
      <c r="W320" s="137"/>
      <c r="X320" s="137"/>
      <c r="Y320" s="137"/>
      <c r="Z320" s="137"/>
    </row>
    <row r="321" spans="2:26" ht="48" customHeight="1" x14ac:dyDescent="0.25">
      <c r="B321" s="331" t="s">
        <v>1859</v>
      </c>
      <c r="C321" s="332"/>
      <c r="D321" s="333" t="s">
        <v>2735</v>
      </c>
      <c r="E321" s="334"/>
      <c r="F321" s="130" t="s">
        <v>417</v>
      </c>
      <c r="G321" s="130" t="s">
        <v>1790</v>
      </c>
      <c r="H321" s="131" t="s">
        <v>2736</v>
      </c>
      <c r="I321" s="335" t="s">
        <v>2737</v>
      </c>
      <c r="J321" s="336"/>
      <c r="K321" s="336"/>
      <c r="L321" s="337"/>
      <c r="M321" s="333" t="s">
        <v>2644</v>
      </c>
      <c r="N321" s="334"/>
      <c r="O321" s="139">
        <v>40939</v>
      </c>
      <c r="P321" s="130" t="s">
        <v>1822</v>
      </c>
      <c r="Q321" s="134"/>
      <c r="R321" s="134"/>
      <c r="S321" s="137"/>
      <c r="T321" s="137"/>
      <c r="U321" s="137"/>
      <c r="V321" s="137"/>
      <c r="W321" s="137"/>
      <c r="X321" s="137"/>
      <c r="Y321" s="137"/>
      <c r="Z321" s="137"/>
    </row>
    <row r="322" spans="2:26" ht="48" customHeight="1" x14ac:dyDescent="0.25">
      <c r="B322" s="331">
        <v>39123100036</v>
      </c>
      <c r="C322" s="332"/>
      <c r="D322" s="333" t="s">
        <v>2239</v>
      </c>
      <c r="E322" s="334"/>
      <c r="F322" s="130" t="s">
        <v>371</v>
      </c>
      <c r="G322" s="130" t="s">
        <v>1790</v>
      </c>
      <c r="H322" s="131" t="s">
        <v>1704</v>
      </c>
      <c r="I322" s="335" t="s">
        <v>2738</v>
      </c>
      <c r="J322" s="336"/>
      <c r="K322" s="336"/>
      <c r="L322" s="337"/>
      <c r="M322" s="333" t="s">
        <v>2644</v>
      </c>
      <c r="N322" s="334"/>
      <c r="O322" s="139">
        <v>40939</v>
      </c>
      <c r="P322" s="130" t="s">
        <v>1822</v>
      </c>
      <c r="Q322" s="134"/>
      <c r="R322" s="134"/>
      <c r="S322" s="137"/>
      <c r="T322" s="137"/>
      <c r="U322" s="137"/>
      <c r="V322" s="137"/>
      <c r="W322" s="137"/>
      <c r="X322" s="137"/>
      <c r="Y322" s="137"/>
      <c r="Z322" s="137"/>
    </row>
    <row r="323" spans="2:26" ht="48" customHeight="1" x14ac:dyDescent="0.25">
      <c r="B323" s="331">
        <v>39123100036</v>
      </c>
      <c r="C323" s="332"/>
      <c r="D323" s="333" t="s">
        <v>2739</v>
      </c>
      <c r="E323" s="334"/>
      <c r="F323" s="130" t="s">
        <v>371</v>
      </c>
      <c r="G323" s="130" t="s">
        <v>1790</v>
      </c>
      <c r="H323" s="131" t="s">
        <v>1673</v>
      </c>
      <c r="I323" s="335" t="s">
        <v>2740</v>
      </c>
      <c r="J323" s="336"/>
      <c r="K323" s="336"/>
      <c r="L323" s="337"/>
      <c r="M323" s="333" t="s">
        <v>2644</v>
      </c>
      <c r="N323" s="334"/>
      <c r="O323" s="139">
        <v>40939</v>
      </c>
      <c r="P323" s="130" t="s">
        <v>1822</v>
      </c>
      <c r="Q323" s="134"/>
      <c r="R323" s="134"/>
      <c r="S323" s="137"/>
      <c r="T323" s="137"/>
      <c r="U323" s="137"/>
      <c r="V323" s="137"/>
      <c r="W323" s="137"/>
      <c r="X323" s="137"/>
      <c r="Y323" s="137"/>
      <c r="Z323" s="137"/>
    </row>
    <row r="324" spans="2:26" ht="48" customHeight="1" x14ac:dyDescent="0.25">
      <c r="B324" s="331">
        <v>39123100036</v>
      </c>
      <c r="C324" s="332"/>
      <c r="D324" s="333" t="s">
        <v>2252</v>
      </c>
      <c r="E324" s="334"/>
      <c r="F324" s="130" t="s">
        <v>371</v>
      </c>
      <c r="G324" s="130" t="s">
        <v>1790</v>
      </c>
      <c r="H324" s="131" t="s">
        <v>2253</v>
      </c>
      <c r="I324" s="335" t="s">
        <v>2741</v>
      </c>
      <c r="J324" s="336"/>
      <c r="K324" s="336"/>
      <c r="L324" s="337"/>
      <c r="M324" s="333" t="s">
        <v>2644</v>
      </c>
      <c r="N324" s="334"/>
      <c r="O324" s="139">
        <v>40939</v>
      </c>
      <c r="P324" s="130" t="s">
        <v>1822</v>
      </c>
      <c r="Q324" s="134"/>
      <c r="R324" s="134"/>
      <c r="S324" s="137"/>
      <c r="T324" s="137"/>
      <c r="U324" s="137"/>
      <c r="V324" s="137"/>
      <c r="W324" s="137"/>
      <c r="X324" s="137"/>
      <c r="Y324" s="137"/>
      <c r="Z324" s="137"/>
    </row>
    <row r="325" spans="2:26" ht="48" customHeight="1" x14ac:dyDescent="0.25">
      <c r="B325" s="331">
        <v>39123100036</v>
      </c>
      <c r="C325" s="332"/>
      <c r="D325" s="333" t="s">
        <v>2742</v>
      </c>
      <c r="E325" s="334"/>
      <c r="F325" s="130" t="s">
        <v>371</v>
      </c>
      <c r="G325" s="130" t="s">
        <v>1790</v>
      </c>
      <c r="H325" s="131" t="s">
        <v>2743</v>
      </c>
      <c r="I325" s="335" t="s">
        <v>2744</v>
      </c>
      <c r="J325" s="336"/>
      <c r="K325" s="336"/>
      <c r="L325" s="337"/>
      <c r="M325" s="333" t="s">
        <v>2644</v>
      </c>
      <c r="N325" s="334"/>
      <c r="O325" s="139">
        <v>40939</v>
      </c>
      <c r="P325" s="130" t="s">
        <v>1822</v>
      </c>
      <c r="Q325" s="134"/>
      <c r="R325" s="134"/>
      <c r="S325" s="137"/>
      <c r="T325" s="137"/>
      <c r="U325" s="137"/>
      <c r="V325" s="137"/>
      <c r="W325" s="137"/>
      <c r="X325" s="137"/>
      <c r="Y325" s="137"/>
      <c r="Z325" s="137"/>
    </row>
    <row r="326" spans="2:26" ht="48" customHeight="1" x14ac:dyDescent="0.25">
      <c r="B326" s="331">
        <v>39123100036</v>
      </c>
      <c r="C326" s="332"/>
      <c r="D326" s="333" t="s">
        <v>2745</v>
      </c>
      <c r="E326" s="334"/>
      <c r="F326" s="130" t="s">
        <v>371</v>
      </c>
      <c r="G326" s="130" t="s">
        <v>1790</v>
      </c>
      <c r="H326" s="131" t="s">
        <v>1484</v>
      </c>
      <c r="I326" s="335" t="s">
        <v>2746</v>
      </c>
      <c r="J326" s="336"/>
      <c r="K326" s="336"/>
      <c r="L326" s="337"/>
      <c r="M326" s="333" t="s">
        <v>2644</v>
      </c>
      <c r="N326" s="334"/>
      <c r="O326" s="139">
        <v>40939</v>
      </c>
      <c r="P326" s="130" t="s">
        <v>1822</v>
      </c>
      <c r="Q326" s="134"/>
      <c r="R326" s="134"/>
      <c r="S326" s="137"/>
      <c r="T326" s="137"/>
      <c r="U326" s="137"/>
      <c r="V326" s="137"/>
      <c r="W326" s="137"/>
      <c r="X326" s="137"/>
      <c r="Y326" s="137"/>
      <c r="Z326" s="137"/>
    </row>
    <row r="327" spans="2:26" ht="48" customHeight="1" x14ac:dyDescent="0.25">
      <c r="B327" s="331">
        <v>39123100036</v>
      </c>
      <c r="C327" s="332"/>
      <c r="D327" s="333" t="s">
        <v>2747</v>
      </c>
      <c r="E327" s="334"/>
      <c r="F327" s="130" t="s">
        <v>371</v>
      </c>
      <c r="G327" s="130" t="s">
        <v>1790</v>
      </c>
      <c r="H327" s="131" t="s">
        <v>2748</v>
      </c>
      <c r="I327" s="335" t="s">
        <v>2749</v>
      </c>
      <c r="J327" s="336"/>
      <c r="K327" s="336"/>
      <c r="L327" s="337"/>
      <c r="M327" s="333" t="s">
        <v>2644</v>
      </c>
      <c r="N327" s="334"/>
      <c r="O327" s="139">
        <v>40939</v>
      </c>
      <c r="P327" s="130" t="s">
        <v>1822</v>
      </c>
      <c r="Q327" s="134"/>
      <c r="R327" s="134"/>
      <c r="S327" s="137"/>
      <c r="T327" s="137"/>
      <c r="U327" s="137"/>
      <c r="V327" s="137"/>
      <c r="W327" s="137"/>
      <c r="X327" s="137"/>
      <c r="Y327" s="137"/>
      <c r="Z327" s="137"/>
    </row>
    <row r="328" spans="2:26" ht="48" customHeight="1" x14ac:dyDescent="0.25">
      <c r="B328" s="331">
        <v>39123100036</v>
      </c>
      <c r="C328" s="332"/>
      <c r="D328" s="333" t="s">
        <v>2750</v>
      </c>
      <c r="E328" s="334"/>
      <c r="F328" s="130" t="s">
        <v>371</v>
      </c>
      <c r="G328" s="130" t="s">
        <v>1790</v>
      </c>
      <c r="H328" s="131" t="s">
        <v>2751</v>
      </c>
      <c r="I328" s="335" t="s">
        <v>2752</v>
      </c>
      <c r="J328" s="336"/>
      <c r="K328" s="336"/>
      <c r="L328" s="337"/>
      <c r="M328" s="333" t="s">
        <v>2644</v>
      </c>
      <c r="N328" s="334"/>
      <c r="O328" s="139">
        <v>40939</v>
      </c>
      <c r="P328" s="130" t="s">
        <v>1822</v>
      </c>
      <c r="Q328" s="134"/>
      <c r="R328" s="134"/>
      <c r="S328" s="137"/>
      <c r="T328" s="137"/>
      <c r="U328" s="137"/>
      <c r="V328" s="137"/>
      <c r="W328" s="137"/>
      <c r="X328" s="137"/>
      <c r="Y328" s="137"/>
      <c r="Z328" s="137"/>
    </row>
    <row r="329" spans="2:26" ht="48" customHeight="1" x14ac:dyDescent="0.25">
      <c r="B329" s="331">
        <v>39123100036</v>
      </c>
      <c r="C329" s="332"/>
      <c r="D329" s="333" t="s">
        <v>2753</v>
      </c>
      <c r="E329" s="334"/>
      <c r="F329" s="130" t="s">
        <v>371</v>
      </c>
      <c r="G329" s="130" t="s">
        <v>1790</v>
      </c>
      <c r="H329" s="131" t="s">
        <v>828</v>
      </c>
      <c r="I329" s="335" t="s">
        <v>2754</v>
      </c>
      <c r="J329" s="336"/>
      <c r="K329" s="336"/>
      <c r="L329" s="337"/>
      <c r="M329" s="333" t="s">
        <v>2644</v>
      </c>
      <c r="N329" s="334"/>
      <c r="O329" s="139">
        <v>40939</v>
      </c>
      <c r="P329" s="130" t="s">
        <v>1822</v>
      </c>
      <c r="Q329" s="134"/>
      <c r="R329" s="134"/>
      <c r="S329" s="137"/>
      <c r="T329" s="137"/>
      <c r="U329" s="137"/>
      <c r="V329" s="137"/>
      <c r="W329" s="137"/>
      <c r="X329" s="137"/>
      <c r="Y329" s="137"/>
      <c r="Z329" s="137"/>
    </row>
    <row r="330" spans="2:26" ht="48" customHeight="1" x14ac:dyDescent="0.25">
      <c r="B330" s="331">
        <v>39123100036</v>
      </c>
      <c r="C330" s="332"/>
      <c r="D330" s="333" t="s">
        <v>2173</v>
      </c>
      <c r="E330" s="334"/>
      <c r="F330" s="130" t="s">
        <v>371</v>
      </c>
      <c r="G330" s="130" t="s">
        <v>1790</v>
      </c>
      <c r="H330" s="131" t="s">
        <v>831</v>
      </c>
      <c r="I330" s="335" t="s">
        <v>2755</v>
      </c>
      <c r="J330" s="336"/>
      <c r="K330" s="336"/>
      <c r="L330" s="337"/>
      <c r="M330" s="333" t="s">
        <v>2644</v>
      </c>
      <c r="N330" s="334"/>
      <c r="O330" s="139">
        <v>40939</v>
      </c>
      <c r="P330" s="130" t="s">
        <v>1822</v>
      </c>
      <c r="Q330" s="134"/>
      <c r="R330" s="134"/>
      <c r="S330" s="137"/>
      <c r="T330" s="137"/>
      <c r="U330" s="137"/>
      <c r="V330" s="137"/>
      <c r="W330" s="137"/>
      <c r="X330" s="137"/>
      <c r="Y330" s="137"/>
      <c r="Z330" s="137"/>
    </row>
    <row r="331" spans="2:26" ht="48" customHeight="1" x14ac:dyDescent="0.25">
      <c r="B331" s="333">
        <v>39123100035</v>
      </c>
      <c r="C331" s="334"/>
      <c r="D331" s="333" t="s">
        <v>2756</v>
      </c>
      <c r="E331" s="334"/>
      <c r="F331" s="130" t="s">
        <v>371</v>
      </c>
      <c r="G331" s="130" t="s">
        <v>2010</v>
      </c>
      <c r="H331" s="140" t="s">
        <v>2757</v>
      </c>
      <c r="I331" s="335" t="s">
        <v>2758</v>
      </c>
      <c r="J331" s="336"/>
      <c r="K331" s="336"/>
      <c r="L331" s="337"/>
      <c r="M331" s="333" t="s">
        <v>2012</v>
      </c>
      <c r="N331" s="334"/>
      <c r="O331" s="139">
        <v>40939</v>
      </c>
      <c r="P331" s="130" t="s">
        <v>1822</v>
      </c>
      <c r="Q331" s="134"/>
      <c r="R331" s="134"/>
      <c r="S331" s="137"/>
      <c r="T331" s="137"/>
      <c r="U331" s="137"/>
      <c r="V331" s="137"/>
      <c r="W331" s="137"/>
      <c r="X331" s="137"/>
      <c r="Y331" s="137"/>
      <c r="Z331" s="137"/>
    </row>
    <row r="332" spans="2:26" ht="48" customHeight="1" x14ac:dyDescent="0.25">
      <c r="B332" s="331" t="s">
        <v>1819</v>
      </c>
      <c r="C332" s="332"/>
      <c r="D332" s="333" t="s">
        <v>2277</v>
      </c>
      <c r="E332" s="334"/>
      <c r="F332" s="130" t="s">
        <v>496</v>
      </c>
      <c r="G332" s="130" t="s">
        <v>1790</v>
      </c>
      <c r="H332" s="140" t="s">
        <v>2278</v>
      </c>
      <c r="I332" s="335" t="s">
        <v>2759</v>
      </c>
      <c r="J332" s="336"/>
      <c r="K332" s="336"/>
      <c r="L332" s="337"/>
      <c r="M332" s="333" t="s">
        <v>2644</v>
      </c>
      <c r="N332" s="334"/>
      <c r="O332" s="139">
        <v>40940</v>
      </c>
      <c r="P332" s="130" t="s">
        <v>1793</v>
      </c>
      <c r="Q332" s="134"/>
      <c r="R332" s="134"/>
      <c r="S332" s="137"/>
      <c r="T332" s="137"/>
      <c r="U332" s="137"/>
      <c r="V332" s="137"/>
      <c r="W332" s="137"/>
      <c r="X332" s="137"/>
      <c r="Y332" s="137"/>
      <c r="Z332" s="137"/>
    </row>
    <row r="333" spans="2:26" ht="48" customHeight="1" x14ac:dyDescent="0.25">
      <c r="B333" s="331" t="s">
        <v>1984</v>
      </c>
      <c r="C333" s="332"/>
      <c r="D333" s="333" t="s">
        <v>2024</v>
      </c>
      <c r="E333" s="334"/>
      <c r="F333" s="130" t="s">
        <v>2025</v>
      </c>
      <c r="G333" s="130" t="s">
        <v>1790</v>
      </c>
      <c r="H333" s="140"/>
      <c r="I333" s="335" t="s">
        <v>2760</v>
      </c>
      <c r="J333" s="336"/>
      <c r="K333" s="336"/>
      <c r="L333" s="337"/>
      <c r="M333" s="333" t="s">
        <v>2644</v>
      </c>
      <c r="N333" s="334"/>
      <c r="O333" s="139">
        <v>40940</v>
      </c>
      <c r="P333" s="130" t="s">
        <v>1793</v>
      </c>
      <c r="Q333" s="134"/>
      <c r="R333" s="134"/>
      <c r="S333" s="137"/>
      <c r="T333" s="137"/>
      <c r="U333" s="137"/>
      <c r="V333" s="137"/>
      <c r="W333" s="137"/>
      <c r="X333" s="137"/>
      <c r="Y333" s="137"/>
      <c r="Z333" s="137"/>
    </row>
    <row r="334" spans="2:26" ht="48" customHeight="1" x14ac:dyDescent="0.25">
      <c r="B334" s="331">
        <v>20121101164</v>
      </c>
      <c r="C334" s="332"/>
      <c r="D334" s="333" t="s">
        <v>2761</v>
      </c>
      <c r="E334" s="334"/>
      <c r="F334" s="130" t="s">
        <v>329</v>
      </c>
      <c r="G334" s="130" t="s">
        <v>2124</v>
      </c>
      <c r="H334" s="140"/>
      <c r="I334" s="335" t="s">
        <v>2762</v>
      </c>
      <c r="J334" s="336"/>
      <c r="K334" s="336"/>
      <c r="L334" s="337"/>
      <c r="M334" s="333" t="s">
        <v>2005</v>
      </c>
      <c r="N334" s="334"/>
      <c r="O334" s="139">
        <v>40940</v>
      </c>
      <c r="P334" s="142" t="s">
        <v>1793</v>
      </c>
      <c r="Q334" s="134"/>
      <c r="R334" s="134"/>
      <c r="S334" s="137"/>
      <c r="T334" s="137"/>
      <c r="U334" s="137"/>
      <c r="V334" s="137"/>
      <c r="W334" s="137"/>
      <c r="X334" s="137"/>
      <c r="Y334" s="137"/>
      <c r="Z334" s="137"/>
    </row>
    <row r="335" spans="2:26" ht="48" customHeight="1" x14ac:dyDescent="0.25">
      <c r="B335" s="331">
        <v>20121101165</v>
      </c>
      <c r="C335" s="332"/>
      <c r="D335" s="333" t="s">
        <v>2763</v>
      </c>
      <c r="E335" s="334"/>
      <c r="F335" s="130" t="s">
        <v>329</v>
      </c>
      <c r="G335" s="130" t="s">
        <v>2124</v>
      </c>
      <c r="H335" s="140"/>
      <c r="I335" s="335" t="s">
        <v>2764</v>
      </c>
      <c r="J335" s="336"/>
      <c r="K335" s="336"/>
      <c r="L335" s="337"/>
      <c r="M335" s="333" t="s">
        <v>2005</v>
      </c>
      <c r="N335" s="334"/>
      <c r="O335" s="139">
        <v>40940</v>
      </c>
      <c r="P335" s="130" t="s">
        <v>1793</v>
      </c>
      <c r="Q335" s="134"/>
      <c r="R335" s="134"/>
      <c r="S335" s="137"/>
      <c r="T335" s="137"/>
      <c r="U335" s="137"/>
      <c r="V335" s="137"/>
      <c r="W335" s="137"/>
      <c r="X335" s="137"/>
      <c r="Y335" s="137"/>
      <c r="Z335" s="137"/>
    </row>
    <row r="336" spans="2:26" ht="48" customHeight="1" x14ac:dyDescent="0.25">
      <c r="B336" s="331">
        <v>20121101240</v>
      </c>
      <c r="C336" s="332"/>
      <c r="D336" s="333" t="s">
        <v>2765</v>
      </c>
      <c r="E336" s="334"/>
      <c r="F336" s="130" t="s">
        <v>417</v>
      </c>
      <c r="G336" s="130" t="s">
        <v>1790</v>
      </c>
      <c r="H336" s="131" t="s">
        <v>2548</v>
      </c>
      <c r="I336" s="335" t="s">
        <v>2766</v>
      </c>
      <c r="J336" s="336"/>
      <c r="K336" s="336"/>
      <c r="L336" s="337"/>
      <c r="M336" s="333" t="s">
        <v>2644</v>
      </c>
      <c r="N336" s="334"/>
      <c r="O336" s="139">
        <v>40939</v>
      </c>
      <c r="P336" s="130" t="s">
        <v>1822</v>
      </c>
      <c r="Q336" s="134"/>
      <c r="R336" s="134"/>
      <c r="S336" s="137"/>
      <c r="T336" s="137"/>
      <c r="U336" s="137"/>
      <c r="V336" s="137"/>
      <c r="W336" s="137"/>
      <c r="X336" s="137"/>
      <c r="Y336" s="137"/>
      <c r="Z336" s="137"/>
    </row>
    <row r="337" spans="2:26" ht="48" customHeight="1" x14ac:dyDescent="0.25">
      <c r="B337" s="331">
        <v>20121101241</v>
      </c>
      <c r="C337" s="332"/>
      <c r="D337" s="333" t="s">
        <v>2767</v>
      </c>
      <c r="E337" s="334"/>
      <c r="F337" s="130" t="s">
        <v>115</v>
      </c>
      <c r="G337" s="130" t="s">
        <v>1790</v>
      </c>
      <c r="H337" s="140" t="s">
        <v>1659</v>
      </c>
      <c r="I337" s="335" t="s">
        <v>2768</v>
      </c>
      <c r="J337" s="336"/>
      <c r="K337" s="336"/>
      <c r="L337" s="337"/>
      <c r="M337" s="333" t="s">
        <v>1792</v>
      </c>
      <c r="N337" s="334"/>
      <c r="O337" s="139">
        <v>40939</v>
      </c>
      <c r="P337" s="130" t="s">
        <v>1822</v>
      </c>
      <c r="Q337" s="134" t="s">
        <v>2215</v>
      </c>
      <c r="R337" s="134" t="s">
        <v>1963</v>
      </c>
      <c r="S337" s="137"/>
      <c r="T337" s="137" t="s">
        <v>1963</v>
      </c>
      <c r="U337" s="137" t="s">
        <v>1963</v>
      </c>
      <c r="V337" s="137">
        <v>1925</v>
      </c>
      <c r="W337" s="137"/>
      <c r="X337" s="137"/>
      <c r="Y337" s="137"/>
      <c r="Z337" s="137"/>
    </row>
    <row r="338" spans="2:26" ht="48" customHeight="1" x14ac:dyDescent="0.25">
      <c r="B338" s="331">
        <v>21113100025</v>
      </c>
      <c r="C338" s="332"/>
      <c r="D338" s="333" t="s">
        <v>2769</v>
      </c>
      <c r="E338" s="334"/>
      <c r="F338" s="130" t="s">
        <v>762</v>
      </c>
      <c r="G338" s="130" t="s">
        <v>1790</v>
      </c>
      <c r="H338" s="140"/>
      <c r="I338" s="335" t="s">
        <v>2770</v>
      </c>
      <c r="J338" s="336"/>
      <c r="K338" s="336"/>
      <c r="L338" s="337"/>
      <c r="M338" s="333" t="s">
        <v>2644</v>
      </c>
      <c r="N338" s="334"/>
      <c r="O338" s="139">
        <v>40939</v>
      </c>
      <c r="P338" s="130" t="s">
        <v>1822</v>
      </c>
      <c r="Q338" s="134" t="s">
        <v>2044</v>
      </c>
      <c r="R338" s="134"/>
      <c r="S338" s="137"/>
      <c r="T338" s="137" t="s">
        <v>1963</v>
      </c>
      <c r="U338" s="137" t="s">
        <v>1963</v>
      </c>
      <c r="V338" s="137">
        <v>1865</v>
      </c>
      <c r="W338" s="137"/>
      <c r="X338" s="137"/>
      <c r="Y338" s="137"/>
      <c r="Z338" s="137"/>
    </row>
    <row r="339" spans="2:26" ht="48" customHeight="1" x14ac:dyDescent="0.25">
      <c r="B339" s="331">
        <v>21113100025</v>
      </c>
      <c r="C339" s="332"/>
      <c r="D339" s="333" t="s">
        <v>2771</v>
      </c>
      <c r="E339" s="334"/>
      <c r="F339" s="130" t="s">
        <v>762</v>
      </c>
      <c r="G339" s="130" t="s">
        <v>1790</v>
      </c>
      <c r="H339" s="140" t="s">
        <v>823</v>
      </c>
      <c r="I339" s="335" t="s">
        <v>2772</v>
      </c>
      <c r="J339" s="336"/>
      <c r="K339" s="336"/>
      <c r="L339" s="337"/>
      <c r="M339" s="333" t="s">
        <v>2644</v>
      </c>
      <c r="N339" s="334"/>
      <c r="O339" s="139">
        <v>40939</v>
      </c>
      <c r="P339" s="130" t="s">
        <v>1822</v>
      </c>
      <c r="Q339" s="134"/>
      <c r="R339" s="134"/>
      <c r="S339" s="137"/>
      <c r="T339" s="137"/>
      <c r="U339" s="137"/>
      <c r="V339" s="137"/>
      <c r="W339" s="137"/>
      <c r="X339" s="137"/>
      <c r="Y339" s="137"/>
      <c r="Z339" s="137"/>
    </row>
    <row r="340" spans="2:26" ht="48" customHeight="1" x14ac:dyDescent="0.25">
      <c r="B340" s="331">
        <v>21113100025</v>
      </c>
      <c r="C340" s="332"/>
      <c r="D340" s="333" t="s">
        <v>2773</v>
      </c>
      <c r="E340" s="334"/>
      <c r="F340" s="130" t="s">
        <v>762</v>
      </c>
      <c r="G340" s="130" t="s">
        <v>1790</v>
      </c>
      <c r="H340" s="140" t="s">
        <v>742</v>
      </c>
      <c r="I340" s="335" t="s">
        <v>2774</v>
      </c>
      <c r="J340" s="336"/>
      <c r="K340" s="336"/>
      <c r="L340" s="337"/>
      <c r="M340" s="333" t="s">
        <v>2644</v>
      </c>
      <c r="N340" s="334"/>
      <c r="O340" s="139">
        <v>40939</v>
      </c>
      <c r="P340" s="130" t="s">
        <v>1822</v>
      </c>
      <c r="Q340" s="134"/>
      <c r="R340" s="134"/>
      <c r="S340" s="137"/>
      <c r="T340" s="137"/>
      <c r="U340" s="137"/>
      <c r="V340" s="137"/>
      <c r="W340" s="137"/>
      <c r="X340" s="137"/>
      <c r="Y340" s="137"/>
      <c r="Z340" s="137"/>
    </row>
    <row r="341" spans="2:26" ht="48" customHeight="1" x14ac:dyDescent="0.25">
      <c r="B341" s="331">
        <v>21113100025</v>
      </c>
      <c r="C341" s="332"/>
      <c r="D341" s="333" t="s">
        <v>2775</v>
      </c>
      <c r="E341" s="334"/>
      <c r="F341" s="130" t="s">
        <v>762</v>
      </c>
      <c r="G341" s="130" t="s">
        <v>1790</v>
      </c>
      <c r="H341" s="140"/>
      <c r="I341" s="335" t="s">
        <v>2776</v>
      </c>
      <c r="J341" s="336"/>
      <c r="K341" s="336"/>
      <c r="L341" s="337"/>
      <c r="M341" s="333" t="s">
        <v>2644</v>
      </c>
      <c r="N341" s="334"/>
      <c r="O341" s="139">
        <v>40939</v>
      </c>
      <c r="P341" s="130" t="s">
        <v>1822</v>
      </c>
      <c r="Q341" s="134"/>
      <c r="R341" s="134"/>
      <c r="S341" s="137"/>
      <c r="T341" s="137"/>
      <c r="U341" s="137"/>
      <c r="V341" s="137"/>
      <c r="W341" s="137"/>
      <c r="X341" s="137"/>
      <c r="Y341" s="137"/>
      <c r="Z341" s="137"/>
    </row>
    <row r="342" spans="2:26" ht="48" customHeight="1" x14ac:dyDescent="0.25">
      <c r="B342" s="331">
        <v>21113100025</v>
      </c>
      <c r="C342" s="332"/>
      <c r="D342" s="333" t="s">
        <v>2777</v>
      </c>
      <c r="E342" s="334"/>
      <c r="F342" s="130" t="s">
        <v>762</v>
      </c>
      <c r="G342" s="130" t="s">
        <v>1790</v>
      </c>
      <c r="H342" s="140"/>
      <c r="I342" s="335" t="s">
        <v>2778</v>
      </c>
      <c r="J342" s="336"/>
      <c r="K342" s="336"/>
      <c r="L342" s="337"/>
      <c r="M342" s="333" t="s">
        <v>1792</v>
      </c>
      <c r="N342" s="334"/>
      <c r="O342" s="139">
        <v>40939</v>
      </c>
      <c r="P342" s="130" t="s">
        <v>1822</v>
      </c>
      <c r="Q342" s="134"/>
      <c r="R342" s="134" t="s">
        <v>2779</v>
      </c>
      <c r="S342" s="137"/>
      <c r="T342" s="137"/>
      <c r="U342" s="137"/>
      <c r="V342" s="137"/>
      <c r="W342" s="137"/>
      <c r="X342" s="137"/>
      <c r="Y342" s="137"/>
      <c r="Z342" s="137"/>
    </row>
    <row r="343" spans="2:26" ht="48" customHeight="1" x14ac:dyDescent="0.25">
      <c r="B343" s="331">
        <v>21113100025</v>
      </c>
      <c r="C343" s="332"/>
      <c r="D343" s="333" t="s">
        <v>2780</v>
      </c>
      <c r="E343" s="334"/>
      <c r="F343" s="130" t="s">
        <v>762</v>
      </c>
      <c r="G343" s="130" t="s">
        <v>1790</v>
      </c>
      <c r="H343" s="140"/>
      <c r="I343" s="335" t="s">
        <v>2781</v>
      </c>
      <c r="J343" s="336"/>
      <c r="K343" s="336"/>
      <c r="L343" s="337"/>
      <c r="M343" s="333" t="s">
        <v>2644</v>
      </c>
      <c r="N343" s="334"/>
      <c r="O343" s="139">
        <v>40939</v>
      </c>
      <c r="P343" s="130" t="s">
        <v>1822</v>
      </c>
      <c r="Q343" s="134" t="s">
        <v>2044</v>
      </c>
      <c r="R343" s="134"/>
      <c r="S343" s="137"/>
      <c r="T343" s="137" t="s">
        <v>1963</v>
      </c>
      <c r="U343" s="137" t="s">
        <v>1963</v>
      </c>
      <c r="V343" s="137">
        <v>1864</v>
      </c>
      <c r="W343" s="137"/>
      <c r="X343" s="137"/>
      <c r="Y343" s="137"/>
      <c r="Z343" s="137"/>
    </row>
    <row r="344" spans="2:26" ht="48" customHeight="1" x14ac:dyDescent="0.25">
      <c r="B344" s="331" t="s">
        <v>1819</v>
      </c>
      <c r="C344" s="332"/>
      <c r="D344" s="333" t="s">
        <v>2782</v>
      </c>
      <c r="E344" s="334"/>
      <c r="F344" s="130" t="s">
        <v>345</v>
      </c>
      <c r="G344" s="130" t="s">
        <v>1790</v>
      </c>
      <c r="H344" s="140"/>
      <c r="I344" s="335" t="s">
        <v>2783</v>
      </c>
      <c r="J344" s="336"/>
      <c r="K344" s="336"/>
      <c r="L344" s="337"/>
      <c r="M344" s="333" t="s">
        <v>1792</v>
      </c>
      <c r="N344" s="334"/>
      <c r="O344" s="139">
        <v>40939</v>
      </c>
      <c r="P344" s="130" t="s">
        <v>1822</v>
      </c>
      <c r="Q344" s="134"/>
      <c r="R344" s="134" t="s">
        <v>2784</v>
      </c>
      <c r="S344" s="137"/>
      <c r="T344" s="137"/>
      <c r="U344" s="137"/>
      <c r="V344" s="137"/>
      <c r="W344" s="137"/>
      <c r="X344" s="137"/>
      <c r="Y344" s="137"/>
      <c r="Z344" s="137"/>
    </row>
    <row r="345" spans="2:26" ht="48" customHeight="1" x14ac:dyDescent="0.25">
      <c r="B345" s="331" t="s">
        <v>1819</v>
      </c>
      <c r="C345" s="332"/>
      <c r="D345" s="333" t="s">
        <v>2785</v>
      </c>
      <c r="E345" s="334"/>
      <c r="F345" s="130" t="s">
        <v>345</v>
      </c>
      <c r="G345" s="130" t="s">
        <v>1790</v>
      </c>
      <c r="H345" s="140"/>
      <c r="I345" s="335" t="s">
        <v>2786</v>
      </c>
      <c r="J345" s="336"/>
      <c r="K345" s="336"/>
      <c r="L345" s="337"/>
      <c r="M345" s="333" t="s">
        <v>1792</v>
      </c>
      <c r="N345" s="334"/>
      <c r="O345" s="139">
        <v>40939</v>
      </c>
      <c r="P345" s="130" t="s">
        <v>1822</v>
      </c>
      <c r="Q345" s="134"/>
      <c r="R345" s="134" t="s">
        <v>1963</v>
      </c>
      <c r="S345" s="137"/>
      <c r="T345" s="137"/>
      <c r="U345" s="137"/>
      <c r="V345" s="137"/>
      <c r="W345" s="137"/>
      <c r="X345" s="137"/>
      <c r="Y345" s="137"/>
      <c r="Z345" s="137"/>
    </row>
    <row r="346" spans="2:26" ht="48" customHeight="1" x14ac:dyDescent="0.25">
      <c r="B346" s="331" t="s">
        <v>1819</v>
      </c>
      <c r="C346" s="332"/>
      <c r="D346" s="333" t="s">
        <v>2787</v>
      </c>
      <c r="E346" s="334"/>
      <c r="F346" s="130" t="s">
        <v>345</v>
      </c>
      <c r="G346" s="130" t="s">
        <v>1790</v>
      </c>
      <c r="H346" s="140" t="s">
        <v>915</v>
      </c>
      <c r="I346" s="335" t="s">
        <v>2788</v>
      </c>
      <c r="J346" s="336"/>
      <c r="K346" s="336"/>
      <c r="L346" s="337"/>
      <c r="M346" s="333" t="s">
        <v>1792</v>
      </c>
      <c r="N346" s="334"/>
      <c r="O346" s="139">
        <v>40939</v>
      </c>
      <c r="P346" s="130" t="s">
        <v>1822</v>
      </c>
      <c r="Q346" s="134" t="s">
        <v>2215</v>
      </c>
      <c r="R346" s="134" t="s">
        <v>1963</v>
      </c>
      <c r="S346" s="137"/>
      <c r="T346" s="137" t="s">
        <v>1963</v>
      </c>
      <c r="U346" s="137" t="s">
        <v>1963</v>
      </c>
      <c r="V346" s="137">
        <v>1924</v>
      </c>
      <c r="W346" s="137"/>
      <c r="X346" s="137"/>
      <c r="Y346" s="137"/>
      <c r="Z346" s="137"/>
    </row>
    <row r="347" spans="2:26" ht="48" customHeight="1" x14ac:dyDescent="0.25">
      <c r="B347" s="331" t="s">
        <v>1819</v>
      </c>
      <c r="C347" s="332"/>
      <c r="D347" s="333" t="s">
        <v>2789</v>
      </c>
      <c r="E347" s="334"/>
      <c r="F347" s="130" t="s">
        <v>345</v>
      </c>
      <c r="G347" s="130" t="s">
        <v>1790</v>
      </c>
      <c r="H347" s="140"/>
      <c r="I347" s="335" t="s">
        <v>2790</v>
      </c>
      <c r="J347" s="336"/>
      <c r="K347" s="336"/>
      <c r="L347" s="337"/>
      <c r="M347" s="333" t="s">
        <v>1792</v>
      </c>
      <c r="N347" s="334"/>
      <c r="O347" s="139">
        <v>40939</v>
      </c>
      <c r="P347" s="130" t="s">
        <v>1822</v>
      </c>
      <c r="Q347" s="134"/>
      <c r="R347" s="134" t="s">
        <v>1963</v>
      </c>
      <c r="S347" s="137"/>
      <c r="T347" s="137"/>
      <c r="U347" s="137"/>
      <c r="V347" s="137"/>
      <c r="W347" s="137"/>
      <c r="X347" s="137"/>
      <c r="Y347" s="137"/>
      <c r="Z347" s="137"/>
    </row>
    <row r="348" spans="2:26" ht="48" customHeight="1" x14ac:dyDescent="0.25">
      <c r="B348" s="331" t="s">
        <v>1819</v>
      </c>
      <c r="C348" s="332"/>
      <c r="D348" s="333" t="s">
        <v>2791</v>
      </c>
      <c r="E348" s="334"/>
      <c r="F348" s="130" t="s">
        <v>345</v>
      </c>
      <c r="G348" s="130" t="s">
        <v>1790</v>
      </c>
      <c r="H348" s="140"/>
      <c r="I348" s="335" t="s">
        <v>2792</v>
      </c>
      <c r="J348" s="336"/>
      <c r="K348" s="336"/>
      <c r="L348" s="337"/>
      <c r="M348" s="333" t="s">
        <v>1792</v>
      </c>
      <c r="N348" s="334"/>
      <c r="O348" s="139">
        <v>40939</v>
      </c>
      <c r="P348" s="130" t="s">
        <v>1822</v>
      </c>
      <c r="Q348" s="134"/>
      <c r="R348" s="134" t="s">
        <v>1963</v>
      </c>
      <c r="S348" s="137"/>
      <c r="T348" s="137"/>
      <c r="U348" s="137"/>
      <c r="V348" s="137"/>
      <c r="W348" s="137"/>
      <c r="X348" s="137"/>
      <c r="Y348" s="137"/>
      <c r="Z348" s="137"/>
    </row>
    <row r="349" spans="2:26" ht="48" customHeight="1" x14ac:dyDescent="0.25">
      <c r="B349" s="331" t="s">
        <v>2345</v>
      </c>
      <c r="C349" s="332"/>
      <c r="D349" s="333" t="s">
        <v>2793</v>
      </c>
      <c r="E349" s="334"/>
      <c r="F349" s="130" t="s">
        <v>371</v>
      </c>
      <c r="G349" s="130" t="s">
        <v>2010</v>
      </c>
      <c r="H349" s="140" t="s">
        <v>2794</v>
      </c>
      <c r="I349" s="335" t="s">
        <v>2795</v>
      </c>
      <c r="J349" s="336"/>
      <c r="K349" s="336"/>
      <c r="L349" s="337"/>
      <c r="M349" s="333" t="s">
        <v>2012</v>
      </c>
      <c r="N349" s="334"/>
      <c r="O349" s="139">
        <v>40940</v>
      </c>
      <c r="P349" s="130" t="s">
        <v>2796</v>
      </c>
      <c r="Q349" s="134"/>
      <c r="R349" s="134"/>
      <c r="S349" s="137"/>
      <c r="T349" s="137"/>
      <c r="U349" s="137"/>
      <c r="V349" s="137"/>
      <c r="W349" s="137"/>
      <c r="X349" s="137"/>
      <c r="Y349" s="137"/>
      <c r="Z349" s="137"/>
    </row>
    <row r="350" spans="2:26" ht="48" customHeight="1" x14ac:dyDescent="0.25">
      <c r="B350" s="331" t="s">
        <v>2345</v>
      </c>
      <c r="C350" s="332"/>
      <c r="D350" s="333" t="s">
        <v>2797</v>
      </c>
      <c r="E350" s="334"/>
      <c r="F350" s="130" t="s">
        <v>329</v>
      </c>
      <c r="G350" s="130" t="s">
        <v>2010</v>
      </c>
      <c r="H350" s="140" t="s">
        <v>2798</v>
      </c>
      <c r="I350" s="335" t="s">
        <v>2799</v>
      </c>
      <c r="J350" s="336"/>
      <c r="K350" s="336"/>
      <c r="L350" s="337"/>
      <c r="M350" s="333" t="s">
        <v>2012</v>
      </c>
      <c r="N350" s="334"/>
      <c r="O350" s="139">
        <v>40940</v>
      </c>
      <c r="P350" s="130" t="s">
        <v>2796</v>
      </c>
      <c r="Q350" s="134"/>
      <c r="R350" s="134"/>
      <c r="S350" s="137"/>
      <c r="T350" s="137"/>
      <c r="U350" s="137"/>
      <c r="V350" s="137"/>
      <c r="W350" s="137"/>
      <c r="X350" s="137"/>
      <c r="Y350" s="137"/>
      <c r="Z350" s="137"/>
    </row>
    <row r="351" spans="2:26" ht="48" customHeight="1" x14ac:dyDescent="0.25">
      <c r="B351" s="331" t="s">
        <v>2345</v>
      </c>
      <c r="C351" s="332"/>
      <c r="D351" s="333" t="s">
        <v>2800</v>
      </c>
      <c r="E351" s="334"/>
      <c r="F351" s="130" t="s">
        <v>329</v>
      </c>
      <c r="G351" s="130" t="s">
        <v>2010</v>
      </c>
      <c r="H351" s="140" t="s">
        <v>2801</v>
      </c>
      <c r="I351" s="335" t="s">
        <v>2802</v>
      </c>
      <c r="J351" s="336"/>
      <c r="K351" s="336"/>
      <c r="L351" s="337"/>
      <c r="M351" s="333" t="s">
        <v>2012</v>
      </c>
      <c r="N351" s="334"/>
      <c r="O351" s="139">
        <v>40940</v>
      </c>
      <c r="P351" s="130" t="s">
        <v>2796</v>
      </c>
      <c r="Q351" s="134"/>
      <c r="R351" s="134"/>
      <c r="S351" s="137"/>
      <c r="T351" s="137"/>
      <c r="U351" s="137"/>
      <c r="V351" s="137"/>
      <c r="W351" s="137"/>
      <c r="X351" s="137"/>
      <c r="Y351" s="137"/>
      <c r="Z351" s="137"/>
    </row>
    <row r="352" spans="2:26" ht="48" customHeight="1" x14ac:dyDescent="0.25">
      <c r="B352" s="331" t="s">
        <v>2345</v>
      </c>
      <c r="C352" s="332"/>
      <c r="D352" s="333" t="s">
        <v>2803</v>
      </c>
      <c r="E352" s="334"/>
      <c r="F352" s="130" t="s">
        <v>329</v>
      </c>
      <c r="G352" s="130" t="s">
        <v>2010</v>
      </c>
      <c r="H352" s="140" t="s">
        <v>2804</v>
      </c>
      <c r="I352" s="335" t="s">
        <v>2802</v>
      </c>
      <c r="J352" s="336"/>
      <c r="K352" s="336"/>
      <c r="L352" s="337"/>
      <c r="M352" s="333" t="s">
        <v>2012</v>
      </c>
      <c r="N352" s="334"/>
      <c r="O352" s="139">
        <v>40940</v>
      </c>
      <c r="P352" s="130" t="s">
        <v>2796</v>
      </c>
      <c r="Q352" s="134"/>
      <c r="R352" s="134"/>
      <c r="S352" s="137"/>
      <c r="T352" s="137"/>
      <c r="U352" s="137"/>
      <c r="V352" s="137"/>
      <c r="W352" s="137"/>
      <c r="X352" s="137"/>
      <c r="Y352" s="137"/>
      <c r="Z352" s="137"/>
    </row>
    <row r="353" spans="2:26" ht="48" customHeight="1" x14ac:dyDescent="0.25">
      <c r="B353" s="331" t="s">
        <v>2345</v>
      </c>
      <c r="C353" s="332"/>
      <c r="D353" s="333" t="s">
        <v>2805</v>
      </c>
      <c r="E353" s="334"/>
      <c r="F353" s="130" t="s">
        <v>388</v>
      </c>
      <c r="G353" s="130" t="s">
        <v>2010</v>
      </c>
      <c r="H353" s="140" t="s">
        <v>2806</v>
      </c>
      <c r="I353" s="335" t="s">
        <v>2807</v>
      </c>
      <c r="J353" s="336"/>
      <c r="K353" s="336"/>
      <c r="L353" s="337"/>
      <c r="M353" s="333" t="s">
        <v>2012</v>
      </c>
      <c r="N353" s="334"/>
      <c r="O353" s="139">
        <v>40940</v>
      </c>
      <c r="P353" s="130" t="s">
        <v>2796</v>
      </c>
      <c r="Q353" s="134"/>
      <c r="R353" s="134"/>
      <c r="S353" s="137"/>
      <c r="T353" s="137"/>
      <c r="U353" s="137"/>
      <c r="V353" s="137"/>
      <c r="W353" s="137"/>
      <c r="X353" s="137"/>
      <c r="Y353" s="137"/>
      <c r="Z353" s="137"/>
    </row>
    <row r="354" spans="2:26" ht="48" customHeight="1" x14ac:dyDescent="0.25">
      <c r="B354" s="331" t="s">
        <v>2345</v>
      </c>
      <c r="C354" s="332"/>
      <c r="D354" s="333" t="s">
        <v>2808</v>
      </c>
      <c r="E354" s="334"/>
      <c r="F354" s="130" t="s">
        <v>329</v>
      </c>
      <c r="G354" s="130" t="s">
        <v>2010</v>
      </c>
      <c r="H354" s="140" t="s">
        <v>2809</v>
      </c>
      <c r="I354" s="335" t="s">
        <v>2802</v>
      </c>
      <c r="J354" s="336"/>
      <c r="K354" s="336"/>
      <c r="L354" s="337"/>
      <c r="M354" s="333" t="s">
        <v>2012</v>
      </c>
      <c r="N354" s="334"/>
      <c r="O354" s="139">
        <v>40940</v>
      </c>
      <c r="P354" s="130" t="s">
        <v>2796</v>
      </c>
      <c r="Q354" s="134"/>
      <c r="R354" s="134"/>
      <c r="S354" s="137"/>
      <c r="T354" s="137"/>
      <c r="U354" s="137"/>
      <c r="V354" s="137"/>
      <c r="W354" s="137"/>
      <c r="X354" s="137"/>
      <c r="Y354" s="137"/>
      <c r="Z354" s="137"/>
    </row>
    <row r="355" spans="2:26" ht="48" customHeight="1" x14ac:dyDescent="0.25">
      <c r="B355" s="331" t="s">
        <v>2345</v>
      </c>
      <c r="C355" s="332"/>
      <c r="D355" s="333" t="s">
        <v>2810</v>
      </c>
      <c r="E355" s="334"/>
      <c r="F355" s="130" t="s">
        <v>329</v>
      </c>
      <c r="G355" s="130" t="s">
        <v>2010</v>
      </c>
      <c r="H355" s="140" t="s">
        <v>2811</v>
      </c>
      <c r="I355" s="335" t="s">
        <v>2812</v>
      </c>
      <c r="J355" s="336"/>
      <c r="K355" s="336"/>
      <c r="L355" s="337"/>
      <c r="M355" s="333" t="s">
        <v>2012</v>
      </c>
      <c r="N355" s="334"/>
      <c r="O355" s="139">
        <v>40940</v>
      </c>
      <c r="P355" s="130" t="s">
        <v>2796</v>
      </c>
      <c r="Q355" s="134"/>
      <c r="R355" s="134"/>
      <c r="S355" s="137"/>
      <c r="T355" s="137"/>
      <c r="U355" s="137"/>
      <c r="V355" s="137"/>
      <c r="W355" s="137"/>
      <c r="X355" s="137"/>
      <c r="Y355" s="137"/>
      <c r="Z355" s="137"/>
    </row>
    <row r="356" spans="2:26" ht="48" customHeight="1" x14ac:dyDescent="0.25">
      <c r="B356" s="331" t="s">
        <v>1984</v>
      </c>
      <c r="C356" s="332"/>
      <c r="D356" s="333" t="s">
        <v>2813</v>
      </c>
      <c r="E356" s="334"/>
      <c r="F356" s="130" t="s">
        <v>329</v>
      </c>
      <c r="G356" s="130" t="s">
        <v>2036</v>
      </c>
      <c r="H356" s="140" t="s">
        <v>2814</v>
      </c>
      <c r="I356" s="331" t="s">
        <v>2815</v>
      </c>
      <c r="J356" s="338"/>
      <c r="K356" s="338"/>
      <c r="L356" s="332"/>
      <c r="M356" s="333" t="s">
        <v>2615</v>
      </c>
      <c r="N356" s="334"/>
      <c r="O356" s="139">
        <v>40940</v>
      </c>
      <c r="P356" s="130" t="s">
        <v>2816</v>
      </c>
      <c r="Q356" s="134"/>
      <c r="R356" s="134"/>
      <c r="S356" s="137"/>
      <c r="T356" s="137"/>
      <c r="U356" s="137"/>
      <c r="V356" s="137"/>
      <c r="W356" s="137"/>
      <c r="X356" s="137"/>
      <c r="Y356" s="137"/>
      <c r="Z356" s="137"/>
    </row>
    <row r="357" spans="2:26" ht="48" customHeight="1" x14ac:dyDescent="0.25">
      <c r="B357" s="331" t="s">
        <v>1984</v>
      </c>
      <c r="C357" s="332"/>
      <c r="D357" s="333" t="s">
        <v>2817</v>
      </c>
      <c r="E357" s="334"/>
      <c r="F357" s="130" t="s">
        <v>329</v>
      </c>
      <c r="G357" s="130" t="s">
        <v>1790</v>
      </c>
      <c r="H357" s="140" t="s">
        <v>2818</v>
      </c>
      <c r="I357" s="335" t="s">
        <v>2819</v>
      </c>
      <c r="J357" s="336"/>
      <c r="K357" s="336"/>
      <c r="L357" s="337"/>
      <c r="M357" s="333" t="s">
        <v>1792</v>
      </c>
      <c r="N357" s="334"/>
      <c r="O357" s="139">
        <v>40941</v>
      </c>
      <c r="P357" s="130" t="s">
        <v>2820</v>
      </c>
      <c r="Q357" s="134" t="s">
        <v>2210</v>
      </c>
      <c r="R357" s="134" t="s">
        <v>1963</v>
      </c>
      <c r="S357" s="137"/>
      <c r="T357" s="137" t="s">
        <v>1963</v>
      </c>
      <c r="U357" s="137" t="s">
        <v>1963</v>
      </c>
      <c r="V357" s="137">
        <v>1926</v>
      </c>
      <c r="W357" s="137"/>
      <c r="X357" s="137"/>
      <c r="Y357" s="137"/>
      <c r="Z357" s="137"/>
    </row>
    <row r="358" spans="2:26" ht="48" customHeight="1" x14ac:dyDescent="0.25">
      <c r="B358" s="331" t="s">
        <v>1984</v>
      </c>
      <c r="C358" s="332"/>
      <c r="D358" s="333" t="s">
        <v>2821</v>
      </c>
      <c r="E358" s="334"/>
      <c r="F358" s="130" t="s">
        <v>329</v>
      </c>
      <c r="G358" s="130" t="s">
        <v>1790</v>
      </c>
      <c r="H358" s="140" t="s">
        <v>783</v>
      </c>
      <c r="I358" s="335" t="s">
        <v>2822</v>
      </c>
      <c r="J358" s="336"/>
      <c r="K358" s="336"/>
      <c r="L358" s="337"/>
      <c r="M358" s="333" t="s">
        <v>1792</v>
      </c>
      <c r="N358" s="334"/>
      <c r="O358" s="139">
        <v>40941</v>
      </c>
      <c r="P358" s="130" t="s">
        <v>2820</v>
      </c>
      <c r="Q358" s="134" t="s">
        <v>2210</v>
      </c>
      <c r="R358" s="134" t="s">
        <v>1963</v>
      </c>
      <c r="S358" s="137"/>
      <c r="T358" s="137" t="s">
        <v>1963</v>
      </c>
      <c r="U358" s="137" t="s">
        <v>1963</v>
      </c>
      <c r="V358" s="137">
        <v>1928</v>
      </c>
      <c r="W358" s="137"/>
      <c r="X358" s="137"/>
      <c r="Y358" s="137"/>
      <c r="Z358" s="137"/>
    </row>
    <row r="359" spans="2:26" ht="48" customHeight="1" x14ac:dyDescent="0.25">
      <c r="B359" s="331" t="s">
        <v>1984</v>
      </c>
      <c r="C359" s="332"/>
      <c r="D359" s="333" t="s">
        <v>2823</v>
      </c>
      <c r="E359" s="334"/>
      <c r="F359" s="130" t="s">
        <v>329</v>
      </c>
      <c r="G359" s="130" t="s">
        <v>1790</v>
      </c>
      <c r="H359" s="140" t="s">
        <v>1730</v>
      </c>
      <c r="I359" s="335" t="s">
        <v>2819</v>
      </c>
      <c r="J359" s="336"/>
      <c r="K359" s="336"/>
      <c r="L359" s="337"/>
      <c r="M359" s="333" t="s">
        <v>1792</v>
      </c>
      <c r="N359" s="334"/>
      <c r="O359" s="139">
        <v>40941</v>
      </c>
      <c r="P359" s="130" t="s">
        <v>2824</v>
      </c>
      <c r="Q359" s="134" t="s">
        <v>2210</v>
      </c>
      <c r="R359" s="134"/>
      <c r="S359" s="137"/>
      <c r="T359" s="137" t="s">
        <v>1963</v>
      </c>
      <c r="U359" s="137" t="s">
        <v>1963</v>
      </c>
      <c r="V359" s="137">
        <v>1927</v>
      </c>
      <c r="W359" s="137"/>
      <c r="X359" s="137"/>
      <c r="Y359" s="137"/>
      <c r="Z359" s="137"/>
    </row>
    <row r="360" spans="2:26" ht="48" customHeight="1" x14ac:dyDescent="0.25">
      <c r="B360" s="331" t="s">
        <v>1984</v>
      </c>
      <c r="C360" s="332"/>
      <c r="D360" s="333" t="s">
        <v>2825</v>
      </c>
      <c r="E360" s="334"/>
      <c r="F360" s="130" t="s">
        <v>329</v>
      </c>
      <c r="G360" s="130" t="s">
        <v>1790</v>
      </c>
      <c r="H360" s="140" t="s">
        <v>1149</v>
      </c>
      <c r="I360" s="335" t="s">
        <v>2819</v>
      </c>
      <c r="J360" s="336"/>
      <c r="K360" s="336"/>
      <c r="L360" s="337"/>
      <c r="M360" s="333" t="s">
        <v>1792</v>
      </c>
      <c r="N360" s="334"/>
      <c r="O360" s="139">
        <v>40941</v>
      </c>
      <c r="P360" s="130" t="s">
        <v>2824</v>
      </c>
      <c r="Q360" s="134" t="s">
        <v>2210</v>
      </c>
      <c r="R360" s="134" t="s">
        <v>1963</v>
      </c>
      <c r="S360" s="137"/>
      <c r="T360" s="137" t="s">
        <v>1963</v>
      </c>
      <c r="U360" s="137" t="s">
        <v>1963</v>
      </c>
      <c r="V360" s="137">
        <v>1929</v>
      </c>
      <c r="W360" s="137"/>
      <c r="X360" s="137"/>
      <c r="Y360" s="137"/>
      <c r="Z360" s="137"/>
    </row>
    <row r="361" spans="2:26" ht="48" customHeight="1" x14ac:dyDescent="0.25">
      <c r="B361" s="331" t="s">
        <v>1819</v>
      </c>
      <c r="C361" s="332"/>
      <c r="D361" s="333" t="s">
        <v>2826</v>
      </c>
      <c r="E361" s="334"/>
      <c r="F361" s="130" t="s">
        <v>345</v>
      </c>
      <c r="G361" s="130" t="s">
        <v>1790</v>
      </c>
      <c r="H361" s="140" t="s">
        <v>2827</v>
      </c>
      <c r="I361" s="335" t="s">
        <v>2828</v>
      </c>
      <c r="J361" s="336"/>
      <c r="K361" s="336"/>
      <c r="L361" s="337"/>
      <c r="M361" s="333" t="s">
        <v>1792</v>
      </c>
      <c r="N361" s="334"/>
      <c r="O361" s="139">
        <v>40940</v>
      </c>
      <c r="P361" s="130" t="s">
        <v>2080</v>
      </c>
      <c r="Q361" s="134"/>
      <c r="R361" s="134" t="s">
        <v>1963</v>
      </c>
      <c r="S361" s="137"/>
      <c r="T361" s="137"/>
      <c r="U361" s="137"/>
      <c r="V361" s="137"/>
      <c r="W361" s="137"/>
      <c r="X361" s="137"/>
      <c r="Y361" s="137"/>
      <c r="Z361" s="137"/>
    </row>
    <row r="362" spans="2:26" ht="48" customHeight="1" x14ac:dyDescent="0.25">
      <c r="B362" s="331" t="s">
        <v>1819</v>
      </c>
      <c r="C362" s="332"/>
      <c r="D362" s="333" t="s">
        <v>2829</v>
      </c>
      <c r="E362" s="334"/>
      <c r="F362" s="130" t="s">
        <v>345</v>
      </c>
      <c r="G362" s="130" t="s">
        <v>1790</v>
      </c>
      <c r="H362" s="140" t="s">
        <v>919</v>
      </c>
      <c r="I362" s="335" t="s">
        <v>2828</v>
      </c>
      <c r="J362" s="336"/>
      <c r="K362" s="336"/>
      <c r="L362" s="337"/>
      <c r="M362" s="333" t="s">
        <v>1792</v>
      </c>
      <c r="N362" s="334"/>
      <c r="O362" s="139">
        <v>40940</v>
      </c>
      <c r="P362" s="130" t="s">
        <v>2080</v>
      </c>
      <c r="Q362" s="134"/>
      <c r="R362" s="134" t="s">
        <v>1963</v>
      </c>
      <c r="S362" s="137"/>
      <c r="T362" s="137"/>
      <c r="U362" s="137"/>
      <c r="V362" s="137"/>
      <c r="W362" s="137"/>
      <c r="X362" s="137"/>
      <c r="Y362" s="137"/>
      <c r="Z362" s="137"/>
    </row>
    <row r="363" spans="2:26" ht="48" customHeight="1" x14ac:dyDescent="0.25">
      <c r="B363" s="331" t="s">
        <v>1819</v>
      </c>
      <c r="C363" s="332"/>
      <c r="D363" s="333" t="s">
        <v>2830</v>
      </c>
      <c r="E363" s="334"/>
      <c r="F363" s="130" t="s">
        <v>345</v>
      </c>
      <c r="G363" s="130" t="s">
        <v>1790</v>
      </c>
      <c r="H363" s="140" t="s">
        <v>882</v>
      </c>
      <c r="I363" s="335" t="s">
        <v>2828</v>
      </c>
      <c r="J363" s="336"/>
      <c r="K363" s="336"/>
      <c r="L363" s="337"/>
      <c r="M363" s="333" t="s">
        <v>1792</v>
      </c>
      <c r="N363" s="334"/>
      <c r="O363" s="139">
        <v>40940</v>
      </c>
      <c r="P363" s="130" t="s">
        <v>2080</v>
      </c>
      <c r="Q363" s="134"/>
      <c r="R363" s="134" t="s">
        <v>1963</v>
      </c>
      <c r="S363" s="137"/>
      <c r="T363" s="137"/>
      <c r="U363" s="137"/>
      <c r="V363" s="137"/>
      <c r="W363" s="137"/>
      <c r="X363" s="137"/>
      <c r="Y363" s="137"/>
      <c r="Z363" s="137"/>
    </row>
    <row r="364" spans="2:26" ht="48" customHeight="1" x14ac:dyDescent="0.25">
      <c r="B364" s="331" t="s">
        <v>1819</v>
      </c>
      <c r="C364" s="332"/>
      <c r="D364" s="333" t="s">
        <v>2831</v>
      </c>
      <c r="E364" s="334"/>
      <c r="F364" s="130" t="s">
        <v>345</v>
      </c>
      <c r="G364" s="130" t="s">
        <v>1790</v>
      </c>
      <c r="H364" s="140" t="s">
        <v>2832</v>
      </c>
      <c r="I364" s="335" t="s">
        <v>2828</v>
      </c>
      <c r="J364" s="336"/>
      <c r="K364" s="336"/>
      <c r="L364" s="337"/>
      <c r="M364" s="333" t="s">
        <v>1792</v>
      </c>
      <c r="N364" s="334"/>
      <c r="O364" s="139">
        <v>40940</v>
      </c>
      <c r="P364" s="130" t="s">
        <v>2080</v>
      </c>
      <c r="Q364" s="134"/>
      <c r="R364" s="134" t="s">
        <v>1963</v>
      </c>
      <c r="S364" s="137"/>
      <c r="T364" s="137"/>
      <c r="U364" s="137"/>
      <c r="V364" s="137"/>
      <c r="W364" s="137"/>
      <c r="X364" s="137"/>
      <c r="Y364" s="137"/>
      <c r="Z364" s="137"/>
    </row>
    <row r="365" spans="2:26" ht="48" customHeight="1" x14ac:dyDescent="0.25">
      <c r="B365" s="331" t="s">
        <v>1819</v>
      </c>
      <c r="C365" s="332"/>
      <c r="D365" s="333" t="s">
        <v>2833</v>
      </c>
      <c r="E365" s="334"/>
      <c r="F365" s="130" t="s">
        <v>345</v>
      </c>
      <c r="G365" s="130" t="s">
        <v>1790</v>
      </c>
      <c r="H365" s="140" t="s">
        <v>917</v>
      </c>
      <c r="I365" s="335" t="s">
        <v>2828</v>
      </c>
      <c r="J365" s="336"/>
      <c r="K365" s="336"/>
      <c r="L365" s="337"/>
      <c r="M365" s="333" t="s">
        <v>1792</v>
      </c>
      <c r="N365" s="334"/>
      <c r="O365" s="139">
        <v>40940</v>
      </c>
      <c r="P365" s="130" t="s">
        <v>2834</v>
      </c>
      <c r="Q365" s="134"/>
      <c r="R365" s="134" t="s">
        <v>1963</v>
      </c>
      <c r="S365" s="137"/>
      <c r="T365" s="137"/>
      <c r="U365" s="137"/>
      <c r="V365" s="137"/>
      <c r="W365" s="137"/>
      <c r="X365" s="137"/>
      <c r="Y365" s="137"/>
      <c r="Z365" s="137"/>
    </row>
    <row r="366" spans="2:26" ht="48" customHeight="1" x14ac:dyDescent="0.25">
      <c r="B366" s="331" t="s">
        <v>1819</v>
      </c>
      <c r="C366" s="332"/>
      <c r="D366" s="333" t="s">
        <v>2835</v>
      </c>
      <c r="E366" s="334"/>
      <c r="F366" s="130" t="s">
        <v>345</v>
      </c>
      <c r="G366" s="130" t="s">
        <v>1790</v>
      </c>
      <c r="H366" s="140" t="s">
        <v>990</v>
      </c>
      <c r="I366" s="335" t="s">
        <v>2828</v>
      </c>
      <c r="J366" s="336"/>
      <c r="K366" s="336"/>
      <c r="L366" s="337"/>
      <c r="M366" s="333" t="s">
        <v>1792</v>
      </c>
      <c r="N366" s="334"/>
      <c r="O366" s="139">
        <v>40940</v>
      </c>
      <c r="P366" s="130" t="s">
        <v>2080</v>
      </c>
      <c r="Q366" s="134"/>
      <c r="R366" s="134" t="s">
        <v>1963</v>
      </c>
      <c r="S366" s="137"/>
      <c r="T366" s="137"/>
      <c r="U366" s="137"/>
      <c r="V366" s="137"/>
      <c r="W366" s="137"/>
      <c r="X366" s="137"/>
      <c r="Y366" s="137"/>
      <c r="Z366" s="137"/>
    </row>
    <row r="367" spans="2:26" ht="48" customHeight="1" x14ac:dyDescent="0.25">
      <c r="B367" s="331" t="s">
        <v>1819</v>
      </c>
      <c r="C367" s="332"/>
      <c r="D367" s="333" t="s">
        <v>2836</v>
      </c>
      <c r="E367" s="334"/>
      <c r="F367" s="130" t="s">
        <v>345</v>
      </c>
      <c r="G367" s="130" t="s">
        <v>1790</v>
      </c>
      <c r="H367" s="140" t="s">
        <v>921</v>
      </c>
      <c r="I367" s="335" t="s">
        <v>2828</v>
      </c>
      <c r="J367" s="336"/>
      <c r="K367" s="336"/>
      <c r="L367" s="337"/>
      <c r="M367" s="333" t="s">
        <v>1792</v>
      </c>
      <c r="N367" s="334"/>
      <c r="O367" s="139">
        <v>40940</v>
      </c>
      <c r="P367" s="130" t="s">
        <v>2080</v>
      </c>
      <c r="Q367" s="134"/>
      <c r="R367" s="134" t="s">
        <v>1963</v>
      </c>
      <c r="S367" s="137"/>
      <c r="T367" s="137"/>
      <c r="U367" s="137"/>
      <c r="V367" s="137"/>
      <c r="W367" s="137"/>
      <c r="X367" s="137"/>
      <c r="Y367" s="137"/>
      <c r="Z367" s="137"/>
    </row>
    <row r="368" spans="2:26" ht="48" customHeight="1" x14ac:dyDescent="0.25">
      <c r="B368" s="331" t="s">
        <v>1819</v>
      </c>
      <c r="C368" s="332"/>
      <c r="D368" s="333" t="s">
        <v>2837</v>
      </c>
      <c r="E368" s="334"/>
      <c r="F368" s="130" t="s">
        <v>345</v>
      </c>
      <c r="G368" s="130" t="s">
        <v>1790</v>
      </c>
      <c r="H368" s="131" t="s">
        <v>988</v>
      </c>
      <c r="I368" s="335" t="s">
        <v>2828</v>
      </c>
      <c r="J368" s="336"/>
      <c r="K368" s="336"/>
      <c r="L368" s="337"/>
      <c r="M368" s="333" t="s">
        <v>1792</v>
      </c>
      <c r="N368" s="334"/>
      <c r="O368" s="139">
        <v>40940</v>
      </c>
      <c r="P368" s="130" t="s">
        <v>2080</v>
      </c>
      <c r="Q368" s="134"/>
      <c r="R368" s="134" t="s">
        <v>1963</v>
      </c>
      <c r="S368" s="137"/>
      <c r="T368" s="137"/>
      <c r="U368" s="137"/>
      <c r="V368" s="137"/>
      <c r="W368" s="137"/>
      <c r="X368" s="137"/>
      <c r="Y368" s="137"/>
      <c r="Z368" s="137"/>
    </row>
    <row r="369" spans="2:26" ht="48" customHeight="1" x14ac:dyDescent="0.25">
      <c r="B369" s="331" t="s">
        <v>1819</v>
      </c>
      <c r="C369" s="332"/>
      <c r="D369" s="333" t="s">
        <v>2838</v>
      </c>
      <c r="E369" s="334"/>
      <c r="F369" s="130" t="s">
        <v>345</v>
      </c>
      <c r="G369" s="130" t="s">
        <v>1790</v>
      </c>
      <c r="H369" s="131" t="s">
        <v>2839</v>
      </c>
      <c r="I369" s="335" t="s">
        <v>2828</v>
      </c>
      <c r="J369" s="336"/>
      <c r="K369" s="336"/>
      <c r="L369" s="337"/>
      <c r="M369" s="333" t="s">
        <v>1792</v>
      </c>
      <c r="N369" s="334"/>
      <c r="O369" s="139">
        <v>40940</v>
      </c>
      <c r="P369" s="130" t="s">
        <v>2080</v>
      </c>
      <c r="Q369" s="134"/>
      <c r="R369" s="134" t="s">
        <v>1963</v>
      </c>
      <c r="S369" s="137"/>
      <c r="T369" s="137"/>
      <c r="U369" s="137"/>
      <c r="V369" s="137"/>
      <c r="W369" s="137"/>
      <c r="X369" s="137"/>
      <c r="Y369" s="137"/>
      <c r="Z369" s="137"/>
    </row>
    <row r="370" spans="2:26" ht="48" customHeight="1" x14ac:dyDescent="0.25">
      <c r="B370" s="331" t="s">
        <v>1819</v>
      </c>
      <c r="C370" s="332"/>
      <c r="D370" s="333" t="s">
        <v>2840</v>
      </c>
      <c r="E370" s="334"/>
      <c r="F370" s="130" t="s">
        <v>345</v>
      </c>
      <c r="G370" s="130" t="s">
        <v>1790</v>
      </c>
      <c r="H370" s="131" t="s">
        <v>983</v>
      </c>
      <c r="I370" s="335" t="s">
        <v>2828</v>
      </c>
      <c r="J370" s="336"/>
      <c r="K370" s="336"/>
      <c r="L370" s="337"/>
      <c r="M370" s="333" t="s">
        <v>1792</v>
      </c>
      <c r="N370" s="334"/>
      <c r="O370" s="139">
        <v>40940</v>
      </c>
      <c r="P370" s="130" t="s">
        <v>2080</v>
      </c>
      <c r="Q370" s="134"/>
      <c r="R370" s="134" t="s">
        <v>1963</v>
      </c>
      <c r="S370" s="137"/>
      <c r="T370" s="137"/>
      <c r="U370" s="137"/>
      <c r="V370" s="137"/>
      <c r="W370" s="137"/>
      <c r="X370" s="137"/>
      <c r="Y370" s="137"/>
      <c r="Z370" s="137"/>
    </row>
    <row r="371" spans="2:26" ht="48" customHeight="1" x14ac:dyDescent="0.25">
      <c r="B371" s="331" t="s">
        <v>1819</v>
      </c>
      <c r="C371" s="332"/>
      <c r="D371" s="333" t="s">
        <v>2841</v>
      </c>
      <c r="E371" s="334"/>
      <c r="F371" s="130" t="s">
        <v>345</v>
      </c>
      <c r="G371" s="130" t="s">
        <v>1790</v>
      </c>
      <c r="H371" s="131" t="s">
        <v>987</v>
      </c>
      <c r="I371" s="335" t="s">
        <v>2828</v>
      </c>
      <c r="J371" s="336"/>
      <c r="K371" s="336"/>
      <c r="L371" s="337"/>
      <c r="M371" s="333" t="s">
        <v>1792</v>
      </c>
      <c r="N371" s="334"/>
      <c r="O371" s="139">
        <v>40940</v>
      </c>
      <c r="P371" s="130" t="s">
        <v>2080</v>
      </c>
      <c r="Q371" s="134"/>
      <c r="R371" s="134" t="s">
        <v>2842</v>
      </c>
      <c r="S371" s="137"/>
      <c r="T371" s="137"/>
      <c r="U371" s="137"/>
      <c r="V371" s="137"/>
      <c r="W371" s="137"/>
      <c r="X371" s="137"/>
      <c r="Y371" s="137"/>
      <c r="Z371" s="137"/>
    </row>
    <row r="372" spans="2:26" ht="48" customHeight="1" x14ac:dyDescent="0.25">
      <c r="B372" s="331" t="s">
        <v>1859</v>
      </c>
      <c r="C372" s="332"/>
      <c r="D372" s="333" t="s">
        <v>2843</v>
      </c>
      <c r="E372" s="334"/>
      <c r="F372" s="130" t="s">
        <v>345</v>
      </c>
      <c r="G372" s="130" t="s">
        <v>1790</v>
      </c>
      <c r="H372" s="131" t="s">
        <v>2844</v>
      </c>
      <c r="I372" s="335" t="s">
        <v>2828</v>
      </c>
      <c r="J372" s="336"/>
      <c r="K372" s="336"/>
      <c r="L372" s="337"/>
      <c r="M372" s="333" t="s">
        <v>1792</v>
      </c>
      <c r="N372" s="334"/>
      <c r="O372" s="139">
        <v>40940</v>
      </c>
      <c r="P372" s="130" t="s">
        <v>2080</v>
      </c>
      <c r="Q372" s="134"/>
      <c r="R372" s="134" t="s">
        <v>1963</v>
      </c>
      <c r="S372" s="137"/>
      <c r="T372" s="137"/>
      <c r="U372" s="137"/>
      <c r="V372" s="137"/>
      <c r="W372" s="137"/>
      <c r="X372" s="137"/>
      <c r="Y372" s="137"/>
      <c r="Z372" s="137"/>
    </row>
    <row r="373" spans="2:26" ht="48" customHeight="1" x14ac:dyDescent="0.25">
      <c r="B373" s="331" t="s">
        <v>1819</v>
      </c>
      <c r="C373" s="332"/>
      <c r="D373" s="333" t="s">
        <v>2845</v>
      </c>
      <c r="E373" s="334"/>
      <c r="F373" s="130" t="s">
        <v>345</v>
      </c>
      <c r="G373" s="130" t="s">
        <v>1790</v>
      </c>
      <c r="H373" s="131" t="s">
        <v>991</v>
      </c>
      <c r="I373" s="335" t="s">
        <v>2828</v>
      </c>
      <c r="J373" s="336"/>
      <c r="K373" s="336"/>
      <c r="L373" s="337"/>
      <c r="M373" s="333" t="s">
        <v>1792</v>
      </c>
      <c r="N373" s="334"/>
      <c r="O373" s="139">
        <v>40940</v>
      </c>
      <c r="P373" s="130" t="s">
        <v>2080</v>
      </c>
      <c r="Q373" s="134"/>
      <c r="R373" s="134" t="s">
        <v>1963</v>
      </c>
      <c r="S373" s="137"/>
      <c r="T373" s="137"/>
      <c r="U373" s="137"/>
      <c r="V373" s="137"/>
      <c r="W373" s="137"/>
      <c r="X373" s="137"/>
      <c r="Y373" s="137"/>
      <c r="Z373" s="137"/>
    </row>
    <row r="374" spans="2:26" ht="48" customHeight="1" x14ac:dyDescent="0.25">
      <c r="B374" s="331" t="s">
        <v>1819</v>
      </c>
      <c r="C374" s="332"/>
      <c r="D374" s="333" t="s">
        <v>2846</v>
      </c>
      <c r="E374" s="334"/>
      <c r="F374" s="130" t="s">
        <v>345</v>
      </c>
      <c r="G374" s="130" t="s">
        <v>1790</v>
      </c>
      <c r="H374" s="131" t="s">
        <v>2847</v>
      </c>
      <c r="I374" s="335" t="s">
        <v>2828</v>
      </c>
      <c r="J374" s="336"/>
      <c r="K374" s="336"/>
      <c r="L374" s="337"/>
      <c r="M374" s="333" t="s">
        <v>1792</v>
      </c>
      <c r="N374" s="334"/>
      <c r="O374" s="139">
        <v>40940</v>
      </c>
      <c r="P374" s="130" t="s">
        <v>2080</v>
      </c>
      <c r="Q374" s="134"/>
      <c r="R374" s="134" t="s">
        <v>1963</v>
      </c>
      <c r="S374" s="137"/>
      <c r="T374" s="137"/>
      <c r="U374" s="137"/>
      <c r="V374" s="137"/>
      <c r="W374" s="137"/>
      <c r="X374" s="137"/>
      <c r="Y374" s="137"/>
      <c r="Z374" s="137"/>
    </row>
    <row r="375" spans="2:26" ht="48" customHeight="1" x14ac:dyDescent="0.25">
      <c r="B375" s="331" t="s">
        <v>1819</v>
      </c>
      <c r="C375" s="332"/>
      <c r="D375" s="333" t="s">
        <v>2848</v>
      </c>
      <c r="E375" s="334"/>
      <c r="F375" s="130" t="s">
        <v>345</v>
      </c>
      <c r="G375" s="130" t="s">
        <v>1790</v>
      </c>
      <c r="H375" s="131" t="s">
        <v>2849</v>
      </c>
      <c r="I375" s="335" t="s">
        <v>2828</v>
      </c>
      <c r="J375" s="336"/>
      <c r="K375" s="336"/>
      <c r="L375" s="337"/>
      <c r="M375" s="333" t="s">
        <v>1792</v>
      </c>
      <c r="N375" s="334"/>
      <c r="O375" s="139">
        <v>40940</v>
      </c>
      <c r="P375" s="130" t="s">
        <v>2080</v>
      </c>
      <c r="Q375" s="134"/>
      <c r="R375" s="134" t="s">
        <v>577</v>
      </c>
      <c r="S375" s="137"/>
      <c r="T375" s="137"/>
      <c r="U375" s="137"/>
      <c r="V375" s="137"/>
      <c r="W375" s="137"/>
      <c r="X375" s="137"/>
      <c r="Y375" s="137"/>
      <c r="Z375" s="137"/>
    </row>
    <row r="376" spans="2:26" ht="48" customHeight="1" x14ac:dyDescent="0.25">
      <c r="B376" s="331" t="s">
        <v>1819</v>
      </c>
      <c r="C376" s="332"/>
      <c r="D376" s="333" t="s">
        <v>2850</v>
      </c>
      <c r="E376" s="334"/>
      <c r="F376" s="130" t="s">
        <v>345</v>
      </c>
      <c r="G376" s="130" t="s">
        <v>1790</v>
      </c>
      <c r="H376" s="131" t="s">
        <v>2851</v>
      </c>
      <c r="I376" s="335" t="s">
        <v>2828</v>
      </c>
      <c r="J376" s="336"/>
      <c r="K376" s="336"/>
      <c r="L376" s="337"/>
      <c r="M376" s="333" t="s">
        <v>1792</v>
      </c>
      <c r="N376" s="334"/>
      <c r="O376" s="139">
        <v>40940</v>
      </c>
      <c r="P376" s="130" t="s">
        <v>2080</v>
      </c>
      <c r="Q376" s="134"/>
      <c r="R376" s="134" t="s">
        <v>2852</v>
      </c>
      <c r="S376" s="137"/>
      <c r="T376" s="137"/>
      <c r="U376" s="137"/>
      <c r="V376" s="137"/>
      <c r="W376" s="137"/>
      <c r="X376" s="137"/>
      <c r="Y376" s="137"/>
      <c r="Z376" s="137"/>
    </row>
    <row r="377" spans="2:26" ht="48" customHeight="1" x14ac:dyDescent="0.25">
      <c r="B377" s="331" t="s">
        <v>1819</v>
      </c>
      <c r="C377" s="332"/>
      <c r="D377" s="333" t="s">
        <v>2853</v>
      </c>
      <c r="E377" s="334"/>
      <c r="F377" s="130" t="s">
        <v>345</v>
      </c>
      <c r="G377" s="130" t="s">
        <v>1790</v>
      </c>
      <c r="H377" s="131" t="s">
        <v>2854</v>
      </c>
      <c r="I377" s="335" t="s">
        <v>2828</v>
      </c>
      <c r="J377" s="336"/>
      <c r="K377" s="336"/>
      <c r="L377" s="337"/>
      <c r="M377" s="333" t="s">
        <v>1792</v>
      </c>
      <c r="N377" s="334"/>
      <c r="O377" s="139">
        <v>40940</v>
      </c>
      <c r="P377" s="130" t="s">
        <v>2080</v>
      </c>
      <c r="Q377" s="134"/>
      <c r="R377" s="134" t="s">
        <v>2855</v>
      </c>
      <c r="S377" s="137"/>
      <c r="T377" s="137"/>
      <c r="U377" s="137"/>
      <c r="V377" s="137"/>
      <c r="W377" s="137"/>
      <c r="X377" s="137"/>
      <c r="Y377" s="137"/>
      <c r="Z377" s="137"/>
    </row>
    <row r="378" spans="2:26" ht="48" customHeight="1" x14ac:dyDescent="0.25">
      <c r="B378" s="331" t="s">
        <v>1984</v>
      </c>
      <c r="C378" s="332"/>
      <c r="D378" s="333" t="s">
        <v>2856</v>
      </c>
      <c r="E378" s="334"/>
      <c r="F378" s="130" t="s">
        <v>329</v>
      </c>
      <c r="G378" s="130" t="s">
        <v>2036</v>
      </c>
      <c r="H378" s="131" t="s">
        <v>2857</v>
      </c>
      <c r="I378" s="331" t="s">
        <v>2858</v>
      </c>
      <c r="J378" s="338"/>
      <c r="K378" s="338"/>
      <c r="L378" s="332"/>
      <c r="M378" s="333" t="s">
        <v>2859</v>
      </c>
      <c r="N378" s="334"/>
      <c r="O378" s="139">
        <v>40941</v>
      </c>
      <c r="P378" s="130" t="s">
        <v>2860</v>
      </c>
      <c r="Q378" s="134"/>
      <c r="R378" s="134" t="s">
        <v>577</v>
      </c>
      <c r="S378" s="137"/>
      <c r="T378" s="137"/>
      <c r="U378" s="137"/>
      <c r="V378" s="137"/>
      <c r="W378" s="137"/>
      <c r="X378" s="137"/>
      <c r="Y378" s="137"/>
      <c r="Z378" s="137"/>
    </row>
    <row r="379" spans="2:26" ht="48" customHeight="1" x14ac:dyDescent="0.25">
      <c r="B379" s="331">
        <v>20123101398</v>
      </c>
      <c r="C379" s="332"/>
      <c r="D379" s="333" t="s">
        <v>2861</v>
      </c>
      <c r="E379" s="334"/>
      <c r="F379" s="130" t="s">
        <v>329</v>
      </c>
      <c r="G379" s="130" t="s">
        <v>2010</v>
      </c>
      <c r="H379" s="131" t="s">
        <v>2862</v>
      </c>
      <c r="I379" s="335" t="s">
        <v>2863</v>
      </c>
      <c r="J379" s="336"/>
      <c r="K379" s="336"/>
      <c r="L379" s="337"/>
      <c r="M379" s="333" t="s">
        <v>2012</v>
      </c>
      <c r="N379" s="334"/>
      <c r="O379" s="139">
        <v>40940</v>
      </c>
      <c r="P379" s="130" t="s">
        <v>2864</v>
      </c>
      <c r="Q379" s="134"/>
      <c r="R379" s="134"/>
      <c r="S379" s="137"/>
      <c r="T379" s="137"/>
      <c r="U379" s="137"/>
      <c r="V379" s="137"/>
      <c r="W379" s="137"/>
      <c r="X379" s="137"/>
      <c r="Y379" s="137"/>
      <c r="Z379" s="137"/>
    </row>
    <row r="380" spans="2:26" ht="48" customHeight="1" x14ac:dyDescent="0.25">
      <c r="B380" s="331">
        <v>20123101397</v>
      </c>
      <c r="C380" s="332"/>
      <c r="D380" s="333" t="s">
        <v>2865</v>
      </c>
      <c r="E380" s="334"/>
      <c r="F380" s="130" t="s">
        <v>762</v>
      </c>
      <c r="G380" s="130" t="s">
        <v>1790</v>
      </c>
      <c r="H380" s="131" t="s">
        <v>823</v>
      </c>
      <c r="I380" s="335" t="s">
        <v>2828</v>
      </c>
      <c r="J380" s="336"/>
      <c r="K380" s="336"/>
      <c r="L380" s="337"/>
      <c r="M380" s="333" t="s">
        <v>2644</v>
      </c>
      <c r="N380" s="334"/>
      <c r="O380" s="139">
        <v>40940</v>
      </c>
      <c r="P380" s="130" t="s">
        <v>2864</v>
      </c>
      <c r="Q380" s="134"/>
      <c r="R380" s="134"/>
      <c r="S380" s="137"/>
      <c r="T380" s="137"/>
      <c r="U380" s="137"/>
      <c r="V380" s="137"/>
      <c r="W380" s="137"/>
      <c r="X380" s="137"/>
      <c r="Y380" s="137"/>
      <c r="Z380" s="137"/>
    </row>
    <row r="381" spans="2:26" ht="48" customHeight="1" x14ac:dyDescent="0.25">
      <c r="B381" s="331">
        <v>20123101397</v>
      </c>
      <c r="C381" s="332"/>
      <c r="D381" s="333" t="s">
        <v>2866</v>
      </c>
      <c r="E381" s="334"/>
      <c r="F381" s="130" t="s">
        <v>762</v>
      </c>
      <c r="G381" s="130" t="s">
        <v>1790</v>
      </c>
      <c r="H381" s="131" t="s">
        <v>740</v>
      </c>
      <c r="I381" s="335" t="s">
        <v>2828</v>
      </c>
      <c r="J381" s="336"/>
      <c r="K381" s="336"/>
      <c r="L381" s="337"/>
      <c r="M381" s="333" t="s">
        <v>2644</v>
      </c>
      <c r="N381" s="334"/>
      <c r="O381" s="139">
        <v>40940</v>
      </c>
      <c r="P381" s="130" t="s">
        <v>2864</v>
      </c>
      <c r="Q381" s="134"/>
      <c r="R381" s="134"/>
      <c r="S381" s="137"/>
      <c r="T381" s="137"/>
      <c r="U381" s="137"/>
      <c r="V381" s="137"/>
      <c r="W381" s="137"/>
      <c r="X381" s="137"/>
      <c r="Y381" s="137"/>
      <c r="Z381" s="137"/>
    </row>
    <row r="382" spans="2:26" ht="48" customHeight="1" x14ac:dyDescent="0.25">
      <c r="B382" s="331">
        <v>20123101397</v>
      </c>
      <c r="C382" s="332"/>
      <c r="D382" s="333" t="s">
        <v>2867</v>
      </c>
      <c r="E382" s="334"/>
      <c r="F382" s="130" t="s">
        <v>762</v>
      </c>
      <c r="G382" s="130" t="s">
        <v>1790</v>
      </c>
      <c r="H382" s="140" t="s">
        <v>742</v>
      </c>
      <c r="I382" s="335" t="s">
        <v>2828</v>
      </c>
      <c r="J382" s="336"/>
      <c r="K382" s="336"/>
      <c r="L382" s="337"/>
      <c r="M382" s="333" t="s">
        <v>2644</v>
      </c>
      <c r="N382" s="334"/>
      <c r="O382" s="139">
        <v>40940</v>
      </c>
      <c r="P382" s="130" t="s">
        <v>2864</v>
      </c>
      <c r="Q382" s="134"/>
      <c r="R382" s="134"/>
      <c r="S382" s="137"/>
      <c r="T382" s="137"/>
      <c r="U382" s="137"/>
      <c r="V382" s="137"/>
      <c r="W382" s="137"/>
      <c r="X382" s="137"/>
      <c r="Y382" s="137"/>
      <c r="Z382" s="137"/>
    </row>
    <row r="383" spans="2:26" ht="48" customHeight="1" x14ac:dyDescent="0.25">
      <c r="B383" s="331" t="s">
        <v>1984</v>
      </c>
      <c r="C383" s="332"/>
      <c r="D383" s="333" t="s">
        <v>2868</v>
      </c>
      <c r="E383" s="334"/>
      <c r="F383" s="130" t="s">
        <v>329</v>
      </c>
      <c r="G383" s="130" t="s">
        <v>1790</v>
      </c>
      <c r="H383" s="140" t="s">
        <v>795</v>
      </c>
      <c r="I383" s="335" t="s">
        <v>2828</v>
      </c>
      <c r="J383" s="336"/>
      <c r="K383" s="336"/>
      <c r="L383" s="337"/>
      <c r="M383" s="333" t="s">
        <v>1792</v>
      </c>
      <c r="N383" s="334"/>
      <c r="O383" s="139">
        <v>40940</v>
      </c>
      <c r="P383" s="130" t="s">
        <v>2869</v>
      </c>
      <c r="Q383" s="134" t="s">
        <v>2870</v>
      </c>
      <c r="R383" s="134" t="s">
        <v>1963</v>
      </c>
      <c r="S383" s="137"/>
      <c r="T383" s="137"/>
      <c r="U383" s="137"/>
      <c r="V383" s="137"/>
      <c r="W383" s="137"/>
      <c r="X383" s="137"/>
      <c r="Y383" s="137"/>
      <c r="Z383" s="137"/>
    </row>
    <row r="384" spans="2:26" ht="48" customHeight="1" x14ac:dyDescent="0.25">
      <c r="B384" s="331" t="s">
        <v>2345</v>
      </c>
      <c r="C384" s="332"/>
      <c r="D384" s="333" t="s">
        <v>2871</v>
      </c>
      <c r="E384" s="334"/>
      <c r="F384" s="130" t="s">
        <v>329</v>
      </c>
      <c r="G384" s="130" t="s">
        <v>2010</v>
      </c>
      <c r="H384" s="140" t="s">
        <v>2872</v>
      </c>
      <c r="I384" s="335" t="s">
        <v>2873</v>
      </c>
      <c r="J384" s="336"/>
      <c r="K384" s="336"/>
      <c r="L384" s="337"/>
      <c r="M384" s="333" t="s">
        <v>2012</v>
      </c>
      <c r="N384" s="334"/>
      <c r="O384" s="139">
        <v>40940</v>
      </c>
      <c r="P384" s="130" t="s">
        <v>2869</v>
      </c>
      <c r="Q384" s="134"/>
      <c r="R384" s="134"/>
      <c r="S384" s="137"/>
      <c r="T384" s="137"/>
      <c r="U384" s="137"/>
      <c r="V384" s="137"/>
      <c r="W384" s="137"/>
      <c r="X384" s="137"/>
      <c r="Y384" s="137"/>
      <c r="Z384" s="137"/>
    </row>
    <row r="385" spans="2:26" ht="48" customHeight="1" x14ac:dyDescent="0.25">
      <c r="B385" s="331">
        <v>20123101331</v>
      </c>
      <c r="C385" s="332"/>
      <c r="D385" s="333"/>
      <c r="E385" s="334"/>
      <c r="F385" s="130" t="s">
        <v>329</v>
      </c>
      <c r="G385" s="130" t="s">
        <v>2874</v>
      </c>
      <c r="H385" s="140" t="s">
        <v>2875</v>
      </c>
      <c r="I385" s="331" t="s">
        <v>2876</v>
      </c>
      <c r="J385" s="338"/>
      <c r="K385" s="338"/>
      <c r="L385" s="332"/>
      <c r="M385" s="333" t="s">
        <v>2877</v>
      </c>
      <c r="N385" s="334"/>
      <c r="O385" s="139">
        <v>40940</v>
      </c>
      <c r="P385" s="130" t="s">
        <v>2214</v>
      </c>
      <c r="Q385" s="134"/>
      <c r="R385" s="134"/>
      <c r="S385" s="137"/>
      <c r="T385" s="137"/>
      <c r="U385" s="137"/>
      <c r="V385" s="137"/>
      <c r="W385" s="137"/>
      <c r="X385" s="137"/>
      <c r="Y385" s="137"/>
      <c r="Z385" s="137"/>
    </row>
    <row r="386" spans="2:26" ht="48" customHeight="1" x14ac:dyDescent="0.25">
      <c r="B386" s="331">
        <v>20123101335</v>
      </c>
      <c r="C386" s="332"/>
      <c r="D386" s="333" t="s">
        <v>2878</v>
      </c>
      <c r="E386" s="334"/>
      <c r="F386" s="130" t="s">
        <v>115</v>
      </c>
      <c r="G386" s="130" t="s">
        <v>2036</v>
      </c>
      <c r="H386" s="140" t="s">
        <v>2879</v>
      </c>
      <c r="I386" s="335" t="s">
        <v>2880</v>
      </c>
      <c r="J386" s="336"/>
      <c r="K386" s="336"/>
      <c r="L386" s="337"/>
      <c r="M386" s="333" t="s">
        <v>2615</v>
      </c>
      <c r="N386" s="334"/>
      <c r="O386" s="139">
        <v>40940</v>
      </c>
      <c r="P386" s="130" t="s">
        <v>2283</v>
      </c>
      <c r="Q386" s="134"/>
      <c r="R386" s="134"/>
      <c r="S386" s="137"/>
      <c r="T386" s="137"/>
      <c r="U386" s="137"/>
      <c r="V386" s="137"/>
      <c r="W386" s="137"/>
      <c r="X386" s="137"/>
      <c r="Y386" s="137"/>
      <c r="Z386" s="137"/>
    </row>
    <row r="387" spans="2:26" ht="48" customHeight="1" x14ac:dyDescent="0.25">
      <c r="B387" s="331" t="s">
        <v>1984</v>
      </c>
      <c r="C387" s="332"/>
      <c r="D387" s="333" t="s">
        <v>2881</v>
      </c>
      <c r="E387" s="334"/>
      <c r="F387" s="130" t="s">
        <v>329</v>
      </c>
      <c r="G387" s="130" t="s">
        <v>1790</v>
      </c>
      <c r="H387" s="140" t="s">
        <v>2882</v>
      </c>
      <c r="I387" s="335" t="s">
        <v>2828</v>
      </c>
      <c r="J387" s="336"/>
      <c r="K387" s="336"/>
      <c r="L387" s="337"/>
      <c r="M387" s="333" t="s">
        <v>1792</v>
      </c>
      <c r="N387" s="334"/>
      <c r="O387" s="139">
        <v>40940</v>
      </c>
      <c r="P387" s="130" t="s">
        <v>2602</v>
      </c>
      <c r="Q387" s="134"/>
      <c r="R387" s="134" t="s">
        <v>1963</v>
      </c>
      <c r="S387" s="137"/>
      <c r="T387" s="137"/>
      <c r="U387" s="137"/>
      <c r="V387" s="137"/>
      <c r="W387" s="137"/>
      <c r="X387" s="137"/>
      <c r="Y387" s="137"/>
      <c r="Z387" s="137"/>
    </row>
    <row r="388" spans="2:26" ht="48" customHeight="1" x14ac:dyDescent="0.25">
      <c r="B388" s="331" t="s">
        <v>1984</v>
      </c>
      <c r="C388" s="332"/>
      <c r="D388" s="333" t="s">
        <v>2883</v>
      </c>
      <c r="E388" s="334"/>
      <c r="F388" s="130" t="s">
        <v>329</v>
      </c>
      <c r="G388" s="130" t="s">
        <v>2010</v>
      </c>
      <c r="H388" s="140" t="s">
        <v>2884</v>
      </c>
      <c r="I388" s="335" t="s">
        <v>2885</v>
      </c>
      <c r="J388" s="336"/>
      <c r="K388" s="336"/>
      <c r="L388" s="337"/>
      <c r="M388" s="333" t="s">
        <v>2012</v>
      </c>
      <c r="N388" s="334"/>
      <c r="O388" s="139">
        <v>40940</v>
      </c>
      <c r="P388" s="130" t="s">
        <v>2080</v>
      </c>
      <c r="Q388" s="134"/>
      <c r="R388" s="134"/>
      <c r="S388" s="137"/>
      <c r="T388" s="137"/>
      <c r="U388" s="137"/>
      <c r="V388" s="137"/>
      <c r="W388" s="137"/>
      <c r="X388" s="137"/>
      <c r="Y388" s="137"/>
      <c r="Z388" s="137"/>
    </row>
    <row r="389" spans="2:26" ht="48" customHeight="1" x14ac:dyDescent="0.25">
      <c r="B389" s="331" t="s">
        <v>1984</v>
      </c>
      <c r="C389" s="332"/>
      <c r="D389" s="333" t="s">
        <v>2886</v>
      </c>
      <c r="E389" s="334"/>
      <c r="F389" s="130" t="s">
        <v>371</v>
      </c>
      <c r="G389" s="130" t="s">
        <v>2036</v>
      </c>
      <c r="H389" s="140" t="s">
        <v>2003</v>
      </c>
      <c r="I389" s="335" t="s">
        <v>2887</v>
      </c>
      <c r="J389" s="336"/>
      <c r="K389" s="336"/>
      <c r="L389" s="337"/>
      <c r="M389" s="333" t="s">
        <v>2615</v>
      </c>
      <c r="N389" s="334"/>
      <c r="O389" s="139">
        <v>40941</v>
      </c>
      <c r="P389" s="130" t="s">
        <v>1992</v>
      </c>
      <c r="Q389" s="134"/>
      <c r="R389" s="134"/>
      <c r="S389" s="137"/>
      <c r="T389" s="137"/>
      <c r="U389" s="137"/>
      <c r="V389" s="137"/>
      <c r="W389" s="137"/>
      <c r="X389" s="137"/>
      <c r="Y389" s="137"/>
      <c r="Z389" s="137"/>
    </row>
    <row r="390" spans="2:26" ht="48" customHeight="1" x14ac:dyDescent="0.25">
      <c r="B390" s="331" t="s">
        <v>1984</v>
      </c>
      <c r="C390" s="332"/>
      <c r="D390" s="333" t="s">
        <v>2888</v>
      </c>
      <c r="E390" s="334"/>
      <c r="F390" s="130" t="s">
        <v>329</v>
      </c>
      <c r="G390" s="130" t="s">
        <v>1790</v>
      </c>
      <c r="H390" s="140" t="s">
        <v>1770</v>
      </c>
      <c r="I390" s="335" t="s">
        <v>2889</v>
      </c>
      <c r="J390" s="336"/>
      <c r="K390" s="336"/>
      <c r="L390" s="337"/>
      <c r="M390" s="333" t="s">
        <v>1792</v>
      </c>
      <c r="N390" s="334"/>
      <c r="O390" s="139">
        <v>40941</v>
      </c>
      <c r="P390" s="130" t="s">
        <v>2890</v>
      </c>
      <c r="Q390" s="134" t="s">
        <v>2391</v>
      </c>
      <c r="R390" s="134" t="s">
        <v>2891</v>
      </c>
      <c r="S390" s="137"/>
      <c r="T390" s="137"/>
      <c r="U390" s="137"/>
      <c r="V390" s="137"/>
      <c r="W390" s="137"/>
      <c r="X390" s="137"/>
      <c r="Y390" s="137"/>
      <c r="Z390" s="137"/>
    </row>
    <row r="391" spans="2:26" ht="48" customHeight="1" x14ac:dyDescent="0.25">
      <c r="B391" s="331" t="s">
        <v>1984</v>
      </c>
      <c r="C391" s="332"/>
      <c r="D391" s="333" t="s">
        <v>2892</v>
      </c>
      <c r="E391" s="334"/>
      <c r="F391" s="130" t="s">
        <v>329</v>
      </c>
      <c r="G391" s="130" t="s">
        <v>1790</v>
      </c>
      <c r="H391" s="140" t="s">
        <v>2893</v>
      </c>
      <c r="I391" s="335" t="s">
        <v>2828</v>
      </c>
      <c r="J391" s="336"/>
      <c r="K391" s="336"/>
      <c r="L391" s="337"/>
      <c r="M391" s="333" t="s">
        <v>1792</v>
      </c>
      <c r="N391" s="334"/>
      <c r="O391" s="139">
        <v>40941</v>
      </c>
      <c r="P391" s="130" t="s">
        <v>2890</v>
      </c>
      <c r="Q391" s="134" t="s">
        <v>2210</v>
      </c>
      <c r="R391" s="134" t="s">
        <v>1963</v>
      </c>
      <c r="S391" s="137"/>
      <c r="T391" s="137" t="s">
        <v>1963</v>
      </c>
      <c r="U391" s="137" t="s">
        <v>1963</v>
      </c>
      <c r="V391" s="137">
        <v>1930</v>
      </c>
      <c r="W391" s="137"/>
      <c r="X391" s="137"/>
      <c r="Y391" s="137"/>
      <c r="Z391" s="137"/>
    </row>
    <row r="392" spans="2:26" ht="48" customHeight="1" x14ac:dyDescent="0.25">
      <c r="B392" s="331" t="s">
        <v>1984</v>
      </c>
      <c r="C392" s="332"/>
      <c r="D392" s="333" t="s">
        <v>2894</v>
      </c>
      <c r="E392" s="334"/>
      <c r="F392" s="130" t="s">
        <v>1663</v>
      </c>
      <c r="G392" s="130" t="s">
        <v>2036</v>
      </c>
      <c r="H392" s="140" t="s">
        <v>2895</v>
      </c>
      <c r="I392" s="335" t="s">
        <v>2896</v>
      </c>
      <c r="J392" s="336"/>
      <c r="K392" s="336"/>
      <c r="L392" s="337"/>
      <c r="M392" s="333" t="s">
        <v>2897</v>
      </c>
      <c r="N392" s="334"/>
      <c r="O392" s="139">
        <v>40941</v>
      </c>
      <c r="P392" s="130" t="s">
        <v>2294</v>
      </c>
      <c r="Q392" s="134" t="s">
        <v>2391</v>
      </c>
      <c r="R392" s="134"/>
      <c r="S392" s="137"/>
      <c r="T392" s="137" t="s">
        <v>1963</v>
      </c>
      <c r="U392" s="137" t="s">
        <v>1963</v>
      </c>
      <c r="V392" s="137">
        <v>1951</v>
      </c>
      <c r="W392" s="137"/>
      <c r="X392" s="137"/>
      <c r="Y392" s="137"/>
      <c r="Z392" s="137"/>
    </row>
    <row r="393" spans="2:26" ht="48" customHeight="1" x14ac:dyDescent="0.25">
      <c r="B393" s="331" t="s">
        <v>1984</v>
      </c>
      <c r="C393" s="332"/>
      <c r="D393" s="333" t="s">
        <v>2898</v>
      </c>
      <c r="E393" s="334"/>
      <c r="F393" s="130" t="s">
        <v>329</v>
      </c>
      <c r="G393" s="130" t="s">
        <v>1790</v>
      </c>
      <c r="H393" s="131" t="s">
        <v>1767</v>
      </c>
      <c r="I393" s="335" t="s">
        <v>2828</v>
      </c>
      <c r="J393" s="336"/>
      <c r="K393" s="336"/>
      <c r="L393" s="337"/>
      <c r="M393" s="333" t="s">
        <v>1792</v>
      </c>
      <c r="N393" s="334"/>
      <c r="O393" s="139">
        <v>40940</v>
      </c>
      <c r="P393" s="130" t="s">
        <v>2899</v>
      </c>
      <c r="Q393" s="134" t="s">
        <v>2391</v>
      </c>
      <c r="R393" s="134" t="s">
        <v>1963</v>
      </c>
      <c r="S393" s="137"/>
      <c r="T393" s="137" t="s">
        <v>1963</v>
      </c>
      <c r="U393" s="137" t="s">
        <v>1963</v>
      </c>
      <c r="V393" s="137">
        <v>1953</v>
      </c>
      <c r="W393" s="137"/>
      <c r="X393" s="137"/>
      <c r="Y393" s="137"/>
      <c r="Z393" s="137"/>
    </row>
    <row r="394" spans="2:26" ht="48" customHeight="1" x14ac:dyDescent="0.25">
      <c r="B394" s="331">
        <v>20121101375</v>
      </c>
      <c r="C394" s="332"/>
      <c r="D394" s="333" t="s">
        <v>2900</v>
      </c>
      <c r="E394" s="334"/>
      <c r="F394" s="130" t="s">
        <v>329</v>
      </c>
      <c r="G394" s="130" t="s">
        <v>2036</v>
      </c>
      <c r="H394" s="131" t="s">
        <v>2901</v>
      </c>
      <c r="I394" s="335" t="s">
        <v>2902</v>
      </c>
      <c r="J394" s="336"/>
      <c r="K394" s="336"/>
      <c r="L394" s="337"/>
      <c r="M394" s="333" t="s">
        <v>2032</v>
      </c>
      <c r="N394" s="334"/>
      <c r="O394" s="139">
        <v>40941</v>
      </c>
      <c r="P394" s="130" t="s">
        <v>1909</v>
      </c>
      <c r="Q394" s="134"/>
      <c r="R394" s="134"/>
      <c r="S394" s="137"/>
      <c r="T394" s="137"/>
      <c r="U394" s="137"/>
      <c r="V394" s="137"/>
      <c r="W394" s="137"/>
      <c r="X394" s="137"/>
      <c r="Y394" s="137"/>
      <c r="Z394" s="137"/>
    </row>
    <row r="395" spans="2:26" ht="48" customHeight="1" x14ac:dyDescent="0.25">
      <c r="B395" s="331" t="s">
        <v>1984</v>
      </c>
      <c r="C395" s="332"/>
      <c r="D395" s="333" t="s">
        <v>2903</v>
      </c>
      <c r="E395" s="334"/>
      <c r="F395" s="130" t="s">
        <v>329</v>
      </c>
      <c r="G395" s="130" t="s">
        <v>1790</v>
      </c>
      <c r="H395" s="140" t="s">
        <v>1735</v>
      </c>
      <c r="I395" s="335" t="s">
        <v>2828</v>
      </c>
      <c r="J395" s="336"/>
      <c r="K395" s="336"/>
      <c r="L395" s="337"/>
      <c r="M395" s="333" t="s">
        <v>1792</v>
      </c>
      <c r="N395" s="334"/>
      <c r="O395" s="139">
        <v>40941</v>
      </c>
      <c r="P395" s="130" t="s">
        <v>2904</v>
      </c>
      <c r="Q395" s="134" t="s">
        <v>2210</v>
      </c>
      <c r="R395" s="134" t="s">
        <v>1963</v>
      </c>
      <c r="S395" s="137"/>
      <c r="T395" s="137" t="s">
        <v>1963</v>
      </c>
      <c r="U395" s="137" t="s">
        <v>1963</v>
      </c>
      <c r="V395" s="137">
        <v>1931</v>
      </c>
      <c r="W395" s="137"/>
      <c r="X395" s="137"/>
      <c r="Y395" s="137"/>
      <c r="Z395" s="137"/>
    </row>
    <row r="396" spans="2:26" ht="48" customHeight="1" x14ac:dyDescent="0.25">
      <c r="B396" s="331" t="s">
        <v>1984</v>
      </c>
      <c r="C396" s="332"/>
      <c r="D396" s="333" t="s">
        <v>2905</v>
      </c>
      <c r="E396" s="334"/>
      <c r="F396" s="130" t="s">
        <v>329</v>
      </c>
      <c r="G396" s="130" t="s">
        <v>1790</v>
      </c>
      <c r="H396" s="140" t="s">
        <v>793</v>
      </c>
      <c r="I396" s="335" t="s">
        <v>2828</v>
      </c>
      <c r="J396" s="336"/>
      <c r="K396" s="336"/>
      <c r="L396" s="337"/>
      <c r="M396" s="333" t="s">
        <v>1792</v>
      </c>
      <c r="N396" s="334"/>
      <c r="O396" s="139">
        <v>40941</v>
      </c>
      <c r="P396" s="130" t="s">
        <v>2221</v>
      </c>
      <c r="Q396" s="134"/>
      <c r="R396" s="134" t="s">
        <v>1963</v>
      </c>
      <c r="S396" s="137"/>
      <c r="T396" s="137"/>
      <c r="U396" s="137"/>
      <c r="V396" s="137"/>
      <c r="W396" s="137"/>
      <c r="X396" s="137"/>
      <c r="Y396" s="137"/>
      <c r="Z396" s="137"/>
    </row>
    <row r="397" spans="2:26" ht="48" customHeight="1" x14ac:dyDescent="0.25">
      <c r="B397" s="331">
        <v>15123100055</v>
      </c>
      <c r="C397" s="332"/>
      <c r="D397" s="333" t="s">
        <v>2906</v>
      </c>
      <c r="E397" s="334"/>
      <c r="F397" s="130" t="s">
        <v>496</v>
      </c>
      <c r="G397" s="130" t="s">
        <v>2036</v>
      </c>
      <c r="H397" s="140" t="s">
        <v>2907</v>
      </c>
      <c r="I397" s="335" t="s">
        <v>2908</v>
      </c>
      <c r="J397" s="336"/>
      <c r="K397" s="336"/>
      <c r="L397" s="337"/>
      <c r="M397" s="333" t="s">
        <v>2615</v>
      </c>
      <c r="N397" s="334"/>
      <c r="O397" s="139">
        <v>40941</v>
      </c>
      <c r="P397" s="130" t="s">
        <v>1850</v>
      </c>
      <c r="Q397" s="134"/>
      <c r="R397" s="134"/>
      <c r="S397" s="137"/>
      <c r="T397" s="137"/>
      <c r="U397" s="137"/>
      <c r="V397" s="137"/>
      <c r="W397" s="137"/>
      <c r="X397" s="137"/>
      <c r="Y397" s="137"/>
      <c r="Z397" s="137"/>
    </row>
    <row r="398" spans="2:26" ht="48" customHeight="1" x14ac:dyDescent="0.25">
      <c r="B398" s="331">
        <v>15993100043</v>
      </c>
      <c r="C398" s="332"/>
      <c r="D398" s="333" t="s">
        <v>2909</v>
      </c>
      <c r="E398" s="334"/>
      <c r="F398" s="130" t="s">
        <v>496</v>
      </c>
      <c r="G398" s="130" t="s">
        <v>1790</v>
      </c>
      <c r="H398" s="140" t="s">
        <v>2275</v>
      </c>
      <c r="I398" s="335" t="s">
        <v>2910</v>
      </c>
      <c r="J398" s="336"/>
      <c r="K398" s="336"/>
      <c r="L398" s="337"/>
      <c r="M398" s="333" t="s">
        <v>2644</v>
      </c>
      <c r="N398" s="334"/>
      <c r="O398" s="139">
        <v>40941</v>
      </c>
      <c r="P398" s="130" t="s">
        <v>1850</v>
      </c>
      <c r="Q398" s="134"/>
      <c r="R398" s="134"/>
      <c r="S398" s="137"/>
      <c r="T398" s="137"/>
      <c r="U398" s="137"/>
      <c r="V398" s="137"/>
      <c r="W398" s="137"/>
      <c r="X398" s="137"/>
      <c r="Y398" s="137"/>
      <c r="Z398" s="137"/>
    </row>
    <row r="399" spans="2:26" ht="48" customHeight="1" x14ac:dyDescent="0.25">
      <c r="B399" s="331" t="s">
        <v>1984</v>
      </c>
      <c r="C399" s="332"/>
      <c r="D399" s="333" t="s">
        <v>2911</v>
      </c>
      <c r="E399" s="334"/>
      <c r="F399" s="130" t="s">
        <v>329</v>
      </c>
      <c r="G399" s="130" t="s">
        <v>1790</v>
      </c>
      <c r="H399" s="140" t="s">
        <v>801</v>
      </c>
      <c r="I399" s="335" t="s">
        <v>2828</v>
      </c>
      <c r="J399" s="336"/>
      <c r="K399" s="336"/>
      <c r="L399" s="337"/>
      <c r="M399" s="333" t="s">
        <v>1792</v>
      </c>
      <c r="N399" s="334"/>
      <c r="O399" s="139">
        <v>40942</v>
      </c>
      <c r="P399" s="130" t="s">
        <v>2912</v>
      </c>
      <c r="Q399" s="134" t="s">
        <v>2210</v>
      </c>
      <c r="R399" s="134" t="s">
        <v>1963</v>
      </c>
      <c r="S399" s="137"/>
      <c r="T399" s="137" t="s">
        <v>1963</v>
      </c>
      <c r="U399" s="137" t="s">
        <v>1963</v>
      </c>
      <c r="V399" s="137">
        <v>1932</v>
      </c>
      <c r="W399" s="137"/>
      <c r="X399" s="137"/>
      <c r="Y399" s="137"/>
      <c r="Z399" s="137"/>
    </row>
    <row r="400" spans="2:26" ht="48" customHeight="1" x14ac:dyDescent="0.25">
      <c r="B400" s="331">
        <v>20123101395</v>
      </c>
      <c r="C400" s="332"/>
      <c r="D400" s="333" t="s">
        <v>2913</v>
      </c>
      <c r="E400" s="334"/>
      <c r="F400" s="130" t="s">
        <v>348</v>
      </c>
      <c r="G400" s="130" t="s">
        <v>1790</v>
      </c>
      <c r="H400" s="140" t="s">
        <v>769</v>
      </c>
      <c r="I400" s="335" t="s">
        <v>2828</v>
      </c>
      <c r="J400" s="336"/>
      <c r="K400" s="336"/>
      <c r="L400" s="337"/>
      <c r="M400" s="333" t="s">
        <v>1792</v>
      </c>
      <c r="N400" s="334"/>
      <c r="O400" s="139">
        <v>40941</v>
      </c>
      <c r="P400" s="130" t="s">
        <v>1850</v>
      </c>
      <c r="Q400" s="134"/>
      <c r="R400" s="134" t="s">
        <v>2914</v>
      </c>
      <c r="S400" s="137"/>
      <c r="T400" s="137"/>
      <c r="U400" s="137"/>
      <c r="V400" s="137"/>
      <c r="W400" s="137"/>
      <c r="X400" s="137"/>
      <c r="Y400" s="137"/>
      <c r="Z400" s="137"/>
    </row>
    <row r="401" spans="2:26" ht="48" customHeight="1" x14ac:dyDescent="0.25">
      <c r="B401" s="331">
        <v>20123101395</v>
      </c>
      <c r="C401" s="332"/>
      <c r="D401" s="333" t="s">
        <v>2915</v>
      </c>
      <c r="E401" s="334"/>
      <c r="F401" s="130" t="s">
        <v>348</v>
      </c>
      <c r="G401" s="130" t="s">
        <v>1790</v>
      </c>
      <c r="H401" s="140" t="s">
        <v>1092</v>
      </c>
      <c r="I401" s="335" t="s">
        <v>2828</v>
      </c>
      <c r="J401" s="336"/>
      <c r="K401" s="336"/>
      <c r="L401" s="337"/>
      <c r="M401" s="333" t="s">
        <v>1792</v>
      </c>
      <c r="N401" s="334"/>
      <c r="O401" s="139">
        <v>40941</v>
      </c>
      <c r="P401" s="130" t="s">
        <v>1850</v>
      </c>
      <c r="Q401" s="134"/>
      <c r="R401" s="134" t="s">
        <v>2916</v>
      </c>
      <c r="S401" s="137"/>
      <c r="T401" s="137"/>
      <c r="U401" s="137"/>
      <c r="V401" s="137"/>
      <c r="W401" s="137"/>
      <c r="X401" s="137"/>
      <c r="Y401" s="137"/>
      <c r="Z401" s="137"/>
    </row>
    <row r="402" spans="2:26" ht="48" customHeight="1" x14ac:dyDescent="0.25">
      <c r="B402" s="331">
        <v>20123101395</v>
      </c>
      <c r="C402" s="332"/>
      <c r="D402" s="333" t="s">
        <v>2917</v>
      </c>
      <c r="E402" s="334"/>
      <c r="F402" s="130" t="s">
        <v>348</v>
      </c>
      <c r="G402" s="130" t="s">
        <v>1790</v>
      </c>
      <c r="H402" s="140" t="s">
        <v>1742</v>
      </c>
      <c r="I402" s="335" t="s">
        <v>2828</v>
      </c>
      <c r="J402" s="336"/>
      <c r="K402" s="336"/>
      <c r="L402" s="337"/>
      <c r="M402" s="333" t="s">
        <v>1792</v>
      </c>
      <c r="N402" s="334"/>
      <c r="O402" s="139">
        <v>40941</v>
      </c>
      <c r="P402" s="130" t="s">
        <v>1850</v>
      </c>
      <c r="Q402" s="134"/>
      <c r="R402" s="134"/>
      <c r="S402" s="137"/>
      <c r="T402" s="137"/>
      <c r="U402" s="137"/>
      <c r="V402" s="137"/>
      <c r="W402" s="137"/>
      <c r="X402" s="137"/>
      <c r="Y402" s="137"/>
      <c r="Z402" s="137"/>
    </row>
    <row r="403" spans="2:26" ht="48" customHeight="1" x14ac:dyDescent="0.25">
      <c r="B403" s="331">
        <v>20123101395</v>
      </c>
      <c r="C403" s="332"/>
      <c r="D403" s="333" t="s">
        <v>2918</v>
      </c>
      <c r="E403" s="334"/>
      <c r="F403" s="130" t="s">
        <v>348</v>
      </c>
      <c r="G403" s="130" t="s">
        <v>1790</v>
      </c>
      <c r="H403" s="140" t="s">
        <v>1314</v>
      </c>
      <c r="I403" s="335" t="s">
        <v>2828</v>
      </c>
      <c r="J403" s="336"/>
      <c r="K403" s="336"/>
      <c r="L403" s="337"/>
      <c r="M403" s="333" t="s">
        <v>1792</v>
      </c>
      <c r="N403" s="334"/>
      <c r="O403" s="139">
        <v>40941</v>
      </c>
      <c r="P403" s="130" t="s">
        <v>1850</v>
      </c>
      <c r="Q403" s="134"/>
      <c r="R403" s="134" t="s">
        <v>1963</v>
      </c>
      <c r="S403" s="137"/>
      <c r="T403" s="137"/>
      <c r="U403" s="137"/>
      <c r="V403" s="137"/>
      <c r="W403" s="137"/>
      <c r="X403" s="137"/>
      <c r="Y403" s="137"/>
      <c r="Z403" s="137"/>
    </row>
    <row r="404" spans="2:26" ht="48" customHeight="1" x14ac:dyDescent="0.25">
      <c r="B404" s="331">
        <v>20123101395</v>
      </c>
      <c r="C404" s="332"/>
      <c r="D404" s="333" t="s">
        <v>2919</v>
      </c>
      <c r="E404" s="334"/>
      <c r="F404" s="130" t="s">
        <v>348</v>
      </c>
      <c r="G404" s="130" t="s">
        <v>1790</v>
      </c>
      <c r="H404" s="140" t="s">
        <v>2920</v>
      </c>
      <c r="I404" s="335" t="s">
        <v>2828</v>
      </c>
      <c r="J404" s="336"/>
      <c r="K404" s="336"/>
      <c r="L404" s="337"/>
      <c r="M404" s="333" t="s">
        <v>1792</v>
      </c>
      <c r="N404" s="334"/>
      <c r="O404" s="139">
        <v>40941</v>
      </c>
      <c r="P404" s="130" t="s">
        <v>1850</v>
      </c>
      <c r="Q404" s="134"/>
      <c r="R404" s="134" t="s">
        <v>577</v>
      </c>
      <c r="S404" s="137"/>
      <c r="T404" s="137"/>
      <c r="U404" s="137"/>
      <c r="V404" s="137"/>
      <c r="W404" s="137"/>
      <c r="X404" s="137"/>
      <c r="Y404" s="137"/>
      <c r="Z404" s="137"/>
    </row>
    <row r="405" spans="2:26" ht="48" customHeight="1" x14ac:dyDescent="0.25">
      <c r="B405" s="331">
        <v>20123101395</v>
      </c>
      <c r="C405" s="332"/>
      <c r="D405" s="333" t="s">
        <v>2921</v>
      </c>
      <c r="E405" s="334"/>
      <c r="F405" s="130" t="s">
        <v>348</v>
      </c>
      <c r="G405" s="130" t="s">
        <v>1790</v>
      </c>
      <c r="H405" s="140" t="s">
        <v>947</v>
      </c>
      <c r="I405" s="335" t="s">
        <v>2828</v>
      </c>
      <c r="J405" s="336"/>
      <c r="K405" s="336"/>
      <c r="L405" s="337"/>
      <c r="M405" s="333" t="s">
        <v>1792</v>
      </c>
      <c r="N405" s="334"/>
      <c r="O405" s="139">
        <v>40941</v>
      </c>
      <c r="P405" s="130" t="s">
        <v>1850</v>
      </c>
      <c r="Q405" s="134"/>
      <c r="R405" s="134" t="s">
        <v>2922</v>
      </c>
      <c r="S405" s="137"/>
      <c r="T405" s="137"/>
      <c r="U405" s="137"/>
      <c r="V405" s="137"/>
      <c r="W405" s="137"/>
      <c r="X405" s="137"/>
      <c r="Y405" s="137"/>
      <c r="Z405" s="137"/>
    </row>
    <row r="406" spans="2:26" ht="48" customHeight="1" x14ac:dyDescent="0.25">
      <c r="B406" s="331">
        <v>20123101395</v>
      </c>
      <c r="C406" s="332"/>
      <c r="D406" s="333" t="s">
        <v>2923</v>
      </c>
      <c r="E406" s="334"/>
      <c r="F406" s="130" t="s">
        <v>348</v>
      </c>
      <c r="G406" s="130" t="s">
        <v>1790</v>
      </c>
      <c r="H406" s="140" t="s">
        <v>1331</v>
      </c>
      <c r="I406" s="335" t="s">
        <v>2828</v>
      </c>
      <c r="J406" s="336"/>
      <c r="K406" s="336"/>
      <c r="L406" s="337"/>
      <c r="M406" s="333" t="s">
        <v>1792</v>
      </c>
      <c r="N406" s="334"/>
      <c r="O406" s="139">
        <v>40941</v>
      </c>
      <c r="P406" s="130" t="s">
        <v>1850</v>
      </c>
      <c r="Q406" s="134"/>
      <c r="R406" s="134"/>
      <c r="S406" s="137"/>
      <c r="T406" s="137"/>
      <c r="U406" s="137"/>
      <c r="V406" s="137"/>
      <c r="W406" s="137"/>
      <c r="X406" s="137"/>
      <c r="Y406" s="137"/>
      <c r="Z406" s="137"/>
    </row>
    <row r="407" spans="2:26" ht="48" customHeight="1" x14ac:dyDescent="0.25">
      <c r="B407" s="331">
        <v>30123100044</v>
      </c>
      <c r="C407" s="332"/>
      <c r="D407" s="333" t="s">
        <v>2576</v>
      </c>
      <c r="E407" s="334"/>
      <c r="F407" s="130" t="s">
        <v>1353</v>
      </c>
      <c r="G407" s="130" t="s">
        <v>1790</v>
      </c>
      <c r="H407" s="140" t="s">
        <v>2924</v>
      </c>
      <c r="I407" s="335" t="s">
        <v>2925</v>
      </c>
      <c r="J407" s="336"/>
      <c r="K407" s="336"/>
      <c r="L407" s="337"/>
      <c r="M407" s="333" t="s">
        <v>1792</v>
      </c>
      <c r="N407" s="334"/>
      <c r="O407" s="139">
        <v>40940</v>
      </c>
      <c r="P407" s="130" t="s">
        <v>1822</v>
      </c>
      <c r="Q407" s="134"/>
      <c r="R407" s="134" t="s">
        <v>2470</v>
      </c>
      <c r="S407" s="137"/>
      <c r="T407" s="137"/>
      <c r="U407" s="137"/>
      <c r="V407" s="137"/>
      <c r="W407" s="137"/>
      <c r="X407" s="137"/>
      <c r="Y407" s="137"/>
      <c r="Z407" s="137"/>
    </row>
    <row r="408" spans="2:26" ht="48" customHeight="1" x14ac:dyDescent="0.25">
      <c r="B408" s="331">
        <v>30123100046</v>
      </c>
      <c r="C408" s="332"/>
      <c r="D408" s="333" t="s">
        <v>2926</v>
      </c>
      <c r="E408" s="334"/>
      <c r="F408" s="130" t="s">
        <v>1353</v>
      </c>
      <c r="G408" s="130" t="s">
        <v>2927</v>
      </c>
      <c r="H408" s="140" t="s">
        <v>2928</v>
      </c>
      <c r="I408" s="335" t="s">
        <v>2929</v>
      </c>
      <c r="J408" s="336"/>
      <c r="K408" s="336"/>
      <c r="L408" s="337"/>
      <c r="M408" s="333" t="s">
        <v>2086</v>
      </c>
      <c r="N408" s="334"/>
      <c r="O408" s="139">
        <v>40940</v>
      </c>
      <c r="P408" s="130" t="s">
        <v>1822</v>
      </c>
      <c r="Q408" s="134"/>
      <c r="R408" s="134"/>
      <c r="S408" s="137"/>
      <c r="T408" s="137"/>
      <c r="U408" s="137"/>
      <c r="V408" s="137"/>
      <c r="W408" s="137"/>
      <c r="X408" s="137"/>
      <c r="Y408" s="137"/>
      <c r="Z408" s="137"/>
    </row>
    <row r="409" spans="2:26" ht="48" customHeight="1" x14ac:dyDescent="0.25">
      <c r="B409" s="331">
        <v>13123100171</v>
      </c>
      <c r="C409" s="332"/>
      <c r="D409" s="333" t="s">
        <v>2930</v>
      </c>
      <c r="E409" s="334"/>
      <c r="F409" s="130" t="s">
        <v>2931</v>
      </c>
      <c r="G409" s="130" t="s">
        <v>2932</v>
      </c>
      <c r="H409" s="140" t="s">
        <v>2933</v>
      </c>
      <c r="I409" s="335" t="s">
        <v>2934</v>
      </c>
      <c r="J409" s="336"/>
      <c r="K409" s="336"/>
      <c r="L409" s="337"/>
      <c r="M409" s="333" t="s">
        <v>2935</v>
      </c>
      <c r="N409" s="334"/>
      <c r="O409" s="139">
        <v>40940</v>
      </c>
      <c r="P409" s="130" t="s">
        <v>1822</v>
      </c>
      <c r="Q409" s="134"/>
      <c r="R409" s="134"/>
      <c r="S409" s="137"/>
      <c r="T409" s="137"/>
      <c r="U409" s="137"/>
      <c r="V409" s="137"/>
      <c r="W409" s="137"/>
      <c r="X409" s="137"/>
      <c r="Y409" s="137"/>
      <c r="Z409" s="137"/>
    </row>
    <row r="410" spans="2:26" ht="60" x14ac:dyDescent="0.25">
      <c r="B410" s="331">
        <v>13123100173</v>
      </c>
      <c r="C410" s="332"/>
      <c r="D410" s="333" t="s">
        <v>1824</v>
      </c>
      <c r="E410" s="334"/>
      <c r="F410" s="130" t="s">
        <v>2931</v>
      </c>
      <c r="G410" s="130" t="s">
        <v>1790</v>
      </c>
      <c r="H410" s="140" t="s">
        <v>1825</v>
      </c>
      <c r="I410" s="335" t="s">
        <v>2936</v>
      </c>
      <c r="J410" s="336"/>
      <c r="K410" s="336"/>
      <c r="L410" s="337"/>
      <c r="M410" s="333" t="s">
        <v>1792</v>
      </c>
      <c r="N410" s="334"/>
      <c r="O410" s="139">
        <v>40940</v>
      </c>
      <c r="P410" s="130" t="s">
        <v>1822</v>
      </c>
      <c r="Q410" s="134"/>
      <c r="R410" s="134" t="s">
        <v>2937</v>
      </c>
      <c r="S410" s="137"/>
      <c r="T410" s="137"/>
      <c r="U410" s="137"/>
      <c r="V410" s="137"/>
      <c r="W410" s="137"/>
      <c r="X410" s="137"/>
      <c r="Y410" s="137"/>
      <c r="Z410" s="137"/>
    </row>
    <row r="411" spans="2:26" ht="48" customHeight="1" x14ac:dyDescent="0.25">
      <c r="B411" s="331">
        <v>13123100138</v>
      </c>
      <c r="C411" s="332"/>
      <c r="D411" s="333" t="s">
        <v>1830</v>
      </c>
      <c r="E411" s="334"/>
      <c r="F411" s="130" t="s">
        <v>2931</v>
      </c>
      <c r="G411" s="130" t="s">
        <v>1790</v>
      </c>
      <c r="H411" s="140" t="s">
        <v>1831</v>
      </c>
      <c r="I411" s="335" t="s">
        <v>2938</v>
      </c>
      <c r="J411" s="336"/>
      <c r="K411" s="336"/>
      <c r="L411" s="337"/>
      <c r="M411" s="333" t="s">
        <v>1792</v>
      </c>
      <c r="N411" s="334"/>
      <c r="O411" s="139">
        <v>40940</v>
      </c>
      <c r="P411" s="130" t="s">
        <v>1822</v>
      </c>
      <c r="Q411" s="134"/>
      <c r="R411" s="134" t="s">
        <v>2611</v>
      </c>
      <c r="S411" s="137"/>
      <c r="T411" s="137"/>
      <c r="U411" s="137"/>
      <c r="V411" s="137"/>
      <c r="W411" s="137"/>
      <c r="X411" s="137"/>
      <c r="Y411" s="137"/>
      <c r="Z411" s="137"/>
    </row>
    <row r="412" spans="2:26" ht="48" customHeight="1" x14ac:dyDescent="0.25">
      <c r="B412" s="331">
        <v>13123100138</v>
      </c>
      <c r="C412" s="332"/>
      <c r="D412" s="333" t="s">
        <v>1836</v>
      </c>
      <c r="E412" s="334"/>
      <c r="F412" s="130" t="s">
        <v>2931</v>
      </c>
      <c r="G412" s="130" t="s">
        <v>1790</v>
      </c>
      <c r="H412" s="140" t="s">
        <v>1837</v>
      </c>
      <c r="I412" s="335" t="s">
        <v>1840</v>
      </c>
      <c r="J412" s="336"/>
      <c r="K412" s="336"/>
      <c r="L412" s="337"/>
      <c r="M412" s="333" t="s">
        <v>1792</v>
      </c>
      <c r="N412" s="334"/>
      <c r="O412" s="139">
        <v>40940</v>
      </c>
      <c r="P412" s="130" t="s">
        <v>1822</v>
      </c>
      <c r="Q412" s="134"/>
      <c r="R412" s="134" t="s">
        <v>2939</v>
      </c>
      <c r="S412" s="137"/>
      <c r="T412" s="137"/>
      <c r="U412" s="137"/>
      <c r="V412" s="137"/>
      <c r="W412" s="137"/>
      <c r="X412" s="137"/>
      <c r="Y412" s="137"/>
      <c r="Z412" s="137"/>
    </row>
    <row r="413" spans="2:26" ht="60" x14ac:dyDescent="0.25">
      <c r="B413" s="331">
        <v>13123100138</v>
      </c>
      <c r="C413" s="332"/>
      <c r="D413" s="333" t="s">
        <v>1842</v>
      </c>
      <c r="E413" s="334"/>
      <c r="F413" s="130" t="s">
        <v>2931</v>
      </c>
      <c r="G413" s="130" t="s">
        <v>1790</v>
      </c>
      <c r="H413" s="140" t="s">
        <v>1843</v>
      </c>
      <c r="I413" s="335" t="s">
        <v>1840</v>
      </c>
      <c r="J413" s="336"/>
      <c r="K413" s="336"/>
      <c r="L413" s="337"/>
      <c r="M413" s="333" t="s">
        <v>1792</v>
      </c>
      <c r="N413" s="334"/>
      <c r="O413" s="139">
        <v>40940</v>
      </c>
      <c r="P413" s="130" t="s">
        <v>1822</v>
      </c>
      <c r="Q413" s="134"/>
      <c r="R413" s="134" t="s">
        <v>2940</v>
      </c>
      <c r="S413" s="137"/>
      <c r="T413" s="137"/>
      <c r="U413" s="137"/>
      <c r="V413" s="137"/>
      <c r="W413" s="137"/>
      <c r="X413" s="137"/>
      <c r="Y413" s="137"/>
      <c r="Z413" s="137"/>
    </row>
    <row r="414" spans="2:26" ht="48" customHeight="1" x14ac:dyDescent="0.25">
      <c r="B414" s="331">
        <v>20121101298</v>
      </c>
      <c r="C414" s="332"/>
      <c r="D414" s="333" t="s">
        <v>1994</v>
      </c>
      <c r="E414" s="334"/>
      <c r="F414" s="130" t="s">
        <v>2941</v>
      </c>
      <c r="G414" s="130" t="s">
        <v>1790</v>
      </c>
      <c r="H414" s="140" t="s">
        <v>1995</v>
      </c>
      <c r="I414" s="335" t="s">
        <v>2942</v>
      </c>
      <c r="J414" s="336"/>
      <c r="K414" s="336"/>
      <c r="L414" s="337"/>
      <c r="M414" s="333" t="s">
        <v>2644</v>
      </c>
      <c r="N414" s="334"/>
      <c r="O414" s="139">
        <v>40940</v>
      </c>
      <c r="P414" s="130" t="s">
        <v>1822</v>
      </c>
      <c r="Q414" s="134"/>
      <c r="R414" s="134"/>
      <c r="S414" s="137"/>
      <c r="T414" s="137"/>
      <c r="U414" s="137"/>
      <c r="V414" s="137"/>
      <c r="W414" s="137"/>
      <c r="X414" s="137"/>
      <c r="Y414" s="137"/>
      <c r="Z414" s="137"/>
    </row>
    <row r="415" spans="2:26" ht="48" customHeight="1" x14ac:dyDescent="0.25">
      <c r="B415" s="331">
        <v>2012101263</v>
      </c>
      <c r="C415" s="332"/>
      <c r="D415" s="333" t="s">
        <v>2544</v>
      </c>
      <c r="E415" s="334"/>
      <c r="F415" s="130" t="s">
        <v>2943</v>
      </c>
      <c r="G415" s="130" t="s">
        <v>1790</v>
      </c>
      <c r="H415" s="140" t="s">
        <v>2545</v>
      </c>
      <c r="I415" s="335" t="s">
        <v>2944</v>
      </c>
      <c r="J415" s="336"/>
      <c r="K415" s="336"/>
      <c r="L415" s="337"/>
      <c r="M415" s="333" t="s">
        <v>2644</v>
      </c>
      <c r="N415" s="334"/>
      <c r="O415" s="139">
        <v>40940</v>
      </c>
      <c r="P415" s="130" t="s">
        <v>1822</v>
      </c>
      <c r="Q415" s="134"/>
      <c r="R415" s="134"/>
      <c r="S415" s="137"/>
      <c r="T415" s="137"/>
      <c r="U415" s="137"/>
      <c r="V415" s="137"/>
      <c r="W415" s="137"/>
      <c r="X415" s="137"/>
      <c r="Y415" s="137"/>
      <c r="Z415" s="137"/>
    </row>
    <row r="416" spans="2:26" ht="48" customHeight="1" x14ac:dyDescent="0.25">
      <c r="B416" s="331">
        <v>20121101321</v>
      </c>
      <c r="C416" s="332"/>
      <c r="D416" s="333" t="s">
        <v>2945</v>
      </c>
      <c r="E416" s="334"/>
      <c r="F416" s="130" t="s">
        <v>462</v>
      </c>
      <c r="G416" s="130" t="s">
        <v>1790</v>
      </c>
      <c r="H416" s="140" t="s">
        <v>2946</v>
      </c>
      <c r="I416" s="335" t="s">
        <v>2947</v>
      </c>
      <c r="J416" s="336"/>
      <c r="K416" s="336"/>
      <c r="L416" s="337"/>
      <c r="M416" s="333" t="s">
        <v>2644</v>
      </c>
      <c r="N416" s="334"/>
      <c r="O416" s="139">
        <v>40940</v>
      </c>
      <c r="P416" s="130" t="s">
        <v>1822</v>
      </c>
      <c r="Q416" s="134"/>
      <c r="R416" s="134"/>
      <c r="S416" s="137"/>
      <c r="T416" s="137"/>
      <c r="U416" s="137"/>
      <c r="V416" s="137"/>
      <c r="W416" s="137"/>
      <c r="X416" s="137"/>
      <c r="Y416" s="137"/>
      <c r="Z416" s="137"/>
    </row>
    <row r="417" spans="2:26" ht="48" customHeight="1" x14ac:dyDescent="0.25">
      <c r="B417" s="331">
        <v>20121101312</v>
      </c>
      <c r="C417" s="332"/>
      <c r="D417" s="333" t="s">
        <v>2948</v>
      </c>
      <c r="E417" s="334"/>
      <c r="F417" s="130" t="s">
        <v>2949</v>
      </c>
      <c r="G417" s="130" t="s">
        <v>2932</v>
      </c>
      <c r="H417" s="140" t="s">
        <v>2950</v>
      </c>
      <c r="I417" s="335" t="s">
        <v>2951</v>
      </c>
      <c r="J417" s="336"/>
      <c r="K417" s="336"/>
      <c r="L417" s="337"/>
      <c r="M417" s="333" t="s">
        <v>2952</v>
      </c>
      <c r="N417" s="334"/>
      <c r="O417" s="139">
        <v>40940</v>
      </c>
      <c r="P417" s="130" t="s">
        <v>1822</v>
      </c>
      <c r="Q417" s="134"/>
      <c r="R417" s="134"/>
      <c r="S417" s="137"/>
      <c r="T417" s="137"/>
      <c r="U417" s="137"/>
      <c r="V417" s="137"/>
      <c r="W417" s="137"/>
      <c r="X417" s="137"/>
      <c r="Y417" s="137"/>
      <c r="Z417" s="137"/>
    </row>
    <row r="418" spans="2:26" ht="48" customHeight="1" x14ac:dyDescent="0.25">
      <c r="B418" s="331">
        <v>20121101314</v>
      </c>
      <c r="C418" s="332"/>
      <c r="D418" s="333" t="s">
        <v>2361</v>
      </c>
      <c r="E418" s="334"/>
      <c r="F418" s="130" t="s">
        <v>2015</v>
      </c>
      <c r="G418" s="130" t="s">
        <v>1790</v>
      </c>
      <c r="H418" s="140" t="s">
        <v>2953</v>
      </c>
      <c r="I418" s="335" t="s">
        <v>2954</v>
      </c>
      <c r="J418" s="336"/>
      <c r="K418" s="336"/>
      <c r="L418" s="337"/>
      <c r="M418" s="333" t="s">
        <v>2644</v>
      </c>
      <c r="N418" s="334"/>
      <c r="O418" s="139">
        <v>40940</v>
      </c>
      <c r="P418" s="130" t="s">
        <v>1822</v>
      </c>
      <c r="Q418" s="134"/>
      <c r="R418" s="134"/>
      <c r="S418" s="137"/>
      <c r="T418" s="137"/>
      <c r="U418" s="137"/>
      <c r="V418" s="137"/>
      <c r="W418" s="137"/>
      <c r="X418" s="137"/>
      <c r="Y418" s="137"/>
      <c r="Z418" s="137"/>
    </row>
    <row r="419" spans="2:26" ht="48" customHeight="1" x14ac:dyDescent="0.25">
      <c r="B419" s="331">
        <v>20121101316</v>
      </c>
      <c r="C419" s="332"/>
      <c r="D419" s="333" t="s">
        <v>2955</v>
      </c>
      <c r="E419" s="334"/>
      <c r="F419" s="130" t="s">
        <v>1420</v>
      </c>
      <c r="G419" s="130" t="s">
        <v>1790</v>
      </c>
      <c r="H419" s="140" t="s">
        <v>1972</v>
      </c>
      <c r="I419" s="335" t="s">
        <v>2956</v>
      </c>
      <c r="J419" s="336"/>
      <c r="K419" s="336"/>
      <c r="L419" s="337"/>
      <c r="M419" s="333" t="s">
        <v>2644</v>
      </c>
      <c r="N419" s="334"/>
      <c r="O419" s="139">
        <v>40940</v>
      </c>
      <c r="P419" s="130" t="s">
        <v>1822</v>
      </c>
      <c r="Q419" s="134"/>
      <c r="R419" s="134"/>
      <c r="S419" s="137"/>
      <c r="T419" s="137"/>
      <c r="U419" s="137"/>
      <c r="V419" s="137"/>
      <c r="W419" s="137"/>
      <c r="X419" s="137"/>
      <c r="Y419" s="137"/>
      <c r="Z419" s="137"/>
    </row>
    <row r="420" spans="2:26" ht="48" customHeight="1" x14ac:dyDescent="0.25">
      <c r="B420" s="331">
        <v>20121101319</v>
      </c>
      <c r="C420" s="332"/>
      <c r="D420" s="333" t="s">
        <v>2957</v>
      </c>
      <c r="E420" s="334"/>
      <c r="F420" s="130" t="s">
        <v>515</v>
      </c>
      <c r="G420" s="130" t="s">
        <v>2932</v>
      </c>
      <c r="H420" s="140" t="s">
        <v>2958</v>
      </c>
      <c r="I420" s="335" t="s">
        <v>2959</v>
      </c>
      <c r="J420" s="336"/>
      <c r="K420" s="336"/>
      <c r="L420" s="337"/>
      <c r="M420" s="333" t="s">
        <v>2935</v>
      </c>
      <c r="N420" s="334"/>
      <c r="O420" s="139">
        <v>40940</v>
      </c>
      <c r="P420" s="130" t="s">
        <v>1822</v>
      </c>
      <c r="Q420" s="134"/>
      <c r="R420" s="134"/>
      <c r="S420" s="137"/>
      <c r="T420" s="137"/>
      <c r="U420" s="137"/>
      <c r="V420" s="137"/>
      <c r="W420" s="137"/>
      <c r="X420" s="137"/>
      <c r="Y420" s="137"/>
      <c r="Z420" s="137"/>
    </row>
    <row r="421" spans="2:26" ht="48" customHeight="1" x14ac:dyDescent="0.25">
      <c r="B421" s="331">
        <v>24123100059</v>
      </c>
      <c r="C421" s="332"/>
      <c r="D421" s="333" t="s">
        <v>2960</v>
      </c>
      <c r="E421" s="334"/>
      <c r="F421" s="130" t="s">
        <v>2943</v>
      </c>
      <c r="G421" s="130" t="s">
        <v>1790</v>
      </c>
      <c r="H421" s="140" t="s">
        <v>2961</v>
      </c>
      <c r="I421" s="335" t="s">
        <v>1840</v>
      </c>
      <c r="J421" s="336"/>
      <c r="K421" s="336"/>
      <c r="L421" s="337"/>
      <c r="M421" s="333" t="s">
        <v>2644</v>
      </c>
      <c r="N421" s="334"/>
      <c r="O421" s="139">
        <v>40940</v>
      </c>
      <c r="P421" s="130" t="s">
        <v>1822</v>
      </c>
      <c r="Q421" s="134"/>
      <c r="R421" s="134"/>
      <c r="S421" s="137"/>
      <c r="T421" s="137"/>
      <c r="U421" s="137"/>
      <c r="V421" s="137"/>
      <c r="W421" s="137"/>
      <c r="X421" s="137"/>
      <c r="Y421" s="137"/>
      <c r="Z421" s="137"/>
    </row>
    <row r="422" spans="2:26" ht="48" customHeight="1" x14ac:dyDescent="0.25">
      <c r="B422" s="331">
        <v>36123100052</v>
      </c>
      <c r="C422" s="332"/>
      <c r="D422" s="333" t="s">
        <v>2962</v>
      </c>
      <c r="E422" s="334"/>
      <c r="F422" s="130" t="s">
        <v>337</v>
      </c>
      <c r="G422" s="130" t="s">
        <v>1790</v>
      </c>
      <c r="H422" s="140" t="s">
        <v>2963</v>
      </c>
      <c r="I422" s="335" t="s">
        <v>2964</v>
      </c>
      <c r="J422" s="336"/>
      <c r="K422" s="336"/>
      <c r="L422" s="337"/>
      <c r="M422" s="333" t="s">
        <v>1792</v>
      </c>
      <c r="N422" s="334"/>
      <c r="O422" s="139">
        <v>40940</v>
      </c>
      <c r="P422" s="130" t="s">
        <v>1822</v>
      </c>
      <c r="Q422" s="134"/>
      <c r="R422" s="134"/>
      <c r="S422" s="137"/>
      <c r="T422" s="137"/>
      <c r="U422" s="137"/>
      <c r="V422" s="137"/>
      <c r="W422" s="137"/>
      <c r="X422" s="137"/>
      <c r="Y422" s="137"/>
      <c r="Z422" s="137"/>
    </row>
    <row r="423" spans="2:26" ht="48" customHeight="1" x14ac:dyDescent="0.25">
      <c r="B423" s="331">
        <v>36123100051</v>
      </c>
      <c r="C423" s="332"/>
      <c r="D423" s="333" t="s">
        <v>2965</v>
      </c>
      <c r="E423" s="334"/>
      <c r="F423" s="130" t="s">
        <v>337</v>
      </c>
      <c r="G423" s="130" t="s">
        <v>1790</v>
      </c>
      <c r="H423" s="140" t="s">
        <v>2966</v>
      </c>
      <c r="I423" s="335" t="s">
        <v>2964</v>
      </c>
      <c r="J423" s="336"/>
      <c r="K423" s="336"/>
      <c r="L423" s="337"/>
      <c r="M423" s="333" t="s">
        <v>1792</v>
      </c>
      <c r="N423" s="334"/>
      <c r="O423" s="139">
        <v>40940</v>
      </c>
      <c r="P423" s="130" t="s">
        <v>1822</v>
      </c>
      <c r="Q423" s="134"/>
      <c r="R423" s="134"/>
      <c r="S423" s="137"/>
      <c r="T423" s="137"/>
      <c r="U423" s="137"/>
      <c r="V423" s="137"/>
      <c r="W423" s="137"/>
      <c r="X423" s="137"/>
      <c r="Y423" s="137"/>
      <c r="Z423" s="137"/>
    </row>
    <row r="424" spans="2:26" ht="48" customHeight="1" x14ac:dyDescent="0.25">
      <c r="B424" s="331">
        <v>36123100051</v>
      </c>
      <c r="C424" s="332"/>
      <c r="D424" s="333" t="s">
        <v>2967</v>
      </c>
      <c r="E424" s="334"/>
      <c r="F424" s="130" t="s">
        <v>337</v>
      </c>
      <c r="G424" s="130" t="s">
        <v>1790</v>
      </c>
      <c r="H424" s="140" t="s">
        <v>2968</v>
      </c>
      <c r="I424" s="335" t="s">
        <v>2969</v>
      </c>
      <c r="J424" s="336"/>
      <c r="K424" s="336"/>
      <c r="L424" s="337"/>
      <c r="M424" s="333" t="s">
        <v>1792</v>
      </c>
      <c r="N424" s="334"/>
      <c r="O424" s="139">
        <v>40940</v>
      </c>
      <c r="P424" s="130" t="s">
        <v>1822</v>
      </c>
      <c r="Q424" s="134"/>
      <c r="R424" s="134"/>
      <c r="S424" s="137"/>
      <c r="T424" s="137"/>
      <c r="U424" s="137"/>
      <c r="V424" s="137"/>
      <c r="W424" s="137"/>
      <c r="X424" s="137"/>
      <c r="Y424" s="137"/>
      <c r="Z424" s="137"/>
    </row>
    <row r="425" spans="2:26" ht="48" customHeight="1" x14ac:dyDescent="0.25">
      <c r="B425" s="331">
        <v>36123100051</v>
      </c>
      <c r="C425" s="332"/>
      <c r="D425" s="333" t="s">
        <v>2970</v>
      </c>
      <c r="E425" s="334"/>
      <c r="F425" s="130" t="s">
        <v>337</v>
      </c>
      <c r="G425" s="130" t="s">
        <v>1790</v>
      </c>
      <c r="H425" s="140" t="s">
        <v>2971</v>
      </c>
      <c r="I425" s="335" t="s">
        <v>2969</v>
      </c>
      <c r="J425" s="336"/>
      <c r="K425" s="336"/>
      <c r="L425" s="337"/>
      <c r="M425" s="333" t="s">
        <v>1792</v>
      </c>
      <c r="N425" s="334"/>
      <c r="O425" s="139">
        <v>40940</v>
      </c>
      <c r="P425" s="130" t="s">
        <v>1822</v>
      </c>
      <c r="Q425" s="134"/>
      <c r="R425" s="134"/>
      <c r="S425" s="137"/>
      <c r="T425" s="137"/>
      <c r="U425" s="137"/>
      <c r="V425" s="137"/>
      <c r="W425" s="137"/>
      <c r="X425" s="137"/>
      <c r="Y425" s="137"/>
      <c r="Z425" s="137"/>
    </row>
    <row r="426" spans="2:26" ht="48" customHeight="1" x14ac:dyDescent="0.25">
      <c r="B426" s="331">
        <v>36123100051</v>
      </c>
      <c r="C426" s="332"/>
      <c r="D426" s="333" t="s">
        <v>2972</v>
      </c>
      <c r="E426" s="334"/>
      <c r="F426" s="130" t="s">
        <v>337</v>
      </c>
      <c r="G426" s="130" t="s">
        <v>1790</v>
      </c>
      <c r="H426" s="140" t="s">
        <v>2973</v>
      </c>
      <c r="I426" s="335" t="s">
        <v>2969</v>
      </c>
      <c r="J426" s="336"/>
      <c r="K426" s="336"/>
      <c r="L426" s="337"/>
      <c r="M426" s="333" t="s">
        <v>1792</v>
      </c>
      <c r="N426" s="334"/>
      <c r="O426" s="139">
        <v>40940</v>
      </c>
      <c r="P426" s="130" t="s">
        <v>1822</v>
      </c>
      <c r="Q426" s="134"/>
      <c r="R426" s="134"/>
      <c r="S426" s="137"/>
      <c r="T426" s="137"/>
      <c r="U426" s="137"/>
      <c r="V426" s="137"/>
      <c r="W426" s="137"/>
      <c r="X426" s="137"/>
      <c r="Y426" s="137"/>
      <c r="Z426" s="137"/>
    </row>
    <row r="427" spans="2:26" ht="48" customHeight="1" x14ac:dyDescent="0.25">
      <c r="B427" s="331">
        <v>36123100051</v>
      </c>
      <c r="C427" s="332"/>
      <c r="D427" s="333" t="s">
        <v>2974</v>
      </c>
      <c r="E427" s="334"/>
      <c r="F427" s="130" t="s">
        <v>337</v>
      </c>
      <c r="G427" s="130" t="s">
        <v>1790</v>
      </c>
      <c r="H427" s="140" t="s">
        <v>2975</v>
      </c>
      <c r="I427" s="335" t="s">
        <v>2969</v>
      </c>
      <c r="J427" s="336"/>
      <c r="K427" s="336"/>
      <c r="L427" s="337"/>
      <c r="M427" s="333" t="s">
        <v>1792</v>
      </c>
      <c r="N427" s="334"/>
      <c r="O427" s="139">
        <v>40940</v>
      </c>
      <c r="P427" s="130" t="s">
        <v>1822</v>
      </c>
      <c r="Q427" s="134"/>
      <c r="R427" s="134"/>
      <c r="S427" s="137"/>
      <c r="T427" s="137"/>
      <c r="U427" s="137"/>
      <c r="V427" s="137"/>
      <c r="W427" s="137"/>
      <c r="X427" s="137"/>
      <c r="Y427" s="137"/>
      <c r="Z427" s="137"/>
    </row>
    <row r="428" spans="2:26" ht="48" customHeight="1" x14ac:dyDescent="0.25">
      <c r="B428" s="331">
        <v>36123100051</v>
      </c>
      <c r="C428" s="332"/>
      <c r="D428" s="333" t="s">
        <v>2265</v>
      </c>
      <c r="E428" s="334"/>
      <c r="F428" s="130" t="s">
        <v>337</v>
      </c>
      <c r="G428" s="130" t="s">
        <v>1790</v>
      </c>
      <c r="H428" s="140" t="s">
        <v>2266</v>
      </c>
      <c r="I428" s="335" t="s">
        <v>2976</v>
      </c>
      <c r="J428" s="336"/>
      <c r="K428" s="336"/>
      <c r="L428" s="337"/>
      <c r="M428" s="333" t="s">
        <v>1792</v>
      </c>
      <c r="N428" s="334"/>
      <c r="O428" s="139">
        <v>40940</v>
      </c>
      <c r="P428" s="130" t="s">
        <v>1822</v>
      </c>
      <c r="Q428" s="134"/>
      <c r="R428" s="134"/>
      <c r="S428" s="137"/>
      <c r="T428" s="137"/>
      <c r="U428" s="137"/>
      <c r="V428" s="137"/>
      <c r="W428" s="137"/>
      <c r="X428" s="137"/>
      <c r="Y428" s="137"/>
      <c r="Z428" s="137"/>
    </row>
    <row r="429" spans="2:26" ht="48" customHeight="1" x14ac:dyDescent="0.25">
      <c r="B429" s="331">
        <v>36123100051</v>
      </c>
      <c r="C429" s="332"/>
      <c r="D429" s="333" t="s">
        <v>2977</v>
      </c>
      <c r="E429" s="334"/>
      <c r="F429" s="130" t="s">
        <v>337</v>
      </c>
      <c r="G429" s="130" t="s">
        <v>1790</v>
      </c>
      <c r="H429" s="140" t="s">
        <v>1612</v>
      </c>
      <c r="I429" s="335" t="s">
        <v>2969</v>
      </c>
      <c r="J429" s="336"/>
      <c r="K429" s="336"/>
      <c r="L429" s="337"/>
      <c r="M429" s="333" t="s">
        <v>1792</v>
      </c>
      <c r="N429" s="334"/>
      <c r="O429" s="139">
        <v>40940</v>
      </c>
      <c r="P429" s="130" t="s">
        <v>1822</v>
      </c>
      <c r="Q429" s="134"/>
      <c r="R429" s="134"/>
      <c r="S429" s="137"/>
      <c r="T429" s="137"/>
      <c r="U429" s="137"/>
      <c r="V429" s="137"/>
      <c r="W429" s="137"/>
      <c r="X429" s="137"/>
      <c r="Y429" s="137"/>
      <c r="Z429" s="137"/>
    </row>
    <row r="430" spans="2:26" ht="48" customHeight="1" x14ac:dyDescent="0.25">
      <c r="B430" s="331">
        <v>36123100051</v>
      </c>
      <c r="C430" s="332"/>
      <c r="D430" s="333" t="s">
        <v>2978</v>
      </c>
      <c r="E430" s="334"/>
      <c r="F430" s="130" t="s">
        <v>337</v>
      </c>
      <c r="G430" s="130" t="s">
        <v>1790</v>
      </c>
      <c r="H430" s="140" t="s">
        <v>2979</v>
      </c>
      <c r="I430" s="335" t="s">
        <v>2980</v>
      </c>
      <c r="J430" s="336"/>
      <c r="K430" s="336"/>
      <c r="L430" s="337"/>
      <c r="M430" s="333" t="s">
        <v>1792</v>
      </c>
      <c r="N430" s="334"/>
      <c r="O430" s="139">
        <v>40940</v>
      </c>
      <c r="P430" s="130" t="s">
        <v>1822</v>
      </c>
      <c r="Q430" s="134"/>
      <c r="R430" s="134"/>
      <c r="S430" s="137"/>
      <c r="T430" s="137"/>
      <c r="U430" s="137"/>
      <c r="V430" s="137"/>
      <c r="W430" s="137"/>
      <c r="X430" s="137"/>
      <c r="Y430" s="137"/>
      <c r="Z430" s="137"/>
    </row>
    <row r="431" spans="2:26" ht="48" customHeight="1" x14ac:dyDescent="0.25">
      <c r="B431" s="331">
        <v>36123100051</v>
      </c>
      <c r="C431" s="332"/>
      <c r="D431" s="333" t="s">
        <v>2981</v>
      </c>
      <c r="E431" s="334"/>
      <c r="F431" s="130" t="s">
        <v>337</v>
      </c>
      <c r="G431" s="130" t="s">
        <v>1790</v>
      </c>
      <c r="H431" s="140" t="s">
        <v>2982</v>
      </c>
      <c r="I431" s="335" t="s">
        <v>2969</v>
      </c>
      <c r="J431" s="336"/>
      <c r="K431" s="336"/>
      <c r="L431" s="337"/>
      <c r="M431" s="333" t="s">
        <v>1792</v>
      </c>
      <c r="N431" s="334"/>
      <c r="O431" s="139">
        <v>40940</v>
      </c>
      <c r="P431" s="130" t="s">
        <v>1822</v>
      </c>
      <c r="Q431" s="134"/>
      <c r="R431" s="134"/>
      <c r="S431" s="137"/>
      <c r="T431" s="137"/>
      <c r="U431" s="137"/>
      <c r="V431" s="137"/>
      <c r="W431" s="137"/>
      <c r="X431" s="137"/>
      <c r="Y431" s="137"/>
      <c r="Z431" s="137"/>
    </row>
    <row r="432" spans="2:26" ht="48" customHeight="1" x14ac:dyDescent="0.25">
      <c r="B432" s="331">
        <v>36123100051</v>
      </c>
      <c r="C432" s="332"/>
      <c r="D432" s="333" t="s">
        <v>2983</v>
      </c>
      <c r="E432" s="334"/>
      <c r="F432" s="130" t="s">
        <v>337</v>
      </c>
      <c r="G432" s="130" t="s">
        <v>1790</v>
      </c>
      <c r="H432" s="140" t="s">
        <v>2984</v>
      </c>
      <c r="I432" s="335" t="s">
        <v>2969</v>
      </c>
      <c r="J432" s="336"/>
      <c r="K432" s="336"/>
      <c r="L432" s="337"/>
      <c r="M432" s="333" t="s">
        <v>1792</v>
      </c>
      <c r="N432" s="334"/>
      <c r="O432" s="139">
        <v>40940</v>
      </c>
      <c r="P432" s="130" t="s">
        <v>1822</v>
      </c>
      <c r="Q432" s="134"/>
      <c r="R432" s="134"/>
      <c r="S432" s="137"/>
      <c r="T432" s="137"/>
      <c r="U432" s="137"/>
      <c r="V432" s="137"/>
      <c r="W432" s="137"/>
      <c r="X432" s="137"/>
      <c r="Y432" s="137"/>
      <c r="Z432" s="137"/>
    </row>
    <row r="433" spans="2:26" ht="48" customHeight="1" x14ac:dyDescent="0.25">
      <c r="B433" s="331">
        <v>21132100037</v>
      </c>
      <c r="C433" s="332"/>
      <c r="D433" s="333" t="s">
        <v>2985</v>
      </c>
      <c r="E433" s="334"/>
      <c r="F433" s="130" t="s">
        <v>2941</v>
      </c>
      <c r="G433" s="130" t="s">
        <v>1790</v>
      </c>
      <c r="H433" s="140" t="s">
        <v>975</v>
      </c>
      <c r="I433" s="335" t="s">
        <v>2969</v>
      </c>
      <c r="J433" s="336"/>
      <c r="K433" s="336"/>
      <c r="L433" s="337"/>
      <c r="M433" s="333" t="s">
        <v>2644</v>
      </c>
      <c r="N433" s="334"/>
      <c r="O433" s="139">
        <v>40940</v>
      </c>
      <c r="P433" s="130" t="s">
        <v>1822</v>
      </c>
      <c r="Q433" s="134"/>
      <c r="R433" s="134"/>
      <c r="S433" s="137"/>
      <c r="T433" s="137"/>
      <c r="U433" s="137"/>
      <c r="V433" s="137"/>
      <c r="W433" s="137"/>
      <c r="X433" s="137"/>
      <c r="Y433" s="137"/>
      <c r="Z433" s="137"/>
    </row>
    <row r="434" spans="2:26" ht="48" customHeight="1" x14ac:dyDescent="0.25">
      <c r="B434" s="331">
        <v>21132100037</v>
      </c>
      <c r="C434" s="332"/>
      <c r="D434" s="333" t="s">
        <v>2986</v>
      </c>
      <c r="E434" s="334"/>
      <c r="F434" s="130" t="s">
        <v>2941</v>
      </c>
      <c r="G434" s="130" t="s">
        <v>1790</v>
      </c>
      <c r="H434" s="140" t="s">
        <v>2987</v>
      </c>
      <c r="I434" s="335" t="s">
        <v>2969</v>
      </c>
      <c r="J434" s="336"/>
      <c r="K434" s="336"/>
      <c r="L434" s="337"/>
      <c r="M434" s="333" t="s">
        <v>2644</v>
      </c>
      <c r="N434" s="334"/>
      <c r="O434" s="139">
        <v>40940</v>
      </c>
      <c r="P434" s="130" t="s">
        <v>1822</v>
      </c>
      <c r="Q434" s="134"/>
      <c r="R434" s="134"/>
      <c r="S434" s="137"/>
      <c r="T434" s="137"/>
      <c r="U434" s="137"/>
      <c r="V434" s="137"/>
      <c r="W434" s="137"/>
      <c r="X434" s="137"/>
      <c r="Y434" s="137"/>
      <c r="Z434" s="137"/>
    </row>
    <row r="435" spans="2:26" ht="48" customHeight="1" x14ac:dyDescent="0.25">
      <c r="B435" s="331">
        <v>21132100037</v>
      </c>
      <c r="C435" s="332"/>
      <c r="D435" s="333" t="s">
        <v>2988</v>
      </c>
      <c r="E435" s="334"/>
      <c r="F435" s="130" t="s">
        <v>2941</v>
      </c>
      <c r="G435" s="130" t="s">
        <v>1790</v>
      </c>
      <c r="H435" s="140" t="s">
        <v>2989</v>
      </c>
      <c r="I435" s="335" t="s">
        <v>2969</v>
      </c>
      <c r="J435" s="336"/>
      <c r="K435" s="336"/>
      <c r="L435" s="337"/>
      <c r="M435" s="333" t="s">
        <v>2644</v>
      </c>
      <c r="N435" s="334"/>
      <c r="O435" s="139">
        <v>40940</v>
      </c>
      <c r="P435" s="130" t="s">
        <v>1822</v>
      </c>
      <c r="Q435" s="134"/>
      <c r="R435" s="134"/>
      <c r="S435" s="137"/>
      <c r="T435" s="137"/>
      <c r="U435" s="137"/>
      <c r="V435" s="137"/>
      <c r="W435" s="137"/>
      <c r="X435" s="137"/>
      <c r="Y435" s="137"/>
      <c r="Z435" s="137"/>
    </row>
    <row r="436" spans="2:26" ht="48" customHeight="1" x14ac:dyDescent="0.25">
      <c r="B436" s="331">
        <v>21132100037</v>
      </c>
      <c r="C436" s="332"/>
      <c r="D436" s="333" t="s">
        <v>2990</v>
      </c>
      <c r="E436" s="334"/>
      <c r="F436" s="130" t="s">
        <v>2941</v>
      </c>
      <c r="G436" s="130" t="s">
        <v>1790</v>
      </c>
      <c r="H436" s="140" t="s">
        <v>2991</v>
      </c>
      <c r="I436" s="335" t="s">
        <v>2969</v>
      </c>
      <c r="J436" s="336"/>
      <c r="K436" s="336"/>
      <c r="L436" s="337"/>
      <c r="M436" s="333" t="s">
        <v>2644</v>
      </c>
      <c r="N436" s="334"/>
      <c r="O436" s="139">
        <v>40940</v>
      </c>
      <c r="P436" s="130" t="s">
        <v>1822</v>
      </c>
      <c r="Q436" s="134"/>
      <c r="R436" s="134"/>
      <c r="S436" s="137"/>
      <c r="T436" s="137"/>
      <c r="U436" s="137"/>
      <c r="V436" s="137"/>
      <c r="W436" s="137"/>
      <c r="X436" s="137"/>
      <c r="Y436" s="137"/>
      <c r="Z436" s="137"/>
    </row>
    <row r="437" spans="2:26" ht="48" customHeight="1" x14ac:dyDescent="0.25">
      <c r="B437" s="331">
        <v>21132100037</v>
      </c>
      <c r="C437" s="332"/>
      <c r="D437" s="333" t="s">
        <v>2992</v>
      </c>
      <c r="E437" s="334"/>
      <c r="F437" s="130" t="s">
        <v>2941</v>
      </c>
      <c r="G437" s="130" t="s">
        <v>1790</v>
      </c>
      <c r="H437" s="140" t="s">
        <v>2993</v>
      </c>
      <c r="I437" s="335" t="s">
        <v>2969</v>
      </c>
      <c r="J437" s="336"/>
      <c r="K437" s="336"/>
      <c r="L437" s="337"/>
      <c r="M437" s="333" t="s">
        <v>2644</v>
      </c>
      <c r="N437" s="334"/>
      <c r="O437" s="139">
        <v>40940</v>
      </c>
      <c r="P437" s="130" t="s">
        <v>1822</v>
      </c>
      <c r="Q437" s="134"/>
      <c r="R437" s="134"/>
      <c r="S437" s="137"/>
      <c r="T437" s="137"/>
      <c r="U437" s="137"/>
      <c r="V437" s="137"/>
      <c r="W437" s="137"/>
      <c r="X437" s="137"/>
      <c r="Y437" s="137"/>
      <c r="Z437" s="137"/>
    </row>
    <row r="438" spans="2:26" ht="48" customHeight="1" x14ac:dyDescent="0.25">
      <c r="B438" s="331">
        <v>21132100037</v>
      </c>
      <c r="C438" s="332"/>
      <c r="D438" s="333" t="s">
        <v>2777</v>
      </c>
      <c r="E438" s="334"/>
      <c r="F438" s="130" t="s">
        <v>2941</v>
      </c>
      <c r="G438" s="130" t="s">
        <v>1790</v>
      </c>
      <c r="H438" s="140" t="s">
        <v>2994</v>
      </c>
      <c r="I438" s="335" t="s">
        <v>2969</v>
      </c>
      <c r="J438" s="336"/>
      <c r="K438" s="336"/>
      <c r="L438" s="337"/>
      <c r="M438" s="333" t="s">
        <v>2644</v>
      </c>
      <c r="N438" s="334"/>
      <c r="O438" s="139">
        <v>40940</v>
      </c>
      <c r="P438" s="130" t="s">
        <v>1822</v>
      </c>
      <c r="Q438" s="134"/>
      <c r="R438" s="134"/>
      <c r="S438" s="137"/>
      <c r="T438" s="137"/>
      <c r="U438" s="137"/>
      <c r="V438" s="137"/>
      <c r="W438" s="137"/>
      <c r="X438" s="137"/>
      <c r="Y438" s="137"/>
      <c r="Z438" s="137"/>
    </row>
    <row r="439" spans="2:26" ht="48" customHeight="1" x14ac:dyDescent="0.25">
      <c r="B439" s="331">
        <v>21132100037</v>
      </c>
      <c r="C439" s="332"/>
      <c r="D439" s="333" t="s">
        <v>2995</v>
      </c>
      <c r="E439" s="334"/>
      <c r="F439" s="130" t="s">
        <v>2941</v>
      </c>
      <c r="G439" s="130" t="s">
        <v>1790</v>
      </c>
      <c r="H439" s="140" t="s">
        <v>2996</v>
      </c>
      <c r="I439" s="335" t="s">
        <v>2969</v>
      </c>
      <c r="J439" s="336"/>
      <c r="K439" s="336"/>
      <c r="L439" s="337"/>
      <c r="M439" s="333" t="s">
        <v>2644</v>
      </c>
      <c r="N439" s="334"/>
      <c r="O439" s="139">
        <v>40940</v>
      </c>
      <c r="P439" s="130" t="s">
        <v>1822</v>
      </c>
      <c r="Q439" s="134"/>
      <c r="R439" s="134"/>
      <c r="S439" s="137"/>
      <c r="T439" s="137"/>
      <c r="U439" s="137"/>
      <c r="V439" s="137"/>
      <c r="W439" s="137"/>
      <c r="X439" s="137"/>
      <c r="Y439" s="137"/>
      <c r="Z439" s="137"/>
    </row>
    <row r="440" spans="2:26" ht="48" customHeight="1" x14ac:dyDescent="0.25">
      <c r="B440" s="331">
        <v>21132100037</v>
      </c>
      <c r="C440" s="332"/>
      <c r="D440" s="333" t="s">
        <v>2997</v>
      </c>
      <c r="E440" s="334"/>
      <c r="F440" s="130" t="s">
        <v>2941</v>
      </c>
      <c r="G440" s="130" t="s">
        <v>1790</v>
      </c>
      <c r="H440" s="140" t="s">
        <v>2998</v>
      </c>
      <c r="I440" s="335" t="s">
        <v>2969</v>
      </c>
      <c r="J440" s="336"/>
      <c r="K440" s="336"/>
      <c r="L440" s="337"/>
      <c r="M440" s="333" t="s">
        <v>2644</v>
      </c>
      <c r="N440" s="334"/>
      <c r="O440" s="139">
        <v>40940</v>
      </c>
      <c r="P440" s="130" t="s">
        <v>1822</v>
      </c>
      <c r="Q440" s="134"/>
      <c r="R440" s="134"/>
      <c r="S440" s="137"/>
      <c r="T440" s="137"/>
      <c r="U440" s="137"/>
      <c r="V440" s="137"/>
      <c r="W440" s="137"/>
      <c r="X440" s="137"/>
      <c r="Y440" s="137"/>
      <c r="Z440" s="137"/>
    </row>
    <row r="441" spans="2:26" ht="48" customHeight="1" x14ac:dyDescent="0.25">
      <c r="B441" s="331">
        <v>21132100037</v>
      </c>
      <c r="C441" s="332"/>
      <c r="D441" s="333" t="s">
        <v>2162</v>
      </c>
      <c r="E441" s="334"/>
      <c r="F441" s="130" t="s">
        <v>2941</v>
      </c>
      <c r="G441" s="130" t="s">
        <v>1790</v>
      </c>
      <c r="H441" s="140" t="s">
        <v>2999</v>
      </c>
      <c r="I441" s="335" t="s">
        <v>2969</v>
      </c>
      <c r="J441" s="336"/>
      <c r="K441" s="336"/>
      <c r="L441" s="337"/>
      <c r="M441" s="333" t="s">
        <v>2644</v>
      </c>
      <c r="N441" s="334"/>
      <c r="O441" s="139">
        <v>40940</v>
      </c>
      <c r="P441" s="130" t="s">
        <v>1822</v>
      </c>
      <c r="Q441" s="134"/>
      <c r="R441" s="134"/>
      <c r="S441" s="137"/>
      <c r="T441" s="137"/>
      <c r="U441" s="137"/>
      <c r="V441" s="137"/>
      <c r="W441" s="137"/>
      <c r="X441" s="137"/>
      <c r="Y441" s="137"/>
      <c r="Z441" s="137"/>
    </row>
    <row r="442" spans="2:26" ht="48" customHeight="1" x14ac:dyDescent="0.25">
      <c r="B442" s="331">
        <v>21132100037</v>
      </c>
      <c r="C442" s="332"/>
      <c r="D442" s="333" t="s">
        <v>3000</v>
      </c>
      <c r="E442" s="334"/>
      <c r="F442" s="130" t="s">
        <v>2941</v>
      </c>
      <c r="G442" s="130" t="s">
        <v>1790</v>
      </c>
      <c r="H442" s="140" t="s">
        <v>3001</v>
      </c>
      <c r="I442" s="335" t="s">
        <v>2969</v>
      </c>
      <c r="J442" s="336"/>
      <c r="K442" s="336"/>
      <c r="L442" s="337"/>
      <c r="M442" s="333" t="s">
        <v>2644</v>
      </c>
      <c r="N442" s="334"/>
      <c r="O442" s="139">
        <v>40940</v>
      </c>
      <c r="P442" s="130" t="s">
        <v>1822</v>
      </c>
      <c r="Q442" s="134"/>
      <c r="R442" s="134"/>
      <c r="S442" s="137"/>
      <c r="T442" s="137"/>
      <c r="U442" s="137"/>
      <c r="V442" s="137"/>
      <c r="W442" s="137"/>
      <c r="X442" s="137"/>
      <c r="Y442" s="137"/>
      <c r="Z442" s="137"/>
    </row>
    <row r="443" spans="2:26" ht="48" customHeight="1" x14ac:dyDescent="0.25">
      <c r="B443" s="331">
        <v>21132100037</v>
      </c>
      <c r="C443" s="332"/>
      <c r="D443" s="333" t="s">
        <v>3002</v>
      </c>
      <c r="E443" s="334"/>
      <c r="F443" s="130" t="s">
        <v>2941</v>
      </c>
      <c r="G443" s="130" t="s">
        <v>1790</v>
      </c>
      <c r="H443" s="140" t="s">
        <v>752</v>
      </c>
      <c r="I443" s="335" t="s">
        <v>2969</v>
      </c>
      <c r="J443" s="336"/>
      <c r="K443" s="336"/>
      <c r="L443" s="337"/>
      <c r="M443" s="333" t="s">
        <v>2644</v>
      </c>
      <c r="N443" s="334"/>
      <c r="O443" s="139">
        <v>40940</v>
      </c>
      <c r="P443" s="130" t="s">
        <v>1822</v>
      </c>
      <c r="Q443" s="134"/>
      <c r="R443" s="134"/>
      <c r="S443" s="137"/>
      <c r="T443" s="137"/>
      <c r="U443" s="137"/>
      <c r="V443" s="137"/>
      <c r="W443" s="137"/>
      <c r="X443" s="137"/>
      <c r="Y443" s="137"/>
      <c r="Z443" s="137"/>
    </row>
    <row r="444" spans="2:26" ht="48" customHeight="1" x14ac:dyDescent="0.25">
      <c r="B444" s="331">
        <v>21132100037</v>
      </c>
      <c r="C444" s="332"/>
      <c r="D444" s="333" t="s">
        <v>3003</v>
      </c>
      <c r="E444" s="334"/>
      <c r="F444" s="130" t="s">
        <v>2941</v>
      </c>
      <c r="G444" s="130" t="s">
        <v>1790</v>
      </c>
      <c r="H444" s="140" t="s">
        <v>1564</v>
      </c>
      <c r="I444" s="335" t="s">
        <v>2969</v>
      </c>
      <c r="J444" s="336"/>
      <c r="K444" s="336"/>
      <c r="L444" s="337"/>
      <c r="M444" s="333" t="s">
        <v>2644</v>
      </c>
      <c r="N444" s="334"/>
      <c r="O444" s="139">
        <v>40940</v>
      </c>
      <c r="P444" s="130" t="s">
        <v>1822</v>
      </c>
      <c r="Q444" s="134"/>
      <c r="R444" s="134"/>
      <c r="S444" s="137"/>
      <c r="T444" s="137"/>
      <c r="U444" s="137"/>
      <c r="V444" s="137"/>
      <c r="W444" s="137"/>
      <c r="X444" s="137"/>
      <c r="Y444" s="137"/>
      <c r="Z444" s="137"/>
    </row>
    <row r="445" spans="2:26" ht="48" customHeight="1" x14ac:dyDescent="0.25">
      <c r="B445" s="331">
        <v>21132100037</v>
      </c>
      <c r="C445" s="332"/>
      <c r="D445" s="333" t="s">
        <v>3004</v>
      </c>
      <c r="E445" s="334"/>
      <c r="F445" s="130" t="s">
        <v>2941</v>
      </c>
      <c r="G445" s="130" t="s">
        <v>1790</v>
      </c>
      <c r="H445" s="140" t="s">
        <v>750</v>
      </c>
      <c r="I445" s="335" t="s">
        <v>2969</v>
      </c>
      <c r="J445" s="336"/>
      <c r="K445" s="336"/>
      <c r="L445" s="337"/>
      <c r="M445" s="333" t="s">
        <v>2644</v>
      </c>
      <c r="N445" s="334"/>
      <c r="O445" s="139">
        <v>40940</v>
      </c>
      <c r="P445" s="130" t="s">
        <v>1822</v>
      </c>
      <c r="Q445" s="134"/>
      <c r="R445" s="134"/>
      <c r="S445" s="137"/>
      <c r="T445" s="137"/>
      <c r="U445" s="137"/>
      <c r="V445" s="137"/>
      <c r="W445" s="137"/>
      <c r="X445" s="137"/>
      <c r="Y445" s="137"/>
      <c r="Z445" s="137"/>
    </row>
    <row r="446" spans="2:26" ht="48" customHeight="1" x14ac:dyDescent="0.25">
      <c r="B446" s="331">
        <v>21132100037</v>
      </c>
      <c r="C446" s="332"/>
      <c r="D446" s="333" t="s">
        <v>2160</v>
      </c>
      <c r="E446" s="334"/>
      <c r="F446" s="130" t="s">
        <v>2941</v>
      </c>
      <c r="G446" s="130" t="s">
        <v>1790</v>
      </c>
      <c r="H446" s="140" t="s">
        <v>3005</v>
      </c>
      <c r="I446" s="335" t="s">
        <v>2969</v>
      </c>
      <c r="J446" s="336"/>
      <c r="K446" s="336"/>
      <c r="L446" s="337"/>
      <c r="M446" s="333" t="s">
        <v>2644</v>
      </c>
      <c r="N446" s="334"/>
      <c r="O446" s="139">
        <v>40940</v>
      </c>
      <c r="P446" s="130" t="s">
        <v>1822</v>
      </c>
      <c r="Q446" s="134"/>
      <c r="R446" s="134"/>
      <c r="S446" s="137"/>
      <c r="T446" s="137"/>
      <c r="U446" s="137"/>
      <c r="V446" s="137"/>
      <c r="W446" s="137"/>
      <c r="X446" s="137"/>
      <c r="Y446" s="137"/>
      <c r="Z446" s="137"/>
    </row>
    <row r="447" spans="2:26" ht="48" customHeight="1" x14ac:dyDescent="0.25">
      <c r="B447" s="331">
        <v>21132100037</v>
      </c>
      <c r="C447" s="332"/>
      <c r="D447" s="333" t="s">
        <v>2165</v>
      </c>
      <c r="E447" s="334"/>
      <c r="F447" s="130" t="s">
        <v>2941</v>
      </c>
      <c r="G447" s="130" t="s">
        <v>1790</v>
      </c>
      <c r="H447" s="140" t="s">
        <v>896</v>
      </c>
      <c r="I447" s="335" t="s">
        <v>2969</v>
      </c>
      <c r="J447" s="336"/>
      <c r="K447" s="336"/>
      <c r="L447" s="337"/>
      <c r="M447" s="333" t="s">
        <v>2644</v>
      </c>
      <c r="N447" s="334"/>
      <c r="O447" s="139">
        <v>40940</v>
      </c>
      <c r="P447" s="130" t="s">
        <v>1822</v>
      </c>
      <c r="Q447" s="134"/>
      <c r="R447" s="134"/>
      <c r="S447" s="137"/>
      <c r="T447" s="137"/>
      <c r="U447" s="137"/>
      <c r="V447" s="137"/>
      <c r="W447" s="137"/>
      <c r="X447" s="137"/>
      <c r="Y447" s="137"/>
      <c r="Z447" s="137"/>
    </row>
    <row r="448" spans="2:26" ht="48" customHeight="1" x14ac:dyDescent="0.25">
      <c r="B448" s="331">
        <v>21132100037</v>
      </c>
      <c r="C448" s="332"/>
      <c r="D448" s="333" t="s">
        <v>3006</v>
      </c>
      <c r="E448" s="334"/>
      <c r="F448" s="130" t="s">
        <v>2941</v>
      </c>
      <c r="G448" s="130" t="s">
        <v>1790</v>
      </c>
      <c r="H448" s="140" t="s">
        <v>738</v>
      </c>
      <c r="I448" s="335" t="s">
        <v>2969</v>
      </c>
      <c r="J448" s="336"/>
      <c r="K448" s="336"/>
      <c r="L448" s="337"/>
      <c r="M448" s="333" t="s">
        <v>2644</v>
      </c>
      <c r="N448" s="334"/>
      <c r="O448" s="139">
        <v>40940</v>
      </c>
      <c r="P448" s="130" t="s">
        <v>1822</v>
      </c>
      <c r="Q448" s="134"/>
      <c r="R448" s="134"/>
      <c r="S448" s="137"/>
      <c r="T448" s="137"/>
      <c r="U448" s="137"/>
      <c r="V448" s="137"/>
      <c r="W448" s="137"/>
      <c r="X448" s="137"/>
      <c r="Y448" s="137"/>
      <c r="Z448" s="137"/>
    </row>
    <row r="449" spans="2:26" ht="48" customHeight="1" x14ac:dyDescent="0.25">
      <c r="B449" s="331">
        <v>21132100037</v>
      </c>
      <c r="C449" s="332"/>
      <c r="D449" s="333" t="s">
        <v>3007</v>
      </c>
      <c r="E449" s="334"/>
      <c r="F449" s="130" t="s">
        <v>2941</v>
      </c>
      <c r="G449" s="130" t="s">
        <v>1790</v>
      </c>
      <c r="H449" s="140" t="s">
        <v>1562</v>
      </c>
      <c r="I449" s="335" t="s">
        <v>2969</v>
      </c>
      <c r="J449" s="336"/>
      <c r="K449" s="336"/>
      <c r="L449" s="337"/>
      <c r="M449" s="333" t="s">
        <v>2644</v>
      </c>
      <c r="N449" s="334"/>
      <c r="O449" s="139">
        <v>40940</v>
      </c>
      <c r="P449" s="130" t="s">
        <v>1822</v>
      </c>
      <c r="Q449" s="134"/>
      <c r="R449" s="134"/>
      <c r="S449" s="137"/>
      <c r="T449" s="137"/>
      <c r="U449" s="137"/>
      <c r="V449" s="137"/>
      <c r="W449" s="137"/>
      <c r="X449" s="137"/>
      <c r="Y449" s="137"/>
      <c r="Z449" s="137"/>
    </row>
    <row r="450" spans="2:26" ht="48" customHeight="1" x14ac:dyDescent="0.25">
      <c r="B450" s="331">
        <v>21132100037</v>
      </c>
      <c r="C450" s="332"/>
      <c r="D450" s="333" t="s">
        <v>3008</v>
      </c>
      <c r="E450" s="334"/>
      <c r="F450" s="130" t="s">
        <v>2941</v>
      </c>
      <c r="G450" s="130" t="s">
        <v>1790</v>
      </c>
      <c r="H450" s="140" t="s">
        <v>3009</v>
      </c>
      <c r="I450" s="335" t="s">
        <v>2969</v>
      </c>
      <c r="J450" s="336"/>
      <c r="K450" s="336"/>
      <c r="L450" s="337"/>
      <c r="M450" s="333" t="s">
        <v>2644</v>
      </c>
      <c r="N450" s="334"/>
      <c r="O450" s="139">
        <v>40940</v>
      </c>
      <c r="P450" s="130" t="s">
        <v>1822</v>
      </c>
      <c r="Q450" s="134"/>
      <c r="R450" s="134"/>
      <c r="S450" s="137"/>
      <c r="T450" s="137"/>
      <c r="U450" s="137"/>
      <c r="V450" s="137"/>
      <c r="W450" s="137"/>
      <c r="X450" s="137"/>
      <c r="Y450" s="137"/>
      <c r="Z450" s="137"/>
    </row>
    <row r="451" spans="2:26" ht="48" customHeight="1" x14ac:dyDescent="0.25">
      <c r="B451" s="331" t="s">
        <v>1819</v>
      </c>
      <c r="C451" s="332"/>
      <c r="D451" s="333" t="s">
        <v>3010</v>
      </c>
      <c r="E451" s="334"/>
      <c r="F451" s="130" t="s">
        <v>348</v>
      </c>
      <c r="G451" s="130" t="s">
        <v>1790</v>
      </c>
      <c r="H451" s="140" t="s">
        <v>647</v>
      </c>
      <c r="I451" s="335" t="s">
        <v>3011</v>
      </c>
      <c r="J451" s="336"/>
      <c r="K451" s="336"/>
      <c r="L451" s="337"/>
      <c r="M451" s="333" t="s">
        <v>1792</v>
      </c>
      <c r="N451" s="334"/>
      <c r="O451" s="139">
        <v>40941</v>
      </c>
      <c r="P451" s="130" t="s">
        <v>1850</v>
      </c>
      <c r="Q451" s="134"/>
      <c r="R451" s="134"/>
      <c r="S451" s="137"/>
      <c r="T451" s="137"/>
      <c r="U451" s="137"/>
      <c r="V451" s="137"/>
      <c r="W451" s="137"/>
      <c r="X451" s="137"/>
      <c r="Y451" s="137"/>
      <c r="Z451" s="137"/>
    </row>
    <row r="452" spans="2:26" ht="48" customHeight="1" x14ac:dyDescent="0.25">
      <c r="B452" s="331" t="s">
        <v>1819</v>
      </c>
      <c r="C452" s="332"/>
      <c r="D452" s="333" t="s">
        <v>2923</v>
      </c>
      <c r="E452" s="334"/>
      <c r="F452" s="130" t="s">
        <v>348</v>
      </c>
      <c r="G452" s="130" t="s">
        <v>1790</v>
      </c>
      <c r="H452" s="140" t="s">
        <v>1331</v>
      </c>
      <c r="I452" s="335" t="s">
        <v>2828</v>
      </c>
      <c r="J452" s="336"/>
      <c r="K452" s="336"/>
      <c r="L452" s="337"/>
      <c r="M452" s="333" t="s">
        <v>1792</v>
      </c>
      <c r="N452" s="334"/>
      <c r="O452" s="139">
        <v>40941</v>
      </c>
      <c r="P452" s="130" t="s">
        <v>1850</v>
      </c>
      <c r="Q452" s="134"/>
      <c r="R452" s="134"/>
      <c r="S452" s="137"/>
      <c r="T452" s="137"/>
      <c r="U452" s="137"/>
      <c r="V452" s="137"/>
      <c r="W452" s="137"/>
      <c r="X452" s="137"/>
      <c r="Y452" s="137"/>
      <c r="Z452" s="137"/>
    </row>
    <row r="453" spans="2:26" ht="48" customHeight="1" x14ac:dyDescent="0.25">
      <c r="B453" s="331" t="s">
        <v>1819</v>
      </c>
      <c r="C453" s="332"/>
      <c r="D453" s="333" t="s">
        <v>3012</v>
      </c>
      <c r="E453" s="334"/>
      <c r="F453" s="130" t="s">
        <v>348</v>
      </c>
      <c r="G453" s="130" t="s">
        <v>1790</v>
      </c>
      <c r="H453" s="140" t="s">
        <v>766</v>
      </c>
      <c r="I453" s="335" t="s">
        <v>2828</v>
      </c>
      <c r="J453" s="336"/>
      <c r="K453" s="336"/>
      <c r="L453" s="337"/>
      <c r="M453" s="333" t="s">
        <v>1792</v>
      </c>
      <c r="N453" s="334"/>
      <c r="O453" s="139">
        <v>40941</v>
      </c>
      <c r="P453" s="130" t="s">
        <v>1850</v>
      </c>
      <c r="Q453" s="134"/>
      <c r="R453" s="134" t="s">
        <v>3013</v>
      </c>
      <c r="S453" s="137"/>
      <c r="T453" s="137"/>
      <c r="U453" s="137"/>
      <c r="V453" s="137"/>
      <c r="W453" s="137"/>
      <c r="X453" s="137"/>
      <c r="Y453" s="137"/>
      <c r="Z453" s="137"/>
    </row>
    <row r="454" spans="2:26" ht="48" customHeight="1" x14ac:dyDescent="0.25">
      <c r="B454" s="331" t="s">
        <v>1819</v>
      </c>
      <c r="C454" s="332"/>
      <c r="D454" s="333" t="s">
        <v>3014</v>
      </c>
      <c r="E454" s="334"/>
      <c r="F454" s="130" t="s">
        <v>348</v>
      </c>
      <c r="G454" s="130" t="s">
        <v>1790</v>
      </c>
      <c r="H454" s="140" t="s">
        <v>3015</v>
      </c>
      <c r="I454" s="335" t="s">
        <v>2828</v>
      </c>
      <c r="J454" s="336"/>
      <c r="K454" s="336"/>
      <c r="L454" s="337"/>
      <c r="M454" s="333" t="s">
        <v>1792</v>
      </c>
      <c r="N454" s="334"/>
      <c r="O454" s="139">
        <v>40941</v>
      </c>
      <c r="P454" s="130" t="s">
        <v>1850</v>
      </c>
      <c r="Q454" s="134"/>
      <c r="R454" s="134"/>
      <c r="S454" s="137"/>
      <c r="T454" s="137"/>
      <c r="U454" s="137"/>
      <c r="V454" s="137"/>
      <c r="W454" s="137"/>
      <c r="X454" s="137"/>
      <c r="Y454" s="137"/>
      <c r="Z454" s="137"/>
    </row>
    <row r="455" spans="2:26" ht="48" customHeight="1" x14ac:dyDescent="0.25">
      <c r="B455" s="331" t="s">
        <v>1819</v>
      </c>
      <c r="C455" s="332"/>
      <c r="D455" s="333" t="s">
        <v>3016</v>
      </c>
      <c r="E455" s="334"/>
      <c r="F455" s="130" t="s">
        <v>348</v>
      </c>
      <c r="G455" s="130" t="s">
        <v>1790</v>
      </c>
      <c r="H455" s="140" t="s">
        <v>3017</v>
      </c>
      <c r="I455" s="335" t="s">
        <v>2828</v>
      </c>
      <c r="J455" s="336"/>
      <c r="K455" s="336"/>
      <c r="L455" s="337"/>
      <c r="M455" s="333" t="s">
        <v>1792</v>
      </c>
      <c r="N455" s="334"/>
      <c r="O455" s="139">
        <v>40941</v>
      </c>
      <c r="P455" s="130" t="s">
        <v>1850</v>
      </c>
      <c r="Q455" s="134"/>
      <c r="R455" s="134"/>
      <c r="S455" s="137"/>
      <c r="T455" s="137"/>
      <c r="U455" s="137"/>
      <c r="V455" s="137"/>
      <c r="W455" s="137"/>
      <c r="X455" s="137"/>
      <c r="Y455" s="137"/>
      <c r="Z455" s="137"/>
    </row>
    <row r="456" spans="2:26" ht="48" customHeight="1" x14ac:dyDescent="0.25">
      <c r="B456" s="331" t="s">
        <v>1819</v>
      </c>
      <c r="C456" s="332"/>
      <c r="D456" s="333" t="s">
        <v>3018</v>
      </c>
      <c r="E456" s="334"/>
      <c r="F456" s="130" t="s">
        <v>348</v>
      </c>
      <c r="G456" s="130" t="s">
        <v>1790</v>
      </c>
      <c r="H456" s="140" t="s">
        <v>3019</v>
      </c>
      <c r="I456" s="335" t="s">
        <v>3020</v>
      </c>
      <c r="J456" s="336"/>
      <c r="K456" s="336"/>
      <c r="L456" s="337"/>
      <c r="M456" s="333" t="s">
        <v>1792</v>
      </c>
      <c r="N456" s="334"/>
      <c r="O456" s="139">
        <v>40941</v>
      </c>
      <c r="P456" s="130" t="s">
        <v>1850</v>
      </c>
      <c r="Q456" s="134"/>
      <c r="R456" s="134" t="s">
        <v>3021</v>
      </c>
      <c r="S456" s="137"/>
      <c r="T456" s="137"/>
      <c r="U456" s="137"/>
      <c r="V456" s="137"/>
      <c r="W456" s="137"/>
      <c r="X456" s="137"/>
      <c r="Y456" s="137"/>
      <c r="Z456" s="137"/>
    </row>
    <row r="457" spans="2:26" ht="48" customHeight="1" x14ac:dyDescent="0.25">
      <c r="B457" s="331" t="s">
        <v>1819</v>
      </c>
      <c r="C457" s="332"/>
      <c r="D457" s="333" t="s">
        <v>3022</v>
      </c>
      <c r="E457" s="334"/>
      <c r="F457" s="130" t="s">
        <v>348</v>
      </c>
      <c r="G457" s="130" t="s">
        <v>2010</v>
      </c>
      <c r="H457" s="140" t="s">
        <v>2454</v>
      </c>
      <c r="I457" s="335" t="s">
        <v>3023</v>
      </c>
      <c r="J457" s="336"/>
      <c r="K457" s="336"/>
      <c r="L457" s="337"/>
      <c r="M457" s="333" t="s">
        <v>2012</v>
      </c>
      <c r="N457" s="334"/>
      <c r="O457" s="139">
        <v>40941</v>
      </c>
      <c r="P457" s="130" t="s">
        <v>1850</v>
      </c>
      <c r="Q457" s="134"/>
      <c r="R457" s="134" t="s">
        <v>3024</v>
      </c>
      <c r="S457" s="137"/>
      <c r="T457" s="137"/>
      <c r="U457" s="137"/>
      <c r="V457" s="137"/>
      <c r="W457" s="137"/>
      <c r="X457" s="137"/>
      <c r="Y457" s="137"/>
      <c r="Z457" s="137"/>
    </row>
    <row r="458" spans="2:26" ht="48" customHeight="1" x14ac:dyDescent="0.25">
      <c r="B458" s="331" t="s">
        <v>1819</v>
      </c>
      <c r="C458" s="332"/>
      <c r="D458" s="333" t="s">
        <v>3025</v>
      </c>
      <c r="E458" s="334"/>
      <c r="F458" s="130" t="s">
        <v>348</v>
      </c>
      <c r="G458" s="130" t="s">
        <v>1790</v>
      </c>
      <c r="H458" s="140" t="s">
        <v>2454</v>
      </c>
      <c r="I458" s="335" t="s">
        <v>2828</v>
      </c>
      <c r="J458" s="336"/>
      <c r="K458" s="336"/>
      <c r="L458" s="337"/>
      <c r="M458" s="333" t="s">
        <v>1792</v>
      </c>
      <c r="N458" s="334"/>
      <c r="O458" s="139">
        <v>40941</v>
      </c>
      <c r="P458" s="130" t="s">
        <v>1850</v>
      </c>
      <c r="Q458" s="134"/>
      <c r="R458" s="134"/>
      <c r="S458" s="137"/>
      <c r="T458" s="137"/>
      <c r="U458" s="137"/>
      <c r="V458" s="137"/>
      <c r="W458" s="137"/>
      <c r="X458" s="137"/>
      <c r="Y458" s="137"/>
      <c r="Z458" s="137"/>
    </row>
    <row r="459" spans="2:26" ht="48" customHeight="1" x14ac:dyDescent="0.25">
      <c r="B459" s="331" t="s">
        <v>1819</v>
      </c>
      <c r="C459" s="332"/>
      <c r="D459" s="333" t="s">
        <v>3026</v>
      </c>
      <c r="E459" s="334"/>
      <c r="F459" s="130" t="s">
        <v>348</v>
      </c>
      <c r="G459" s="130" t="s">
        <v>2036</v>
      </c>
      <c r="H459" s="140" t="s">
        <v>3027</v>
      </c>
      <c r="I459" s="335" t="s">
        <v>3028</v>
      </c>
      <c r="J459" s="336"/>
      <c r="K459" s="336"/>
      <c r="L459" s="337"/>
      <c r="M459" s="333" t="s">
        <v>2615</v>
      </c>
      <c r="N459" s="334"/>
      <c r="O459" s="139">
        <v>40941</v>
      </c>
      <c r="P459" s="130" t="s">
        <v>1850</v>
      </c>
      <c r="Q459" s="134"/>
      <c r="R459" s="134"/>
      <c r="S459" s="137"/>
      <c r="T459" s="137"/>
      <c r="U459" s="137"/>
      <c r="V459" s="137"/>
      <c r="W459" s="137"/>
      <c r="X459" s="137"/>
      <c r="Y459" s="137"/>
      <c r="Z459" s="137"/>
    </row>
    <row r="460" spans="2:26" ht="48" customHeight="1" x14ac:dyDescent="0.25">
      <c r="B460" s="331" t="s">
        <v>1819</v>
      </c>
      <c r="C460" s="332"/>
      <c r="D460" s="333" t="s">
        <v>3029</v>
      </c>
      <c r="E460" s="334"/>
      <c r="F460" s="130" t="s">
        <v>348</v>
      </c>
      <c r="G460" s="130" t="s">
        <v>1790</v>
      </c>
      <c r="H460" s="140" t="s">
        <v>735</v>
      </c>
      <c r="I460" s="335" t="s">
        <v>2828</v>
      </c>
      <c r="J460" s="336"/>
      <c r="K460" s="336"/>
      <c r="L460" s="337"/>
      <c r="M460" s="333" t="s">
        <v>1792</v>
      </c>
      <c r="N460" s="334"/>
      <c r="O460" s="139">
        <v>40941</v>
      </c>
      <c r="P460" s="130" t="s">
        <v>1850</v>
      </c>
      <c r="Q460" s="134"/>
      <c r="R460" s="134" t="s">
        <v>3030</v>
      </c>
      <c r="S460" s="137"/>
      <c r="T460" s="137"/>
      <c r="U460" s="137"/>
      <c r="V460" s="137"/>
      <c r="W460" s="137"/>
      <c r="X460" s="137"/>
      <c r="Y460" s="137"/>
      <c r="Z460" s="137"/>
    </row>
    <row r="461" spans="2:26" ht="48" customHeight="1" x14ac:dyDescent="0.25">
      <c r="B461" s="331" t="s">
        <v>1819</v>
      </c>
      <c r="C461" s="332"/>
      <c r="D461" s="333" t="s">
        <v>3031</v>
      </c>
      <c r="E461" s="334"/>
      <c r="F461" s="130" t="s">
        <v>348</v>
      </c>
      <c r="G461" s="130" t="s">
        <v>1790</v>
      </c>
      <c r="H461" s="140" t="s">
        <v>3032</v>
      </c>
      <c r="I461" s="335" t="s">
        <v>2828</v>
      </c>
      <c r="J461" s="336"/>
      <c r="K461" s="336"/>
      <c r="L461" s="337"/>
      <c r="M461" s="333" t="s">
        <v>1792</v>
      </c>
      <c r="N461" s="334"/>
      <c r="O461" s="139">
        <v>40941</v>
      </c>
      <c r="P461" s="130" t="s">
        <v>1850</v>
      </c>
      <c r="Q461" s="134"/>
      <c r="R461" s="134"/>
      <c r="S461" s="137"/>
      <c r="T461" s="137"/>
      <c r="U461" s="137"/>
      <c r="V461" s="137"/>
      <c r="W461" s="137"/>
      <c r="X461" s="137"/>
      <c r="Y461" s="137"/>
      <c r="Z461" s="137"/>
    </row>
    <row r="462" spans="2:26" ht="48" customHeight="1" x14ac:dyDescent="0.25">
      <c r="B462" s="331" t="s">
        <v>1819</v>
      </c>
      <c r="C462" s="332"/>
      <c r="D462" s="333" t="s">
        <v>3033</v>
      </c>
      <c r="E462" s="334"/>
      <c r="F462" s="130" t="s">
        <v>348</v>
      </c>
      <c r="G462" s="130" t="s">
        <v>1790</v>
      </c>
      <c r="H462" s="140" t="s">
        <v>638</v>
      </c>
      <c r="I462" s="335" t="s">
        <v>2828</v>
      </c>
      <c r="J462" s="336"/>
      <c r="K462" s="336"/>
      <c r="L462" s="337"/>
      <c r="M462" s="333" t="s">
        <v>1792</v>
      </c>
      <c r="N462" s="334"/>
      <c r="O462" s="139">
        <v>40941</v>
      </c>
      <c r="P462" s="130" t="s">
        <v>1850</v>
      </c>
      <c r="Q462" s="134"/>
      <c r="R462" s="134"/>
      <c r="S462" s="137"/>
      <c r="T462" s="137"/>
      <c r="U462" s="137"/>
      <c r="V462" s="137"/>
      <c r="W462" s="137"/>
      <c r="X462" s="137"/>
      <c r="Y462" s="137"/>
      <c r="Z462" s="137"/>
    </row>
    <row r="463" spans="2:26" ht="48" customHeight="1" x14ac:dyDescent="0.25">
      <c r="B463" s="331" t="s">
        <v>1819</v>
      </c>
      <c r="C463" s="332"/>
      <c r="D463" s="333" t="s">
        <v>3034</v>
      </c>
      <c r="E463" s="334"/>
      <c r="F463" s="130" t="s">
        <v>348</v>
      </c>
      <c r="G463" s="130" t="s">
        <v>1790</v>
      </c>
      <c r="H463" s="140" t="s">
        <v>722</v>
      </c>
      <c r="I463" s="335" t="s">
        <v>2828</v>
      </c>
      <c r="J463" s="336"/>
      <c r="K463" s="336"/>
      <c r="L463" s="337"/>
      <c r="M463" s="333" t="s">
        <v>1792</v>
      </c>
      <c r="N463" s="334"/>
      <c r="O463" s="139">
        <v>40941</v>
      </c>
      <c r="P463" s="130" t="s">
        <v>1850</v>
      </c>
      <c r="Q463" s="134"/>
      <c r="R463" s="134" t="s">
        <v>3030</v>
      </c>
      <c r="S463" s="137"/>
      <c r="T463" s="137"/>
      <c r="U463" s="137"/>
      <c r="V463" s="137"/>
      <c r="W463" s="137"/>
      <c r="X463" s="137"/>
      <c r="Y463" s="137"/>
      <c r="Z463" s="137"/>
    </row>
    <row r="464" spans="2:26" ht="48" customHeight="1" x14ac:dyDescent="0.25">
      <c r="B464" s="331" t="s">
        <v>1819</v>
      </c>
      <c r="C464" s="332"/>
      <c r="D464" s="333" t="s">
        <v>3035</v>
      </c>
      <c r="E464" s="334"/>
      <c r="F464" s="130" t="s">
        <v>348</v>
      </c>
      <c r="G464" s="130" t="s">
        <v>1790</v>
      </c>
      <c r="H464" s="140" t="s">
        <v>818</v>
      </c>
      <c r="I464" s="335" t="s">
        <v>2828</v>
      </c>
      <c r="J464" s="336"/>
      <c r="K464" s="336"/>
      <c r="L464" s="337"/>
      <c r="M464" s="333" t="s">
        <v>1792</v>
      </c>
      <c r="N464" s="334"/>
      <c r="O464" s="139">
        <v>40941</v>
      </c>
      <c r="P464" s="130" t="s">
        <v>1850</v>
      </c>
      <c r="Q464" s="134"/>
      <c r="R464" s="134" t="s">
        <v>3030</v>
      </c>
      <c r="S464" s="137"/>
      <c r="T464" s="137"/>
      <c r="U464" s="137"/>
      <c r="V464" s="137"/>
      <c r="W464" s="137"/>
      <c r="X464" s="137"/>
      <c r="Y464" s="137"/>
      <c r="Z464" s="137"/>
    </row>
    <row r="465" spans="2:26" ht="48" customHeight="1" x14ac:dyDescent="0.25">
      <c r="B465" s="331" t="s">
        <v>1819</v>
      </c>
      <c r="C465" s="332"/>
      <c r="D465" s="333" t="s">
        <v>3036</v>
      </c>
      <c r="E465" s="334"/>
      <c r="F465" s="130" t="s">
        <v>348</v>
      </c>
      <c r="G465" s="130" t="s">
        <v>1790</v>
      </c>
      <c r="H465" s="140" t="s">
        <v>1743</v>
      </c>
      <c r="I465" s="335" t="s">
        <v>3020</v>
      </c>
      <c r="J465" s="336"/>
      <c r="K465" s="336"/>
      <c r="L465" s="337"/>
      <c r="M465" s="333" t="s">
        <v>1792</v>
      </c>
      <c r="N465" s="334"/>
      <c r="O465" s="139">
        <v>40941</v>
      </c>
      <c r="P465" s="130" t="s">
        <v>1850</v>
      </c>
      <c r="Q465" s="134"/>
      <c r="R465" s="134" t="s">
        <v>577</v>
      </c>
      <c r="S465" s="137"/>
      <c r="T465" s="137"/>
      <c r="U465" s="137"/>
      <c r="V465" s="137"/>
      <c r="W465" s="137"/>
      <c r="X465" s="137"/>
      <c r="Y465" s="137"/>
      <c r="Z465" s="137"/>
    </row>
    <row r="466" spans="2:26" ht="48" customHeight="1" x14ac:dyDescent="0.25">
      <c r="B466" s="331" t="s">
        <v>1984</v>
      </c>
      <c r="C466" s="332"/>
      <c r="D466" s="333" t="s">
        <v>3037</v>
      </c>
      <c r="E466" s="334"/>
      <c r="F466" s="130" t="s">
        <v>21</v>
      </c>
      <c r="G466" s="130" t="s">
        <v>2036</v>
      </c>
      <c r="H466" s="140" t="s">
        <v>3038</v>
      </c>
      <c r="I466" s="335" t="s">
        <v>3039</v>
      </c>
      <c r="J466" s="336"/>
      <c r="K466" s="336"/>
      <c r="L466" s="337"/>
      <c r="M466" s="333" t="s">
        <v>2615</v>
      </c>
      <c r="N466" s="334"/>
      <c r="O466" s="139">
        <v>40942</v>
      </c>
      <c r="P466" s="130" t="s">
        <v>2435</v>
      </c>
      <c r="Q466" s="134"/>
      <c r="R466" s="134" t="s">
        <v>577</v>
      </c>
      <c r="S466" s="137"/>
      <c r="T466" s="137"/>
      <c r="U466" s="137"/>
      <c r="V466" s="137"/>
      <c r="W466" s="137"/>
      <c r="X466" s="137"/>
      <c r="Y466" s="137"/>
      <c r="Z466" s="137"/>
    </row>
    <row r="467" spans="2:26" ht="48" customHeight="1" x14ac:dyDescent="0.25">
      <c r="B467" s="331" t="s">
        <v>1984</v>
      </c>
      <c r="C467" s="332"/>
      <c r="D467" s="333" t="s">
        <v>3040</v>
      </c>
      <c r="E467" s="334"/>
      <c r="F467" s="130" t="s">
        <v>371</v>
      </c>
      <c r="G467" s="130" t="s">
        <v>2036</v>
      </c>
      <c r="H467" s="140" t="s">
        <v>2003</v>
      </c>
      <c r="I467" s="335" t="s">
        <v>3041</v>
      </c>
      <c r="J467" s="336"/>
      <c r="K467" s="336"/>
      <c r="L467" s="337"/>
      <c r="M467" s="333" t="s">
        <v>2615</v>
      </c>
      <c r="N467" s="334"/>
      <c r="O467" s="139">
        <v>40942</v>
      </c>
      <c r="P467" s="130" t="s">
        <v>2435</v>
      </c>
      <c r="Q467" s="134"/>
      <c r="R467" s="134"/>
      <c r="S467" s="137"/>
      <c r="T467" s="137"/>
      <c r="U467" s="137"/>
      <c r="V467" s="137"/>
      <c r="W467" s="137"/>
      <c r="X467" s="137"/>
      <c r="Y467" s="137"/>
      <c r="Z467" s="137"/>
    </row>
    <row r="468" spans="2:26" ht="48" customHeight="1" x14ac:dyDescent="0.25">
      <c r="B468" s="331" t="s">
        <v>2345</v>
      </c>
      <c r="C468" s="332"/>
      <c r="D468" s="333" t="s">
        <v>3042</v>
      </c>
      <c r="E468" s="334"/>
      <c r="F468" s="130" t="s">
        <v>348</v>
      </c>
      <c r="G468" s="130" t="s">
        <v>2010</v>
      </c>
      <c r="H468" s="140" t="s">
        <v>3043</v>
      </c>
      <c r="I468" s="335" t="s">
        <v>3044</v>
      </c>
      <c r="J468" s="336"/>
      <c r="K468" s="336"/>
      <c r="L468" s="337"/>
      <c r="M468" s="333" t="s">
        <v>2012</v>
      </c>
      <c r="N468" s="334"/>
      <c r="O468" s="139">
        <v>40942</v>
      </c>
      <c r="P468" s="130" t="s">
        <v>3045</v>
      </c>
      <c r="Q468" s="134"/>
      <c r="R468" s="134"/>
      <c r="S468" s="137"/>
      <c r="T468" s="137"/>
      <c r="U468" s="137"/>
      <c r="V468" s="137"/>
      <c r="W468" s="137"/>
      <c r="X468" s="137"/>
      <c r="Y468" s="137"/>
      <c r="Z468" s="137"/>
    </row>
    <row r="469" spans="2:26" ht="48" customHeight="1" x14ac:dyDescent="0.25">
      <c r="B469" s="331" t="s">
        <v>2345</v>
      </c>
      <c r="C469" s="332"/>
      <c r="D469" s="333" t="s">
        <v>3046</v>
      </c>
      <c r="E469" s="334"/>
      <c r="F469" s="130" t="s">
        <v>417</v>
      </c>
      <c r="G469" s="130" t="s">
        <v>2010</v>
      </c>
      <c r="H469" s="140" t="s">
        <v>3047</v>
      </c>
      <c r="I469" s="335" t="s">
        <v>3023</v>
      </c>
      <c r="J469" s="336"/>
      <c r="K469" s="336"/>
      <c r="L469" s="337"/>
      <c r="M469" s="333" t="s">
        <v>2012</v>
      </c>
      <c r="N469" s="334"/>
      <c r="O469" s="139">
        <v>40942</v>
      </c>
      <c r="P469" s="130" t="s">
        <v>3045</v>
      </c>
      <c r="Q469" s="134"/>
      <c r="R469" s="134"/>
      <c r="S469" s="137"/>
      <c r="T469" s="137"/>
      <c r="U469" s="137"/>
      <c r="V469" s="137"/>
      <c r="W469" s="137"/>
      <c r="X469" s="137"/>
      <c r="Y469" s="137"/>
      <c r="Z469" s="137"/>
    </row>
    <row r="470" spans="2:26" ht="48" customHeight="1" x14ac:dyDescent="0.25">
      <c r="B470" s="331" t="s">
        <v>2345</v>
      </c>
      <c r="C470" s="332"/>
      <c r="D470" s="333" t="s">
        <v>3048</v>
      </c>
      <c r="E470" s="334"/>
      <c r="F470" s="130" t="s">
        <v>2015</v>
      </c>
      <c r="G470" s="130" t="s">
        <v>2010</v>
      </c>
      <c r="H470" s="140" t="s">
        <v>3049</v>
      </c>
      <c r="I470" s="335" t="s">
        <v>3050</v>
      </c>
      <c r="J470" s="336"/>
      <c r="K470" s="336"/>
      <c r="L470" s="337"/>
      <c r="M470" s="333" t="s">
        <v>2012</v>
      </c>
      <c r="N470" s="334"/>
      <c r="O470" s="139">
        <v>40942</v>
      </c>
      <c r="P470" s="130" t="s">
        <v>3045</v>
      </c>
      <c r="Q470" s="134"/>
      <c r="R470" s="134"/>
      <c r="S470" s="137"/>
      <c r="T470" s="137"/>
      <c r="U470" s="137"/>
      <c r="V470" s="137"/>
      <c r="W470" s="137"/>
      <c r="X470" s="137"/>
      <c r="Y470" s="137"/>
      <c r="Z470" s="137"/>
    </row>
    <row r="471" spans="2:26" ht="48" customHeight="1" x14ac:dyDescent="0.25">
      <c r="B471" s="331" t="s">
        <v>2345</v>
      </c>
      <c r="C471" s="332"/>
      <c r="D471" s="333" t="s">
        <v>3051</v>
      </c>
      <c r="E471" s="334"/>
      <c r="F471" s="130" t="s">
        <v>3052</v>
      </c>
      <c r="G471" s="130" t="s">
        <v>2010</v>
      </c>
      <c r="H471" s="140" t="s">
        <v>3053</v>
      </c>
      <c r="I471" s="335" t="s">
        <v>3054</v>
      </c>
      <c r="J471" s="336"/>
      <c r="K471" s="336"/>
      <c r="L471" s="337"/>
      <c r="M471" s="333" t="s">
        <v>2012</v>
      </c>
      <c r="N471" s="334"/>
      <c r="O471" s="139">
        <v>40942</v>
      </c>
      <c r="P471" s="130" t="s">
        <v>3045</v>
      </c>
      <c r="Q471" s="134"/>
      <c r="R471" s="134"/>
      <c r="S471" s="137"/>
      <c r="T471" s="137"/>
      <c r="U471" s="137"/>
      <c r="V471" s="137"/>
      <c r="W471" s="137"/>
      <c r="X471" s="137"/>
      <c r="Y471" s="137"/>
      <c r="Z471" s="137"/>
    </row>
    <row r="472" spans="2:26" ht="48" customHeight="1" x14ac:dyDescent="0.25">
      <c r="B472" s="331" t="s">
        <v>2345</v>
      </c>
      <c r="C472" s="332"/>
      <c r="D472" s="333" t="s">
        <v>3055</v>
      </c>
      <c r="E472" s="334"/>
      <c r="F472" s="130" t="s">
        <v>329</v>
      </c>
      <c r="G472" s="130" t="s">
        <v>2010</v>
      </c>
      <c r="H472" s="140" t="s">
        <v>3056</v>
      </c>
      <c r="I472" s="335" t="s">
        <v>2863</v>
      </c>
      <c r="J472" s="336"/>
      <c r="K472" s="336"/>
      <c r="L472" s="337"/>
      <c r="M472" s="333" t="s">
        <v>2012</v>
      </c>
      <c r="N472" s="334"/>
      <c r="O472" s="139">
        <v>40942</v>
      </c>
      <c r="P472" s="130" t="s">
        <v>3045</v>
      </c>
      <c r="Q472" s="134"/>
      <c r="R472" s="134"/>
      <c r="S472" s="137"/>
      <c r="T472" s="137"/>
      <c r="U472" s="137"/>
      <c r="V472" s="137"/>
      <c r="W472" s="137"/>
      <c r="X472" s="137"/>
      <c r="Y472" s="137"/>
      <c r="Z472" s="137"/>
    </row>
    <row r="473" spans="2:26" ht="48" customHeight="1" x14ac:dyDescent="0.25">
      <c r="B473" s="331" t="s">
        <v>1984</v>
      </c>
      <c r="C473" s="332"/>
      <c r="D473" s="333" t="s">
        <v>3057</v>
      </c>
      <c r="E473" s="334"/>
      <c r="F473" s="130" t="s">
        <v>329</v>
      </c>
      <c r="G473" s="130" t="s">
        <v>2216</v>
      </c>
      <c r="H473" s="140" t="s">
        <v>2152</v>
      </c>
      <c r="I473" s="335" t="s">
        <v>3058</v>
      </c>
      <c r="J473" s="336"/>
      <c r="K473" s="336"/>
      <c r="L473" s="337"/>
      <c r="M473" s="333" t="s">
        <v>2012</v>
      </c>
      <c r="N473" s="334"/>
      <c r="O473" s="139">
        <v>40942</v>
      </c>
      <c r="P473" s="130" t="s">
        <v>3059</v>
      </c>
      <c r="Q473" s="134"/>
      <c r="R473" s="134"/>
      <c r="S473" s="137"/>
      <c r="T473" s="137"/>
      <c r="U473" s="137"/>
      <c r="V473" s="137"/>
      <c r="W473" s="137"/>
      <c r="X473" s="137"/>
      <c r="Y473" s="137"/>
      <c r="Z473" s="137"/>
    </row>
    <row r="474" spans="2:26" ht="48" customHeight="1" x14ac:dyDescent="0.25">
      <c r="B474" s="331">
        <v>17123100059</v>
      </c>
      <c r="C474" s="332"/>
      <c r="D474" s="333" t="s">
        <v>3060</v>
      </c>
      <c r="E474" s="334"/>
      <c r="F474" s="130" t="s">
        <v>450</v>
      </c>
      <c r="G474" s="130" t="s">
        <v>2927</v>
      </c>
      <c r="H474" s="140" t="s">
        <v>3061</v>
      </c>
      <c r="I474" s="335" t="s">
        <v>3062</v>
      </c>
      <c r="J474" s="336"/>
      <c r="K474" s="336"/>
      <c r="L474" s="337"/>
      <c r="M474" s="333" t="s">
        <v>3063</v>
      </c>
      <c r="N474" s="334"/>
      <c r="O474" s="139">
        <v>40941</v>
      </c>
      <c r="P474" s="130" t="s">
        <v>1850</v>
      </c>
      <c r="Q474" s="134"/>
      <c r="R474" s="134"/>
      <c r="S474" s="137"/>
      <c r="T474" s="137"/>
      <c r="U474" s="137"/>
      <c r="V474" s="137"/>
      <c r="W474" s="137"/>
      <c r="X474" s="137"/>
      <c r="Y474" s="137"/>
      <c r="Z474" s="137"/>
    </row>
    <row r="475" spans="2:26" ht="48" customHeight="1" x14ac:dyDescent="0.25">
      <c r="B475" s="331">
        <v>20121101417</v>
      </c>
      <c r="C475" s="332"/>
      <c r="D475" s="333" t="s">
        <v>1846</v>
      </c>
      <c r="E475" s="334"/>
      <c r="F475" s="130" t="s">
        <v>3064</v>
      </c>
      <c r="G475" s="130" t="s">
        <v>1847</v>
      </c>
      <c r="H475" s="140" t="s">
        <v>3065</v>
      </c>
      <c r="I475" s="335" t="s">
        <v>1853</v>
      </c>
      <c r="J475" s="336"/>
      <c r="K475" s="336"/>
      <c r="L475" s="337"/>
      <c r="M475" s="333" t="s">
        <v>1792</v>
      </c>
      <c r="N475" s="334"/>
      <c r="O475" s="139">
        <v>40941</v>
      </c>
      <c r="P475" s="130" t="s">
        <v>1850</v>
      </c>
      <c r="Q475" s="134"/>
      <c r="R475" s="134" t="s">
        <v>1851</v>
      </c>
      <c r="S475" s="137"/>
      <c r="T475" s="137"/>
      <c r="U475" s="137"/>
      <c r="V475" s="137"/>
      <c r="W475" s="137"/>
      <c r="X475" s="137"/>
      <c r="Y475" s="137"/>
      <c r="Z475" s="137"/>
    </row>
    <row r="476" spans="2:26" ht="48" customHeight="1" x14ac:dyDescent="0.25">
      <c r="B476" s="331">
        <v>20121101418</v>
      </c>
      <c r="C476" s="332"/>
      <c r="D476" s="333" t="s">
        <v>1805</v>
      </c>
      <c r="E476" s="334"/>
      <c r="F476" s="130" t="s">
        <v>3064</v>
      </c>
      <c r="G476" s="130" t="s">
        <v>1847</v>
      </c>
      <c r="H476" s="140" t="s">
        <v>1852</v>
      </c>
      <c r="I476" s="335" t="s">
        <v>1853</v>
      </c>
      <c r="J476" s="336"/>
      <c r="K476" s="336"/>
      <c r="L476" s="337"/>
      <c r="M476" s="333" t="s">
        <v>1792</v>
      </c>
      <c r="N476" s="334"/>
      <c r="O476" s="139">
        <v>40941</v>
      </c>
      <c r="P476" s="130" t="s">
        <v>1850</v>
      </c>
      <c r="Q476" s="134"/>
      <c r="R476" s="134" t="s">
        <v>1854</v>
      </c>
      <c r="S476" s="137"/>
      <c r="T476" s="137"/>
      <c r="U476" s="137"/>
      <c r="V476" s="137"/>
      <c r="W476" s="137"/>
      <c r="X476" s="137"/>
      <c r="Y476" s="137"/>
      <c r="Z476" s="137"/>
    </row>
    <row r="477" spans="2:26" ht="48" customHeight="1" x14ac:dyDescent="0.25">
      <c r="B477" s="331">
        <v>20121101419</v>
      </c>
      <c r="C477" s="332"/>
      <c r="D477" s="333" t="s">
        <v>2146</v>
      </c>
      <c r="E477" s="334"/>
      <c r="F477" s="130" t="s">
        <v>450</v>
      </c>
      <c r="G477" s="130" t="s">
        <v>3066</v>
      </c>
      <c r="H477" s="140" t="s">
        <v>3067</v>
      </c>
      <c r="I477" s="335" t="s">
        <v>3068</v>
      </c>
      <c r="J477" s="336"/>
      <c r="K477" s="336"/>
      <c r="L477" s="337"/>
      <c r="M477" s="333" t="s">
        <v>3069</v>
      </c>
      <c r="N477" s="334"/>
      <c r="O477" s="139">
        <v>40941</v>
      </c>
      <c r="P477" s="130" t="s">
        <v>1850</v>
      </c>
      <c r="Q477" s="134"/>
      <c r="R477" s="134"/>
      <c r="S477" s="137"/>
      <c r="T477" s="137"/>
      <c r="U477" s="137"/>
      <c r="V477" s="137"/>
      <c r="W477" s="137"/>
      <c r="X477" s="137"/>
      <c r="Y477" s="137"/>
      <c r="Z477" s="137"/>
    </row>
    <row r="478" spans="2:26" ht="48" customHeight="1" x14ac:dyDescent="0.25">
      <c r="B478" s="331">
        <v>20121101420</v>
      </c>
      <c r="C478" s="332"/>
      <c r="D478" s="333" t="s">
        <v>1855</v>
      </c>
      <c r="E478" s="334"/>
      <c r="F478" s="130" t="s">
        <v>3064</v>
      </c>
      <c r="G478" s="130" t="s">
        <v>1847</v>
      </c>
      <c r="H478" s="140" t="s">
        <v>1856</v>
      </c>
      <c r="I478" s="335" t="s">
        <v>1857</v>
      </c>
      <c r="J478" s="336"/>
      <c r="K478" s="336"/>
      <c r="L478" s="337"/>
      <c r="M478" s="333" t="s">
        <v>1792</v>
      </c>
      <c r="N478" s="334"/>
      <c r="O478" s="139">
        <v>40941</v>
      </c>
      <c r="P478" s="130" t="s">
        <v>1850</v>
      </c>
      <c r="Q478" s="134"/>
      <c r="R478" s="134" t="s">
        <v>3070</v>
      </c>
      <c r="S478" s="137"/>
      <c r="T478" s="137"/>
      <c r="U478" s="137"/>
      <c r="V478" s="137"/>
      <c r="W478" s="137"/>
      <c r="X478" s="137"/>
      <c r="Y478" s="137"/>
      <c r="Z478" s="137"/>
    </row>
    <row r="479" spans="2:26" ht="48" customHeight="1" x14ac:dyDescent="0.25">
      <c r="B479" s="331">
        <v>20123101435</v>
      </c>
      <c r="C479" s="332"/>
      <c r="D479" s="333" t="s">
        <v>3071</v>
      </c>
      <c r="E479" s="334"/>
      <c r="F479" s="130" t="s">
        <v>515</v>
      </c>
      <c r="G479" s="130" t="s">
        <v>1847</v>
      </c>
      <c r="H479" s="140" t="s">
        <v>857</v>
      </c>
      <c r="I479" s="335" t="s">
        <v>1857</v>
      </c>
      <c r="J479" s="336"/>
      <c r="K479" s="336"/>
      <c r="L479" s="337"/>
      <c r="M479" s="333" t="s">
        <v>2644</v>
      </c>
      <c r="N479" s="334"/>
      <c r="O479" s="139">
        <v>40941</v>
      </c>
      <c r="P479" s="130" t="s">
        <v>1850</v>
      </c>
      <c r="Q479" s="134"/>
      <c r="R479" s="134"/>
      <c r="S479" s="137"/>
      <c r="T479" s="137"/>
      <c r="U479" s="137"/>
      <c r="V479" s="137"/>
      <c r="W479" s="137"/>
      <c r="X479" s="137"/>
      <c r="Y479" s="137"/>
      <c r="Z479" s="137"/>
    </row>
    <row r="480" spans="2:26" ht="48" customHeight="1" x14ac:dyDescent="0.25">
      <c r="B480" s="331">
        <v>20123101435</v>
      </c>
      <c r="C480" s="332"/>
      <c r="D480" s="333" t="s">
        <v>2357</v>
      </c>
      <c r="E480" s="334"/>
      <c r="F480" s="130" t="s">
        <v>515</v>
      </c>
      <c r="G480" s="130" t="s">
        <v>1847</v>
      </c>
      <c r="H480" s="140" t="s">
        <v>858</v>
      </c>
      <c r="I480" s="335" t="s">
        <v>3072</v>
      </c>
      <c r="J480" s="336"/>
      <c r="K480" s="336"/>
      <c r="L480" s="337"/>
      <c r="M480" s="333" t="s">
        <v>2644</v>
      </c>
      <c r="N480" s="334"/>
      <c r="O480" s="139">
        <v>40941</v>
      </c>
      <c r="P480" s="130" t="s">
        <v>1850</v>
      </c>
      <c r="Q480" s="134"/>
      <c r="R480" s="134"/>
      <c r="S480" s="137"/>
      <c r="T480" s="137"/>
      <c r="U480" s="137"/>
      <c r="V480" s="137"/>
      <c r="W480" s="137"/>
      <c r="X480" s="137"/>
      <c r="Y480" s="137"/>
      <c r="Z480" s="137"/>
    </row>
    <row r="481" spans="2:26" ht="48" customHeight="1" x14ac:dyDescent="0.25">
      <c r="B481" s="331">
        <v>20123101435</v>
      </c>
      <c r="C481" s="332"/>
      <c r="D481" s="333" t="s">
        <v>3073</v>
      </c>
      <c r="E481" s="334"/>
      <c r="F481" s="130" t="s">
        <v>515</v>
      </c>
      <c r="G481" s="130" t="s">
        <v>1847</v>
      </c>
      <c r="H481" s="140" t="s">
        <v>3074</v>
      </c>
      <c r="I481" s="335" t="s">
        <v>1857</v>
      </c>
      <c r="J481" s="336"/>
      <c r="K481" s="336"/>
      <c r="L481" s="337"/>
      <c r="M481" s="333" t="s">
        <v>2644</v>
      </c>
      <c r="N481" s="334"/>
      <c r="O481" s="139">
        <v>40941</v>
      </c>
      <c r="P481" s="130" t="s">
        <v>1850</v>
      </c>
      <c r="Q481" s="134"/>
      <c r="R481" s="134"/>
      <c r="S481" s="137"/>
      <c r="T481" s="137"/>
      <c r="U481" s="137"/>
      <c r="V481" s="137"/>
      <c r="W481" s="137"/>
      <c r="X481" s="137"/>
      <c r="Y481" s="137"/>
      <c r="Z481" s="137"/>
    </row>
    <row r="482" spans="2:26" ht="48" customHeight="1" x14ac:dyDescent="0.25">
      <c r="B482" s="331">
        <v>20123101435</v>
      </c>
      <c r="C482" s="332"/>
      <c r="D482" s="333" t="s">
        <v>2359</v>
      </c>
      <c r="E482" s="334"/>
      <c r="F482" s="130" t="s">
        <v>515</v>
      </c>
      <c r="G482" s="130" t="s">
        <v>1847</v>
      </c>
      <c r="H482" s="140" t="s">
        <v>3075</v>
      </c>
      <c r="I482" s="335" t="s">
        <v>1857</v>
      </c>
      <c r="J482" s="336"/>
      <c r="K482" s="336"/>
      <c r="L482" s="337"/>
      <c r="M482" s="333" t="s">
        <v>2644</v>
      </c>
      <c r="N482" s="334"/>
      <c r="O482" s="139">
        <v>40941</v>
      </c>
      <c r="P482" s="130" t="s">
        <v>1850</v>
      </c>
      <c r="Q482" s="134"/>
      <c r="R482" s="134"/>
      <c r="S482" s="137"/>
      <c r="T482" s="137"/>
      <c r="U482" s="137"/>
      <c r="V482" s="137"/>
      <c r="W482" s="137"/>
      <c r="X482" s="137"/>
      <c r="Y482" s="137"/>
      <c r="Z482" s="137"/>
    </row>
    <row r="483" spans="2:26" ht="48" customHeight="1" x14ac:dyDescent="0.25">
      <c r="B483" s="331">
        <v>20123101435</v>
      </c>
      <c r="C483" s="332"/>
      <c r="D483" s="333" t="s">
        <v>3076</v>
      </c>
      <c r="E483" s="334"/>
      <c r="F483" s="130" t="s">
        <v>515</v>
      </c>
      <c r="G483" s="130" t="s">
        <v>1847</v>
      </c>
      <c r="H483" s="140" t="s">
        <v>3077</v>
      </c>
      <c r="I483" s="335" t="s">
        <v>3078</v>
      </c>
      <c r="J483" s="336"/>
      <c r="K483" s="336"/>
      <c r="L483" s="337"/>
      <c r="M483" s="333" t="s">
        <v>2644</v>
      </c>
      <c r="N483" s="334"/>
      <c r="O483" s="139">
        <v>40941</v>
      </c>
      <c r="P483" s="130" t="s">
        <v>1850</v>
      </c>
      <c r="Q483" s="134"/>
      <c r="R483" s="134"/>
      <c r="S483" s="137"/>
      <c r="T483" s="137"/>
      <c r="U483" s="137"/>
      <c r="V483" s="137"/>
      <c r="W483" s="137"/>
      <c r="X483" s="137"/>
      <c r="Y483" s="137"/>
      <c r="Z483" s="137"/>
    </row>
    <row r="484" spans="2:26" ht="48" customHeight="1" x14ac:dyDescent="0.25">
      <c r="B484" s="331">
        <v>20121101416</v>
      </c>
      <c r="C484" s="332"/>
      <c r="D484" s="333" t="s">
        <v>3079</v>
      </c>
      <c r="E484" s="334"/>
      <c r="F484" s="130" t="s">
        <v>3080</v>
      </c>
      <c r="G484" s="130" t="s">
        <v>1847</v>
      </c>
      <c r="H484" s="140" t="s">
        <v>3081</v>
      </c>
      <c r="I484" s="335" t="s">
        <v>1857</v>
      </c>
      <c r="J484" s="336"/>
      <c r="K484" s="336"/>
      <c r="L484" s="337"/>
      <c r="M484" s="333" t="s">
        <v>1792</v>
      </c>
      <c r="N484" s="334"/>
      <c r="O484" s="139">
        <v>40941</v>
      </c>
      <c r="P484" s="130" t="s">
        <v>1850</v>
      </c>
      <c r="Q484" s="134"/>
      <c r="R484" s="134" t="s">
        <v>1963</v>
      </c>
      <c r="S484" s="137"/>
      <c r="T484" s="137"/>
      <c r="U484" s="137"/>
      <c r="V484" s="137"/>
      <c r="W484" s="137"/>
      <c r="X484" s="137"/>
      <c r="Y484" s="137"/>
      <c r="Z484" s="137"/>
    </row>
    <row r="485" spans="2:26" ht="48" customHeight="1" x14ac:dyDescent="0.25">
      <c r="B485" s="331">
        <v>20121101415</v>
      </c>
      <c r="C485" s="332"/>
      <c r="D485" s="333" t="s">
        <v>3082</v>
      </c>
      <c r="E485" s="334"/>
      <c r="F485" s="130" t="s">
        <v>2943</v>
      </c>
      <c r="G485" s="130" t="s">
        <v>1847</v>
      </c>
      <c r="H485" s="140" t="s">
        <v>3083</v>
      </c>
      <c r="I485" s="335" t="s">
        <v>3084</v>
      </c>
      <c r="J485" s="336"/>
      <c r="K485" s="336"/>
      <c r="L485" s="337"/>
      <c r="M485" s="333" t="s">
        <v>2644</v>
      </c>
      <c r="N485" s="334"/>
      <c r="O485" s="139">
        <v>40941</v>
      </c>
      <c r="P485" s="130" t="s">
        <v>1850</v>
      </c>
      <c r="Q485" s="134"/>
      <c r="R485" s="134"/>
      <c r="S485" s="137"/>
      <c r="T485" s="137"/>
      <c r="U485" s="137"/>
      <c r="V485" s="137"/>
      <c r="W485" s="137"/>
      <c r="X485" s="137"/>
      <c r="Y485" s="137"/>
      <c r="Z485" s="137"/>
    </row>
    <row r="486" spans="2:26" ht="48" customHeight="1" x14ac:dyDescent="0.25">
      <c r="B486" s="331">
        <v>20121101376</v>
      </c>
      <c r="C486" s="332"/>
      <c r="D486" s="333" t="s">
        <v>3085</v>
      </c>
      <c r="E486" s="334"/>
      <c r="F486" s="130" t="s">
        <v>3064</v>
      </c>
      <c r="G486" s="130" t="s">
        <v>2927</v>
      </c>
      <c r="H486" s="140" t="s">
        <v>3086</v>
      </c>
      <c r="I486" s="335" t="s">
        <v>3087</v>
      </c>
      <c r="J486" s="336"/>
      <c r="K486" s="336"/>
      <c r="L486" s="337"/>
      <c r="M486" s="333" t="s">
        <v>3088</v>
      </c>
      <c r="N486" s="334"/>
      <c r="O486" s="139">
        <v>40941</v>
      </c>
      <c r="P486" s="130" t="s">
        <v>1850</v>
      </c>
      <c r="Q486" s="134"/>
      <c r="R486" s="134"/>
      <c r="S486" s="137"/>
      <c r="T486" s="137"/>
      <c r="U486" s="137"/>
      <c r="V486" s="137"/>
      <c r="W486" s="137"/>
      <c r="X486" s="137"/>
      <c r="Y486" s="137"/>
      <c r="Z486" s="137"/>
    </row>
    <row r="487" spans="2:26" ht="48" customHeight="1" x14ac:dyDescent="0.25">
      <c r="B487" s="331">
        <v>29123100046</v>
      </c>
      <c r="C487" s="332"/>
      <c r="D487" s="333" t="s">
        <v>3089</v>
      </c>
      <c r="E487" s="334"/>
      <c r="F487" s="130" t="s">
        <v>3090</v>
      </c>
      <c r="G487" s="130" t="s">
        <v>1847</v>
      </c>
      <c r="H487" s="140" t="s">
        <v>3091</v>
      </c>
      <c r="I487" s="335" t="s">
        <v>1857</v>
      </c>
      <c r="J487" s="336"/>
      <c r="K487" s="336"/>
      <c r="L487" s="337"/>
      <c r="M487" s="333" t="s">
        <v>1792</v>
      </c>
      <c r="N487" s="334"/>
      <c r="O487" s="139">
        <v>40942</v>
      </c>
      <c r="P487" s="130" t="s">
        <v>3092</v>
      </c>
      <c r="Q487" s="134"/>
      <c r="R487" s="134" t="s">
        <v>1963</v>
      </c>
      <c r="S487" s="137"/>
      <c r="T487" s="137"/>
      <c r="U487" s="137"/>
      <c r="V487" s="137"/>
      <c r="W487" s="137"/>
      <c r="X487" s="137"/>
      <c r="Y487" s="137"/>
      <c r="Z487" s="137"/>
    </row>
    <row r="488" spans="2:26" ht="48" customHeight="1" x14ac:dyDescent="0.25">
      <c r="B488" s="331">
        <v>29123100045</v>
      </c>
      <c r="C488" s="332"/>
      <c r="D488" s="333" t="s">
        <v>3093</v>
      </c>
      <c r="E488" s="334"/>
      <c r="F488" s="130" t="s">
        <v>3090</v>
      </c>
      <c r="G488" s="130" t="s">
        <v>1847</v>
      </c>
      <c r="H488" s="131" t="s">
        <v>3094</v>
      </c>
      <c r="I488" s="335" t="s">
        <v>3095</v>
      </c>
      <c r="J488" s="336"/>
      <c r="K488" s="336"/>
      <c r="L488" s="337"/>
      <c r="M488" s="333" t="s">
        <v>1792</v>
      </c>
      <c r="N488" s="334"/>
      <c r="O488" s="139">
        <v>40942</v>
      </c>
      <c r="P488" s="130" t="s">
        <v>3092</v>
      </c>
      <c r="Q488" s="134"/>
      <c r="R488" s="134" t="s">
        <v>1963</v>
      </c>
      <c r="S488" s="137"/>
      <c r="T488" s="137"/>
      <c r="U488" s="137"/>
      <c r="V488" s="137"/>
      <c r="W488" s="137"/>
      <c r="X488" s="137"/>
      <c r="Y488" s="137"/>
      <c r="Z488" s="137"/>
    </row>
    <row r="489" spans="2:26" ht="48" customHeight="1" x14ac:dyDescent="0.25">
      <c r="B489" s="331">
        <v>2912310004</v>
      </c>
      <c r="C489" s="332"/>
      <c r="D489" s="333" t="s">
        <v>3096</v>
      </c>
      <c r="E489" s="334"/>
      <c r="F489" s="130" t="s">
        <v>3090</v>
      </c>
      <c r="G489" s="130" t="s">
        <v>1847</v>
      </c>
      <c r="H489" s="140" t="s">
        <v>3097</v>
      </c>
      <c r="I489" s="335" t="s">
        <v>3095</v>
      </c>
      <c r="J489" s="336"/>
      <c r="K489" s="336"/>
      <c r="L489" s="337"/>
      <c r="M489" s="333" t="s">
        <v>1792</v>
      </c>
      <c r="N489" s="334"/>
      <c r="O489" s="139">
        <v>40942</v>
      </c>
      <c r="P489" s="130" t="s">
        <v>3092</v>
      </c>
      <c r="Q489" s="134"/>
      <c r="R489" s="134" t="s">
        <v>1963</v>
      </c>
      <c r="S489" s="137"/>
      <c r="T489" s="137"/>
      <c r="U489" s="137"/>
      <c r="V489" s="137"/>
      <c r="W489" s="137"/>
      <c r="X489" s="137"/>
      <c r="Y489" s="137"/>
      <c r="Z489" s="137"/>
    </row>
    <row r="490" spans="2:26" ht="48" customHeight="1" x14ac:dyDescent="0.25">
      <c r="B490" s="331">
        <v>29123100047</v>
      </c>
      <c r="C490" s="332"/>
      <c r="D490" s="333" t="s">
        <v>3098</v>
      </c>
      <c r="E490" s="334"/>
      <c r="F490" s="130" t="s">
        <v>3090</v>
      </c>
      <c r="G490" s="130" t="s">
        <v>1847</v>
      </c>
      <c r="H490" s="140" t="s">
        <v>1399</v>
      </c>
      <c r="I490" s="335" t="s">
        <v>3095</v>
      </c>
      <c r="J490" s="336"/>
      <c r="K490" s="336"/>
      <c r="L490" s="337"/>
      <c r="M490" s="333" t="s">
        <v>1792</v>
      </c>
      <c r="N490" s="334"/>
      <c r="O490" s="139">
        <v>40942</v>
      </c>
      <c r="P490" s="130" t="s">
        <v>3092</v>
      </c>
      <c r="Q490" s="134"/>
      <c r="R490" s="134" t="s">
        <v>1963</v>
      </c>
      <c r="S490" s="137"/>
      <c r="T490" s="137"/>
      <c r="U490" s="137"/>
      <c r="V490" s="137"/>
      <c r="W490" s="137"/>
      <c r="X490" s="137"/>
      <c r="Y490" s="137"/>
      <c r="Z490" s="137"/>
    </row>
    <row r="491" spans="2:26" ht="48" customHeight="1" x14ac:dyDescent="0.25">
      <c r="B491" s="331" t="s">
        <v>1859</v>
      </c>
      <c r="C491" s="332"/>
      <c r="D491" s="333" t="s">
        <v>2347</v>
      </c>
      <c r="E491" s="334"/>
      <c r="F491" s="130" t="s">
        <v>337</v>
      </c>
      <c r="G491" s="130" t="s">
        <v>1847</v>
      </c>
      <c r="H491" s="140" t="s">
        <v>3099</v>
      </c>
      <c r="I491" s="335" t="s">
        <v>3095</v>
      </c>
      <c r="J491" s="336"/>
      <c r="K491" s="336"/>
      <c r="L491" s="337"/>
      <c r="M491" s="333" t="s">
        <v>1792</v>
      </c>
      <c r="N491" s="334"/>
      <c r="O491" s="139">
        <v>40942</v>
      </c>
      <c r="P491" s="130" t="s">
        <v>3092</v>
      </c>
      <c r="Q491" s="134"/>
      <c r="R491" s="134" t="s">
        <v>3100</v>
      </c>
      <c r="S491" s="137"/>
      <c r="T491" s="137"/>
      <c r="U491" s="137"/>
      <c r="V491" s="137"/>
      <c r="W491" s="137"/>
      <c r="X491" s="137"/>
      <c r="Y491" s="137"/>
      <c r="Z491" s="137"/>
    </row>
    <row r="492" spans="2:26" ht="48" customHeight="1" x14ac:dyDescent="0.25">
      <c r="B492" s="331" t="s">
        <v>1859</v>
      </c>
      <c r="C492" s="332"/>
      <c r="D492" s="333" t="s">
        <v>2187</v>
      </c>
      <c r="E492" s="334"/>
      <c r="F492" s="130" t="s">
        <v>3101</v>
      </c>
      <c r="G492" s="130" t="s">
        <v>1847</v>
      </c>
      <c r="H492" s="140" t="s">
        <v>3102</v>
      </c>
      <c r="I492" s="335" t="s">
        <v>1857</v>
      </c>
      <c r="J492" s="336"/>
      <c r="K492" s="336"/>
      <c r="L492" s="337"/>
      <c r="M492" s="333" t="s">
        <v>1792</v>
      </c>
      <c r="N492" s="334"/>
      <c r="O492" s="139">
        <v>40942</v>
      </c>
      <c r="P492" s="130" t="s">
        <v>3092</v>
      </c>
      <c r="Q492" s="134"/>
      <c r="R492" s="134" t="s">
        <v>1963</v>
      </c>
      <c r="S492" s="137"/>
      <c r="T492" s="137"/>
      <c r="U492" s="137"/>
      <c r="V492" s="137"/>
      <c r="W492" s="137"/>
      <c r="X492" s="137"/>
      <c r="Y492" s="137"/>
      <c r="Z492" s="137"/>
    </row>
    <row r="493" spans="2:26" ht="48" customHeight="1" x14ac:dyDescent="0.25">
      <c r="B493" s="331" t="s">
        <v>1859</v>
      </c>
      <c r="C493" s="332"/>
      <c r="D493" s="333" t="s">
        <v>1981</v>
      </c>
      <c r="E493" s="334"/>
      <c r="F493" s="130" t="s">
        <v>3101</v>
      </c>
      <c r="G493" s="130" t="s">
        <v>1847</v>
      </c>
      <c r="H493" s="140" t="s">
        <v>3103</v>
      </c>
      <c r="I493" s="335" t="s">
        <v>3072</v>
      </c>
      <c r="J493" s="336"/>
      <c r="K493" s="336"/>
      <c r="L493" s="337"/>
      <c r="M493" s="333" t="s">
        <v>1792</v>
      </c>
      <c r="N493" s="334"/>
      <c r="O493" s="139">
        <v>40942</v>
      </c>
      <c r="P493" s="130" t="s">
        <v>3092</v>
      </c>
      <c r="Q493" s="134"/>
      <c r="R493" s="134" t="s">
        <v>577</v>
      </c>
      <c r="S493" s="137"/>
      <c r="T493" s="137"/>
      <c r="U493" s="137"/>
      <c r="V493" s="137"/>
      <c r="W493" s="137"/>
      <c r="X493" s="137"/>
      <c r="Y493" s="137"/>
      <c r="Z493" s="137"/>
    </row>
    <row r="494" spans="2:26" ht="48" customHeight="1" x14ac:dyDescent="0.25">
      <c r="B494" s="331">
        <v>20123101483</v>
      </c>
      <c r="C494" s="332"/>
      <c r="D494" s="333" t="s">
        <v>3104</v>
      </c>
      <c r="E494" s="334"/>
      <c r="F494" s="130" t="s">
        <v>329</v>
      </c>
      <c r="G494" s="130" t="s">
        <v>3066</v>
      </c>
      <c r="H494" s="140" t="s">
        <v>3105</v>
      </c>
      <c r="I494" s="335" t="s">
        <v>3106</v>
      </c>
      <c r="J494" s="336"/>
      <c r="K494" s="336"/>
      <c r="L494" s="337"/>
      <c r="M494" s="333" t="s">
        <v>3069</v>
      </c>
      <c r="N494" s="334"/>
      <c r="O494" s="139">
        <v>40942</v>
      </c>
      <c r="P494" s="130" t="s">
        <v>3092</v>
      </c>
      <c r="Q494" s="134"/>
      <c r="R494" s="134"/>
      <c r="S494" s="137"/>
      <c r="T494" s="137"/>
      <c r="U494" s="137"/>
      <c r="V494" s="137"/>
      <c r="W494" s="137"/>
      <c r="X494" s="137"/>
      <c r="Y494" s="137"/>
      <c r="Z494" s="137"/>
    </row>
    <row r="495" spans="2:26" ht="48" customHeight="1" x14ac:dyDescent="0.25">
      <c r="B495" s="316">
        <v>39123100019</v>
      </c>
      <c r="C495" s="317"/>
      <c r="D495" s="318" t="s">
        <v>2001</v>
      </c>
      <c r="E495" s="318"/>
      <c r="F495" s="130" t="s">
        <v>371</v>
      </c>
      <c r="G495" s="130" t="s">
        <v>2002</v>
      </c>
      <c r="H495" s="130" t="s">
        <v>2003</v>
      </c>
      <c r="I495" s="319" t="s">
        <v>2004</v>
      </c>
      <c r="J495" s="319"/>
      <c r="K495" s="319"/>
      <c r="L495" s="319"/>
      <c r="M495" s="318" t="s">
        <v>2005</v>
      </c>
      <c r="N495" s="318"/>
      <c r="O495" s="139">
        <v>40927</v>
      </c>
      <c r="P495" s="130" t="s">
        <v>1992</v>
      </c>
      <c r="Q495" s="143"/>
      <c r="R495" s="134" t="s">
        <v>3107</v>
      </c>
      <c r="S495" s="144" t="s">
        <v>3108</v>
      </c>
      <c r="T495" s="137"/>
      <c r="U495" s="137"/>
      <c r="V495" s="137"/>
      <c r="W495" s="137"/>
      <c r="X495" s="137"/>
      <c r="Y495" s="137"/>
      <c r="Z495" s="137"/>
    </row>
    <row r="496" spans="2:26" ht="48" customHeight="1" x14ac:dyDescent="0.25">
      <c r="B496" s="331">
        <v>40993100025</v>
      </c>
      <c r="C496" s="332"/>
      <c r="D496" s="333" t="s">
        <v>2068</v>
      </c>
      <c r="E496" s="334"/>
      <c r="F496" s="130" t="s">
        <v>342</v>
      </c>
      <c r="G496" s="130" t="s">
        <v>2002</v>
      </c>
      <c r="H496" s="140"/>
      <c r="I496" s="335" t="s">
        <v>2070</v>
      </c>
      <c r="J496" s="336"/>
      <c r="K496" s="336"/>
      <c r="L496" s="337"/>
      <c r="M496" s="333" t="s">
        <v>2005</v>
      </c>
      <c r="N496" s="334"/>
      <c r="O496" s="139"/>
      <c r="P496" s="130"/>
      <c r="Q496" s="145" t="s">
        <v>3109</v>
      </c>
      <c r="R496" s="134" t="s">
        <v>3110</v>
      </c>
      <c r="S496" s="137"/>
      <c r="T496" s="137"/>
      <c r="U496" s="137"/>
      <c r="V496" s="137"/>
      <c r="W496" s="137"/>
      <c r="X496" s="137"/>
      <c r="Y496" s="137"/>
      <c r="Z496" s="137"/>
    </row>
    <row r="497" spans="2:26" ht="48" customHeight="1" x14ac:dyDescent="0.25">
      <c r="B497" s="331">
        <v>20123100722</v>
      </c>
      <c r="C497" s="332"/>
      <c r="D497" s="333" t="s">
        <v>2104</v>
      </c>
      <c r="E497" s="334"/>
      <c r="F497" s="130" t="s">
        <v>1408</v>
      </c>
      <c r="G497" s="130" t="s">
        <v>2002</v>
      </c>
      <c r="H497" s="140"/>
      <c r="I497" s="335" t="s">
        <v>2105</v>
      </c>
      <c r="J497" s="336"/>
      <c r="K497" s="336"/>
      <c r="L497" s="337"/>
      <c r="M497" s="333" t="s">
        <v>2005</v>
      </c>
      <c r="N497" s="334"/>
      <c r="O497" s="139">
        <v>40931</v>
      </c>
      <c r="P497" s="130" t="s">
        <v>1793</v>
      </c>
      <c r="Q497" s="143" t="s">
        <v>3109</v>
      </c>
      <c r="R497" s="134" t="s">
        <v>3111</v>
      </c>
      <c r="S497" s="137" t="s">
        <v>3112</v>
      </c>
      <c r="T497" s="137" t="s">
        <v>3113</v>
      </c>
      <c r="U497" s="137"/>
      <c r="V497" s="137"/>
      <c r="W497" s="137"/>
      <c r="X497" s="137"/>
      <c r="Y497" s="137"/>
      <c r="Z497" s="137"/>
    </row>
    <row r="498" spans="2:26" ht="48" customHeight="1" x14ac:dyDescent="0.25">
      <c r="B498" s="331">
        <v>20123100722</v>
      </c>
      <c r="C498" s="332"/>
      <c r="D498" s="333" t="s">
        <v>2107</v>
      </c>
      <c r="E498" s="334"/>
      <c r="F498" s="130" t="s">
        <v>1408</v>
      </c>
      <c r="G498" s="130" t="s">
        <v>2002</v>
      </c>
      <c r="H498" s="140"/>
      <c r="I498" s="335" t="s">
        <v>2108</v>
      </c>
      <c r="J498" s="336"/>
      <c r="K498" s="336"/>
      <c r="L498" s="337"/>
      <c r="M498" s="333" t="s">
        <v>2005</v>
      </c>
      <c r="N498" s="334"/>
      <c r="O498" s="139">
        <v>40931</v>
      </c>
      <c r="P498" s="130" t="s">
        <v>1793</v>
      </c>
      <c r="Q498" s="145"/>
      <c r="R498" s="134"/>
      <c r="S498" s="137"/>
      <c r="T498" s="137"/>
      <c r="U498" s="137"/>
      <c r="V498" s="137"/>
      <c r="W498" s="137"/>
      <c r="X498" s="137"/>
      <c r="Y498" s="137"/>
      <c r="Z498" s="137"/>
    </row>
    <row r="499" spans="2:26" ht="48" customHeight="1" x14ac:dyDescent="0.25">
      <c r="B499" s="331">
        <v>20123100760</v>
      </c>
      <c r="C499" s="332"/>
      <c r="D499" s="333" t="s">
        <v>2128</v>
      </c>
      <c r="E499" s="334"/>
      <c r="F499" s="130" t="s">
        <v>1408</v>
      </c>
      <c r="G499" s="130" t="s">
        <v>2002</v>
      </c>
      <c r="H499" s="140"/>
      <c r="I499" s="335" t="s">
        <v>2129</v>
      </c>
      <c r="J499" s="336"/>
      <c r="K499" s="336"/>
      <c r="L499" s="337"/>
      <c r="M499" s="333" t="s">
        <v>2005</v>
      </c>
      <c r="N499" s="334"/>
      <c r="O499" s="139">
        <v>40931</v>
      </c>
      <c r="P499" s="130" t="s">
        <v>1793</v>
      </c>
      <c r="Q499" s="145"/>
      <c r="R499" s="134"/>
      <c r="S499" s="137"/>
      <c r="T499" s="137"/>
      <c r="U499" s="137"/>
      <c r="V499" s="137"/>
      <c r="W499" s="137"/>
      <c r="X499" s="137"/>
      <c r="Y499" s="137"/>
      <c r="Z499" s="137"/>
    </row>
    <row r="500" spans="2:26" ht="48" customHeight="1" x14ac:dyDescent="0.25">
      <c r="B500" s="331">
        <v>17123100035</v>
      </c>
      <c r="C500" s="332"/>
      <c r="D500" s="333" t="s">
        <v>2142</v>
      </c>
      <c r="E500" s="334"/>
      <c r="F500" s="130" t="s">
        <v>450</v>
      </c>
      <c r="G500" s="130" t="s">
        <v>2002</v>
      </c>
      <c r="H500" s="140"/>
      <c r="I500" s="335" t="s">
        <v>2143</v>
      </c>
      <c r="J500" s="336"/>
      <c r="K500" s="336"/>
      <c r="L500" s="337"/>
      <c r="M500" s="333" t="s">
        <v>2005</v>
      </c>
      <c r="N500" s="334"/>
      <c r="O500" s="139">
        <v>40931</v>
      </c>
      <c r="P500" s="130" t="s">
        <v>1793</v>
      </c>
      <c r="Q500" s="145"/>
      <c r="R500" s="134"/>
      <c r="S500" s="137"/>
      <c r="T500" s="137"/>
      <c r="U500" s="137"/>
      <c r="V500" s="137"/>
      <c r="W500" s="137"/>
      <c r="X500" s="137"/>
      <c r="Y500" s="137"/>
      <c r="Z500" s="137"/>
    </row>
    <row r="501" spans="2:26" ht="48" customHeight="1" x14ac:dyDescent="0.25">
      <c r="B501" s="331">
        <v>17123100035</v>
      </c>
      <c r="C501" s="332"/>
      <c r="D501" s="333" t="s">
        <v>2144</v>
      </c>
      <c r="E501" s="334"/>
      <c r="F501" s="130" t="s">
        <v>450</v>
      </c>
      <c r="G501" s="130" t="s">
        <v>2002</v>
      </c>
      <c r="H501" s="140"/>
      <c r="I501" s="335" t="s">
        <v>2145</v>
      </c>
      <c r="J501" s="336"/>
      <c r="K501" s="336"/>
      <c r="L501" s="337"/>
      <c r="M501" s="333" t="s">
        <v>2005</v>
      </c>
      <c r="N501" s="334"/>
      <c r="O501" s="139">
        <v>40931</v>
      </c>
      <c r="P501" s="130" t="s">
        <v>1793</v>
      </c>
      <c r="Q501" s="145"/>
      <c r="R501" s="134"/>
      <c r="S501" s="137"/>
      <c r="T501" s="137"/>
      <c r="U501" s="137"/>
      <c r="V501" s="137"/>
      <c r="W501" s="137"/>
      <c r="X501" s="137"/>
      <c r="Y501" s="137"/>
      <c r="Z501" s="137"/>
    </row>
    <row r="502" spans="2:26" ht="48" customHeight="1" x14ac:dyDescent="0.25">
      <c r="B502" s="331">
        <v>20121100780</v>
      </c>
      <c r="C502" s="332"/>
      <c r="D502" s="333" t="s">
        <v>2149</v>
      </c>
      <c r="E502" s="334"/>
      <c r="F502" s="130" t="s">
        <v>329</v>
      </c>
      <c r="G502" s="130" t="s">
        <v>2002</v>
      </c>
      <c r="H502" s="140"/>
      <c r="I502" s="331" t="s">
        <v>2150</v>
      </c>
      <c r="J502" s="338"/>
      <c r="K502" s="338"/>
      <c r="L502" s="332"/>
      <c r="M502" s="333" t="s">
        <v>2032</v>
      </c>
      <c r="N502" s="334"/>
      <c r="O502" s="139">
        <v>40931</v>
      </c>
      <c r="P502" s="130" t="s">
        <v>1793</v>
      </c>
      <c r="Q502" s="145"/>
      <c r="R502" s="134"/>
      <c r="S502" s="137"/>
      <c r="T502" s="137"/>
      <c r="U502" s="137"/>
      <c r="V502" s="137"/>
      <c r="W502" s="137"/>
      <c r="X502" s="137"/>
      <c r="Y502" s="137"/>
      <c r="Z502" s="137"/>
    </row>
    <row r="503" spans="2:26" ht="48" customHeight="1" x14ac:dyDescent="0.25">
      <c r="B503" s="331">
        <v>24123100032</v>
      </c>
      <c r="C503" s="332"/>
      <c r="D503" s="333" t="s">
        <v>2155</v>
      </c>
      <c r="E503" s="334"/>
      <c r="F503" s="130" t="s">
        <v>417</v>
      </c>
      <c r="G503" s="130" t="s">
        <v>2002</v>
      </c>
      <c r="H503" s="140"/>
      <c r="I503" s="335" t="s">
        <v>2157</v>
      </c>
      <c r="J503" s="336"/>
      <c r="K503" s="336"/>
      <c r="L503" s="337"/>
      <c r="M503" s="333" t="s">
        <v>2005</v>
      </c>
      <c r="N503" s="334"/>
      <c r="O503" s="139">
        <v>40931</v>
      </c>
      <c r="P503" s="130" t="s">
        <v>1793</v>
      </c>
      <c r="Q503" s="145" t="s">
        <v>3114</v>
      </c>
      <c r="R503" s="134" t="s">
        <v>3115</v>
      </c>
      <c r="S503" s="137"/>
      <c r="T503" s="137"/>
      <c r="U503" s="137"/>
      <c r="V503" s="137"/>
      <c r="W503" s="137"/>
      <c r="X503" s="137"/>
      <c r="Y503" s="137"/>
      <c r="Z503" s="137"/>
    </row>
    <row r="504" spans="2:26" ht="48" customHeight="1" x14ac:dyDescent="0.25">
      <c r="B504" s="331"/>
      <c r="C504" s="332"/>
      <c r="D504" s="333"/>
      <c r="E504" s="334"/>
      <c r="F504" s="130" t="s">
        <v>342</v>
      </c>
      <c r="G504" s="130" t="s">
        <v>2002</v>
      </c>
      <c r="H504" s="140"/>
      <c r="I504" s="335" t="s">
        <v>3116</v>
      </c>
      <c r="J504" s="336"/>
      <c r="K504" s="336"/>
      <c r="L504" s="337"/>
      <c r="M504" s="333" t="s">
        <v>2005</v>
      </c>
      <c r="N504" s="334"/>
      <c r="O504" s="139"/>
      <c r="P504" s="130"/>
      <c r="Q504" s="145" t="s">
        <v>3109</v>
      </c>
      <c r="R504" s="134" t="s">
        <v>3117</v>
      </c>
      <c r="S504" s="137"/>
      <c r="T504" s="137"/>
      <c r="U504" s="137"/>
      <c r="V504" s="137"/>
      <c r="W504" s="137"/>
      <c r="X504" s="137"/>
      <c r="Y504" s="137"/>
      <c r="Z504" s="137"/>
    </row>
    <row r="505" spans="2:26" ht="48" customHeight="1" x14ac:dyDescent="0.25">
      <c r="B505" s="331"/>
      <c r="C505" s="332"/>
      <c r="D505" s="333"/>
      <c r="E505" s="334"/>
      <c r="F505" s="130" t="s">
        <v>342</v>
      </c>
      <c r="G505" s="130" t="s">
        <v>2002</v>
      </c>
      <c r="H505" s="140"/>
      <c r="I505" s="335" t="s">
        <v>3118</v>
      </c>
      <c r="J505" s="336"/>
      <c r="K505" s="336"/>
      <c r="L505" s="337"/>
      <c r="M505" s="333" t="s">
        <v>2005</v>
      </c>
      <c r="N505" s="334"/>
      <c r="O505" s="139"/>
      <c r="P505" s="130"/>
      <c r="Q505" s="145" t="s">
        <v>3109</v>
      </c>
      <c r="R505" s="134" t="s">
        <v>3119</v>
      </c>
      <c r="S505" s="137"/>
      <c r="T505" s="137"/>
      <c r="U505" s="137"/>
      <c r="V505" s="137"/>
      <c r="W505" s="137"/>
      <c r="X505" s="137"/>
      <c r="Y505" s="137"/>
      <c r="Z505" s="137"/>
    </row>
    <row r="506" spans="2:26" ht="48" customHeight="1" x14ac:dyDescent="0.25">
      <c r="B506" s="331"/>
      <c r="C506" s="332"/>
      <c r="D506" s="333"/>
      <c r="E506" s="334"/>
      <c r="F506" s="130" t="s">
        <v>342</v>
      </c>
      <c r="G506" s="130" t="s">
        <v>2002</v>
      </c>
      <c r="H506" s="140"/>
      <c r="I506" s="335" t="s">
        <v>3120</v>
      </c>
      <c r="J506" s="336"/>
      <c r="K506" s="336"/>
      <c r="L506" s="337"/>
      <c r="M506" s="333" t="s">
        <v>2005</v>
      </c>
      <c r="N506" s="334"/>
      <c r="O506" s="139"/>
      <c r="P506" s="130"/>
      <c r="Q506" s="145" t="s">
        <v>3109</v>
      </c>
      <c r="R506" s="134" t="s">
        <v>3121</v>
      </c>
      <c r="S506" s="137"/>
      <c r="T506" s="137"/>
      <c r="U506" s="137"/>
      <c r="V506" s="137"/>
      <c r="W506" s="137"/>
      <c r="X506" s="137"/>
      <c r="Y506" s="137"/>
      <c r="Z506" s="137"/>
    </row>
    <row r="507" spans="2:26" ht="48" customHeight="1" x14ac:dyDescent="0.25">
      <c r="B507" s="331"/>
      <c r="C507" s="332"/>
      <c r="D507" s="333"/>
      <c r="E507" s="334"/>
      <c r="F507" s="130" t="s">
        <v>417</v>
      </c>
      <c r="G507" s="130" t="s">
        <v>2002</v>
      </c>
      <c r="H507" s="140" t="s">
        <v>3122</v>
      </c>
      <c r="I507" s="335" t="s">
        <v>3123</v>
      </c>
      <c r="J507" s="336"/>
      <c r="K507" s="336"/>
      <c r="L507" s="337"/>
      <c r="M507" s="333" t="s">
        <v>2005</v>
      </c>
      <c r="N507" s="334"/>
      <c r="O507" s="139"/>
      <c r="P507" s="130"/>
      <c r="Q507" s="145" t="s">
        <v>3109</v>
      </c>
      <c r="R507" s="146" t="s">
        <v>3124</v>
      </c>
      <c r="S507" s="137"/>
      <c r="T507" s="137"/>
      <c r="U507" s="137"/>
      <c r="V507" s="137"/>
      <c r="W507" s="137"/>
      <c r="X507" s="137"/>
      <c r="Y507" s="137"/>
      <c r="Z507" s="137"/>
    </row>
    <row r="508" spans="2:26" ht="48" customHeight="1" x14ac:dyDescent="0.25">
      <c r="B508" s="331"/>
      <c r="C508" s="332"/>
      <c r="D508" s="333"/>
      <c r="E508" s="334"/>
      <c r="F508" s="130" t="s">
        <v>1408</v>
      </c>
      <c r="G508" s="130" t="s">
        <v>2002</v>
      </c>
      <c r="H508" s="140"/>
      <c r="I508" s="335" t="s">
        <v>3125</v>
      </c>
      <c r="J508" s="336"/>
      <c r="K508" s="336"/>
      <c r="L508" s="337"/>
      <c r="M508" s="333" t="s">
        <v>2005</v>
      </c>
      <c r="N508" s="334"/>
      <c r="O508" s="139"/>
      <c r="P508" s="130"/>
      <c r="Q508" s="145" t="s">
        <v>3126</v>
      </c>
      <c r="R508" s="147" t="s">
        <v>3127</v>
      </c>
      <c r="S508" s="137"/>
      <c r="T508" s="137"/>
      <c r="U508" s="137"/>
      <c r="V508" s="137"/>
      <c r="W508" s="137"/>
      <c r="X508" s="137"/>
      <c r="Y508" s="137"/>
      <c r="Z508" s="137"/>
    </row>
    <row r="509" spans="2:26" ht="48" customHeight="1" x14ac:dyDescent="0.25">
      <c r="B509" s="331"/>
      <c r="C509" s="332"/>
      <c r="D509" s="333"/>
      <c r="E509" s="334"/>
      <c r="F509" s="130" t="s">
        <v>21</v>
      </c>
      <c r="G509" s="130" t="s">
        <v>2002</v>
      </c>
      <c r="H509" s="140" t="s">
        <v>3128</v>
      </c>
      <c r="I509" s="335" t="s">
        <v>3129</v>
      </c>
      <c r="J509" s="336"/>
      <c r="K509" s="336"/>
      <c r="L509" s="337"/>
      <c r="M509" s="333" t="s">
        <v>2005</v>
      </c>
      <c r="N509" s="334"/>
      <c r="O509" s="139"/>
      <c r="P509" s="130"/>
      <c r="Q509" s="145" t="s">
        <v>3130</v>
      </c>
      <c r="R509" s="146" t="s">
        <v>3131</v>
      </c>
      <c r="S509" s="137"/>
      <c r="T509" s="137"/>
      <c r="U509" s="137"/>
      <c r="V509" s="137"/>
      <c r="W509" s="137"/>
      <c r="X509" s="137"/>
      <c r="Y509" s="137"/>
      <c r="Z509" s="137"/>
    </row>
    <row r="510" spans="2:26" ht="48" customHeight="1" x14ac:dyDescent="0.25">
      <c r="B510" s="331"/>
      <c r="C510" s="332"/>
      <c r="D510" s="333"/>
      <c r="E510" s="334"/>
      <c r="F510" s="130" t="s">
        <v>762</v>
      </c>
      <c r="G510" s="130" t="s">
        <v>2002</v>
      </c>
      <c r="H510" s="140"/>
      <c r="I510" s="335" t="s">
        <v>3132</v>
      </c>
      <c r="J510" s="336"/>
      <c r="K510" s="336"/>
      <c r="L510" s="337"/>
      <c r="M510" s="333" t="s">
        <v>2005</v>
      </c>
      <c r="N510" s="334"/>
      <c r="O510" s="139"/>
      <c r="P510" s="130"/>
      <c r="Q510" s="145" t="s">
        <v>3130</v>
      </c>
      <c r="R510" s="134" t="s">
        <v>3133</v>
      </c>
      <c r="S510" s="137"/>
      <c r="T510" s="137"/>
      <c r="U510" s="137"/>
      <c r="V510" s="137"/>
      <c r="W510" s="137"/>
      <c r="X510" s="137"/>
      <c r="Y510" s="137"/>
      <c r="Z510" s="137"/>
    </row>
    <row r="511" spans="2:26" ht="48" customHeight="1" x14ac:dyDescent="0.25">
      <c r="B511" s="331"/>
      <c r="C511" s="332"/>
      <c r="D511" s="333"/>
      <c r="E511" s="334"/>
      <c r="F511" s="130" t="s">
        <v>371</v>
      </c>
      <c r="G511" s="130" t="s">
        <v>2002</v>
      </c>
      <c r="H511" s="140" t="s">
        <v>3134</v>
      </c>
      <c r="I511" s="335" t="s">
        <v>3135</v>
      </c>
      <c r="J511" s="336"/>
      <c r="K511" s="336"/>
      <c r="L511" s="337"/>
      <c r="M511" s="333" t="s">
        <v>2005</v>
      </c>
      <c r="N511" s="334"/>
      <c r="O511" s="139"/>
      <c r="P511" s="130"/>
      <c r="Q511" s="145" t="s">
        <v>3130</v>
      </c>
      <c r="R511" s="148" t="s">
        <v>3136</v>
      </c>
      <c r="S511" s="137"/>
      <c r="T511" s="137"/>
      <c r="U511" s="137"/>
      <c r="V511" s="137"/>
      <c r="W511" s="137"/>
      <c r="X511" s="137"/>
      <c r="Y511" s="137"/>
      <c r="Z511" s="137"/>
    </row>
    <row r="512" spans="2:26" ht="48" customHeight="1" x14ac:dyDescent="0.25">
      <c r="B512" s="331"/>
      <c r="C512" s="332"/>
      <c r="D512" s="333"/>
      <c r="E512" s="334"/>
      <c r="F512" s="130" t="s">
        <v>371</v>
      </c>
      <c r="G512" s="130" t="s">
        <v>2002</v>
      </c>
      <c r="H512" s="140" t="s">
        <v>3134</v>
      </c>
      <c r="I512" s="335" t="s">
        <v>3137</v>
      </c>
      <c r="J512" s="336"/>
      <c r="K512" s="336"/>
      <c r="L512" s="337"/>
      <c r="M512" s="333" t="s">
        <v>2005</v>
      </c>
      <c r="N512" s="334"/>
      <c r="O512" s="139"/>
      <c r="P512" s="130"/>
      <c r="Q512" s="145" t="s">
        <v>3130</v>
      </c>
      <c r="R512" s="148" t="s">
        <v>3138</v>
      </c>
      <c r="S512" s="137"/>
      <c r="T512" s="137"/>
      <c r="U512" s="137"/>
      <c r="V512" s="137"/>
      <c r="W512" s="137"/>
      <c r="X512" s="137"/>
      <c r="Y512" s="137"/>
      <c r="Z512" s="137"/>
    </row>
    <row r="513" spans="2:26" ht="48" customHeight="1" x14ac:dyDescent="0.25">
      <c r="B513" s="331"/>
      <c r="C513" s="332"/>
      <c r="D513" s="333"/>
      <c r="E513" s="334"/>
      <c r="F513" s="130" t="s">
        <v>371</v>
      </c>
      <c r="G513" s="130" t="s">
        <v>2002</v>
      </c>
      <c r="H513" s="140" t="s">
        <v>3134</v>
      </c>
      <c r="I513" s="335" t="s">
        <v>3139</v>
      </c>
      <c r="J513" s="336"/>
      <c r="K513" s="336"/>
      <c r="L513" s="337"/>
      <c r="M513" s="333" t="s">
        <v>2005</v>
      </c>
      <c r="N513" s="334"/>
      <c r="O513" s="139"/>
      <c r="P513" s="130"/>
      <c r="Q513" s="145" t="s">
        <v>3130</v>
      </c>
      <c r="R513" s="148" t="s">
        <v>3140</v>
      </c>
      <c r="S513" s="137"/>
      <c r="T513" s="137"/>
      <c r="U513" s="137"/>
      <c r="V513" s="137"/>
      <c r="W513" s="137"/>
      <c r="X513" s="137"/>
      <c r="Y513" s="137"/>
      <c r="Z513" s="137"/>
    </row>
    <row r="514" spans="2:26" ht="48" customHeight="1" x14ac:dyDescent="0.25">
      <c r="B514" s="331"/>
      <c r="C514" s="332"/>
      <c r="D514" s="333"/>
      <c r="E514" s="334"/>
      <c r="F514" s="130" t="s">
        <v>371</v>
      </c>
      <c r="G514" s="130" t="s">
        <v>2002</v>
      </c>
      <c r="H514" s="131" t="s">
        <v>3134</v>
      </c>
      <c r="I514" s="335" t="s">
        <v>3141</v>
      </c>
      <c r="J514" s="336"/>
      <c r="K514" s="336"/>
      <c r="L514" s="337"/>
      <c r="M514" s="333" t="s">
        <v>2005</v>
      </c>
      <c r="N514" s="334"/>
      <c r="O514" s="139"/>
      <c r="P514" s="130"/>
      <c r="Q514" s="145" t="s">
        <v>3130</v>
      </c>
      <c r="R514" s="148" t="s">
        <v>3142</v>
      </c>
      <c r="S514" s="137"/>
      <c r="T514" s="137"/>
      <c r="U514" s="137"/>
      <c r="V514" s="137"/>
      <c r="W514" s="137"/>
      <c r="X514" s="137"/>
      <c r="Y514" s="137"/>
      <c r="Z514" s="137"/>
    </row>
    <row r="515" spans="2:26" ht="48" customHeight="1" thickBot="1" x14ac:dyDescent="0.3">
      <c r="B515" s="331"/>
      <c r="C515" s="332"/>
      <c r="D515" s="333"/>
      <c r="E515" s="334"/>
      <c r="F515" s="130" t="s">
        <v>360</v>
      </c>
      <c r="G515" s="130" t="s">
        <v>2002</v>
      </c>
      <c r="H515" s="140"/>
      <c r="I515" s="331" t="s">
        <v>3143</v>
      </c>
      <c r="J515" s="338"/>
      <c r="K515" s="338"/>
      <c r="L515" s="332"/>
      <c r="M515" s="333" t="s">
        <v>2005</v>
      </c>
      <c r="N515" s="334"/>
      <c r="O515" s="139"/>
      <c r="P515" s="130"/>
      <c r="Q515" s="149" t="s">
        <v>3144</v>
      </c>
      <c r="R515" s="134" t="s">
        <v>3145</v>
      </c>
      <c r="S515" s="150" t="s">
        <v>3146</v>
      </c>
      <c r="T515" s="137"/>
      <c r="U515" s="137"/>
      <c r="V515" s="137"/>
      <c r="W515" s="137"/>
      <c r="X515" s="137"/>
      <c r="Y515" s="137"/>
      <c r="Z515" s="137"/>
    </row>
    <row r="516" spans="2:26" ht="48" customHeight="1" thickBot="1" x14ac:dyDescent="0.3">
      <c r="B516" s="331"/>
      <c r="C516" s="332"/>
      <c r="D516" s="333"/>
      <c r="E516" s="349"/>
      <c r="F516" s="151" t="s">
        <v>371</v>
      </c>
      <c r="G516" s="152" t="s">
        <v>2002</v>
      </c>
      <c r="H516" s="131" t="s">
        <v>3147</v>
      </c>
      <c r="I516" s="335" t="s">
        <v>3148</v>
      </c>
      <c r="J516" s="336"/>
      <c r="K516" s="336"/>
      <c r="L516" s="337"/>
      <c r="M516" s="333" t="s">
        <v>2005</v>
      </c>
      <c r="N516" s="334"/>
      <c r="O516" s="139"/>
      <c r="P516" s="130"/>
      <c r="Q516" s="149" t="s">
        <v>3144</v>
      </c>
      <c r="R516" s="153" t="s">
        <v>3149</v>
      </c>
      <c r="S516" s="137"/>
      <c r="T516" s="137"/>
      <c r="U516" s="137"/>
      <c r="V516" s="137"/>
      <c r="W516" s="137"/>
      <c r="X516" s="137"/>
      <c r="Y516" s="137"/>
      <c r="Z516" s="137"/>
    </row>
    <row r="517" spans="2:26" ht="48" customHeight="1" x14ac:dyDescent="0.25">
      <c r="B517" s="331"/>
      <c r="C517" s="332"/>
      <c r="D517" s="333"/>
      <c r="E517" s="334"/>
      <c r="F517" s="130" t="s">
        <v>360</v>
      </c>
      <c r="G517" s="130" t="s">
        <v>2002</v>
      </c>
      <c r="H517" s="140"/>
      <c r="I517" s="335" t="s">
        <v>3150</v>
      </c>
      <c r="J517" s="336"/>
      <c r="K517" s="336"/>
      <c r="L517" s="337"/>
      <c r="M517" s="333" t="s">
        <v>2005</v>
      </c>
      <c r="N517" s="334"/>
      <c r="O517" s="139"/>
      <c r="P517" s="130"/>
      <c r="Q517" s="149" t="s">
        <v>3151</v>
      </c>
      <c r="R517" s="134" t="s">
        <v>3152</v>
      </c>
      <c r="S517" s="137"/>
      <c r="T517" s="137"/>
      <c r="U517" s="137"/>
      <c r="V517" s="137"/>
      <c r="W517" s="137"/>
      <c r="X517" s="137"/>
      <c r="Y517" s="137"/>
      <c r="Z517" s="137"/>
    </row>
    <row r="518" spans="2:26" ht="48" customHeight="1" x14ac:dyDescent="0.25">
      <c r="B518" s="331"/>
      <c r="C518" s="332"/>
      <c r="D518" s="333"/>
      <c r="E518" s="334"/>
      <c r="F518" s="130" t="s">
        <v>360</v>
      </c>
      <c r="G518" s="130" t="s">
        <v>2002</v>
      </c>
      <c r="H518" s="140" t="s">
        <v>3153</v>
      </c>
      <c r="I518" s="335" t="s">
        <v>3154</v>
      </c>
      <c r="J518" s="336"/>
      <c r="K518" s="336"/>
      <c r="L518" s="337"/>
      <c r="M518" s="333" t="s">
        <v>2005</v>
      </c>
      <c r="N518" s="334"/>
      <c r="O518" s="139"/>
      <c r="P518" s="130"/>
      <c r="Q518" s="149" t="s">
        <v>3151</v>
      </c>
      <c r="R518" s="134" t="s">
        <v>3155</v>
      </c>
      <c r="S518" s="154" t="s">
        <v>3156</v>
      </c>
      <c r="T518" s="137"/>
      <c r="U518" s="137"/>
      <c r="V518" s="137"/>
      <c r="W518" s="137"/>
      <c r="X518" s="137"/>
      <c r="Y518" s="137"/>
      <c r="Z518" s="137"/>
    </row>
    <row r="519" spans="2:26" ht="48" customHeight="1" x14ac:dyDescent="0.25">
      <c r="B519" s="331"/>
      <c r="C519" s="332"/>
      <c r="D519" s="333"/>
      <c r="E519" s="334"/>
      <c r="F519" s="130" t="s">
        <v>450</v>
      </c>
      <c r="G519" s="130" t="s">
        <v>2002</v>
      </c>
      <c r="H519" s="140"/>
      <c r="I519" s="335" t="s">
        <v>3157</v>
      </c>
      <c r="J519" s="336"/>
      <c r="K519" s="336"/>
      <c r="L519" s="337"/>
      <c r="M519" s="333" t="s">
        <v>2005</v>
      </c>
      <c r="N519" s="334"/>
      <c r="O519" s="139"/>
      <c r="P519" s="130"/>
      <c r="Q519" s="145" t="s">
        <v>3158</v>
      </c>
      <c r="R519" s="134" t="s">
        <v>3159</v>
      </c>
      <c r="S519" s="137" t="s">
        <v>577</v>
      </c>
      <c r="T519" s="137"/>
      <c r="U519" s="137"/>
      <c r="V519" s="137"/>
      <c r="W519" s="137"/>
      <c r="X519" s="137"/>
      <c r="Y519" s="137"/>
      <c r="Z519" s="137"/>
    </row>
    <row r="520" spans="2:26" ht="48" customHeight="1" x14ac:dyDescent="0.25">
      <c r="B520" s="331"/>
      <c r="C520" s="332"/>
      <c r="D520" s="333"/>
      <c r="E520" s="334"/>
      <c r="F520" s="130" t="s">
        <v>450</v>
      </c>
      <c r="G520" s="130" t="s">
        <v>2002</v>
      </c>
      <c r="H520" s="140"/>
      <c r="I520" s="335" t="s">
        <v>3160</v>
      </c>
      <c r="J520" s="336"/>
      <c r="K520" s="336"/>
      <c r="L520" s="337"/>
      <c r="M520" s="333" t="s">
        <v>2005</v>
      </c>
      <c r="N520" s="334"/>
      <c r="O520" s="139"/>
      <c r="P520" s="130"/>
      <c r="Q520" s="145" t="s">
        <v>3158</v>
      </c>
      <c r="R520" s="134" t="s">
        <v>3161</v>
      </c>
      <c r="S520" s="137"/>
      <c r="T520" s="137"/>
      <c r="U520" s="137"/>
      <c r="V520" s="137"/>
      <c r="W520" s="137"/>
      <c r="X520" s="137"/>
      <c r="Y520" s="137"/>
      <c r="Z520" s="137"/>
    </row>
    <row r="521" spans="2:26" ht="48" customHeight="1" x14ac:dyDescent="0.25">
      <c r="B521" s="331"/>
      <c r="C521" s="332"/>
      <c r="D521" s="333"/>
      <c r="E521" s="334"/>
      <c r="F521" s="130" t="s">
        <v>1663</v>
      </c>
      <c r="G521" s="130" t="s">
        <v>2002</v>
      </c>
      <c r="H521" s="140"/>
      <c r="I521" s="335" t="s">
        <v>3162</v>
      </c>
      <c r="J521" s="336"/>
      <c r="K521" s="336"/>
      <c r="L521" s="337"/>
      <c r="M521" s="333" t="s">
        <v>2005</v>
      </c>
      <c r="N521" s="334"/>
      <c r="O521" s="139"/>
      <c r="P521" s="130"/>
      <c r="Q521" s="145" t="s">
        <v>3158</v>
      </c>
      <c r="R521" s="153" t="s">
        <v>3163</v>
      </c>
      <c r="S521" s="137"/>
      <c r="T521" s="137"/>
      <c r="U521" s="137"/>
      <c r="V521" s="137"/>
      <c r="W521" s="137"/>
      <c r="X521" s="137"/>
      <c r="Y521" s="137"/>
      <c r="Z521" s="137"/>
    </row>
    <row r="522" spans="2:26" ht="48" customHeight="1" x14ac:dyDescent="0.25">
      <c r="B522" s="331"/>
      <c r="C522" s="332"/>
      <c r="D522" s="333"/>
      <c r="E522" s="334"/>
      <c r="F522" s="130" t="s">
        <v>1663</v>
      </c>
      <c r="G522" s="130" t="s">
        <v>2002</v>
      </c>
      <c r="H522" s="140"/>
      <c r="I522" s="335" t="s">
        <v>3164</v>
      </c>
      <c r="J522" s="336"/>
      <c r="K522" s="336"/>
      <c r="L522" s="337"/>
      <c r="M522" s="333" t="s">
        <v>2005</v>
      </c>
      <c r="N522" s="334"/>
      <c r="O522" s="139"/>
      <c r="P522" s="130"/>
      <c r="Q522" s="145" t="s">
        <v>3158</v>
      </c>
      <c r="R522" s="134" t="s">
        <v>3165</v>
      </c>
      <c r="S522" s="137"/>
      <c r="T522" s="137"/>
      <c r="U522" s="137"/>
      <c r="V522" s="137"/>
      <c r="W522" s="137"/>
      <c r="X522" s="137"/>
      <c r="Y522" s="137"/>
      <c r="Z522" s="137"/>
    </row>
    <row r="523" spans="2:26" ht="48" customHeight="1" x14ac:dyDescent="0.25">
      <c r="B523" s="331"/>
      <c r="C523" s="332"/>
      <c r="D523" s="333"/>
      <c r="E523" s="334"/>
      <c r="F523" s="130" t="s">
        <v>342</v>
      </c>
      <c r="G523" s="130" t="s">
        <v>2002</v>
      </c>
      <c r="H523" s="131" t="s">
        <v>3166</v>
      </c>
      <c r="I523" s="350" t="s">
        <v>3167</v>
      </c>
      <c r="J523" s="351"/>
      <c r="K523" s="351"/>
      <c r="L523" s="352"/>
      <c r="M523" s="333" t="s">
        <v>2005</v>
      </c>
      <c r="N523" s="334"/>
      <c r="O523" s="139"/>
      <c r="P523" s="130"/>
      <c r="Q523" s="145" t="s">
        <v>3158</v>
      </c>
      <c r="R523" s="134" t="s">
        <v>3168</v>
      </c>
      <c r="S523" s="137"/>
      <c r="T523" s="137"/>
      <c r="U523" s="137"/>
      <c r="V523" s="137"/>
      <c r="W523" s="137"/>
      <c r="X523" s="137"/>
      <c r="Y523" s="137"/>
      <c r="Z523" s="137"/>
    </row>
    <row r="524" spans="2:26" ht="48" customHeight="1" x14ac:dyDescent="0.25">
      <c r="B524" s="331"/>
      <c r="C524" s="332"/>
      <c r="D524" s="333"/>
      <c r="E524" s="334"/>
      <c r="F524" s="130" t="s">
        <v>342</v>
      </c>
      <c r="G524" s="130" t="s">
        <v>2002</v>
      </c>
      <c r="H524" s="140"/>
      <c r="I524" s="335" t="s">
        <v>3169</v>
      </c>
      <c r="J524" s="336"/>
      <c r="K524" s="336"/>
      <c r="L524" s="337"/>
      <c r="M524" s="333" t="s">
        <v>2005</v>
      </c>
      <c r="N524" s="334"/>
      <c r="O524" s="139"/>
      <c r="P524" s="130"/>
      <c r="Q524" s="145" t="s">
        <v>3158</v>
      </c>
      <c r="R524" s="134" t="s">
        <v>3170</v>
      </c>
      <c r="S524" s="137"/>
      <c r="T524" s="137"/>
      <c r="U524" s="137"/>
      <c r="V524" s="137"/>
      <c r="W524" s="137"/>
      <c r="X524" s="137"/>
      <c r="Y524" s="137"/>
      <c r="Z524" s="137"/>
    </row>
    <row r="525" spans="2:26" ht="48" customHeight="1" x14ac:dyDescent="0.25">
      <c r="B525" s="331"/>
      <c r="C525" s="332"/>
      <c r="D525" s="333"/>
      <c r="E525" s="334"/>
      <c r="F525" s="130" t="s">
        <v>21</v>
      </c>
      <c r="G525" s="130" t="s">
        <v>2002</v>
      </c>
      <c r="H525" s="140" t="s">
        <v>3171</v>
      </c>
      <c r="I525" s="335" t="s">
        <v>3171</v>
      </c>
      <c r="J525" s="336"/>
      <c r="K525" s="336"/>
      <c r="L525" s="337"/>
      <c r="M525" s="333" t="s">
        <v>2005</v>
      </c>
      <c r="N525" s="334"/>
      <c r="O525" s="139"/>
      <c r="P525" s="130"/>
      <c r="Q525" s="145" t="s">
        <v>3158</v>
      </c>
      <c r="R525" s="134" t="s">
        <v>3172</v>
      </c>
      <c r="S525" s="137"/>
      <c r="T525" s="137"/>
      <c r="U525" s="137"/>
      <c r="V525" s="137"/>
      <c r="W525" s="137"/>
      <c r="X525" s="137"/>
      <c r="Y525" s="137"/>
      <c r="Z525" s="137"/>
    </row>
    <row r="526" spans="2:26" ht="48" customHeight="1" x14ac:dyDescent="0.25">
      <c r="B526" s="331"/>
      <c r="C526" s="332"/>
      <c r="D526" s="333"/>
      <c r="E526" s="334"/>
      <c r="F526" s="155" t="s">
        <v>363</v>
      </c>
      <c r="G526" s="130" t="s">
        <v>2002</v>
      </c>
      <c r="H526" s="140" t="s">
        <v>3173</v>
      </c>
      <c r="I526" s="350" t="s">
        <v>3174</v>
      </c>
      <c r="J526" s="351"/>
      <c r="K526" s="351"/>
      <c r="L526" s="352"/>
      <c r="M526" s="333" t="s">
        <v>2005</v>
      </c>
      <c r="N526" s="334"/>
      <c r="O526" s="139"/>
      <c r="P526" s="130"/>
      <c r="Q526" s="145" t="s">
        <v>3158</v>
      </c>
      <c r="R526" s="134" t="s">
        <v>3175</v>
      </c>
      <c r="S526" s="156" t="s">
        <v>3176</v>
      </c>
      <c r="T526" s="137"/>
      <c r="U526" s="137"/>
      <c r="V526" s="137"/>
      <c r="W526" s="137"/>
      <c r="X526" s="137"/>
      <c r="Y526" s="137"/>
      <c r="Z526" s="137"/>
    </row>
    <row r="527" spans="2:26" ht="48" customHeight="1" x14ac:dyDescent="0.25">
      <c r="B527" s="331"/>
      <c r="C527" s="332"/>
      <c r="D527" s="333"/>
      <c r="E527" s="334"/>
      <c r="F527" s="155" t="s">
        <v>450</v>
      </c>
      <c r="G527" s="130" t="s">
        <v>2002</v>
      </c>
      <c r="H527" s="140" t="s">
        <v>3173</v>
      </c>
      <c r="I527" s="350" t="s">
        <v>3177</v>
      </c>
      <c r="J527" s="351"/>
      <c r="K527" s="351"/>
      <c r="L527" s="352"/>
      <c r="M527" s="333" t="s">
        <v>2005</v>
      </c>
      <c r="N527" s="334"/>
      <c r="O527" s="139"/>
      <c r="P527" s="130"/>
      <c r="Q527" s="145" t="s">
        <v>3158</v>
      </c>
      <c r="R527" s="134" t="s">
        <v>3178</v>
      </c>
      <c r="S527" s="137"/>
      <c r="T527" s="137"/>
      <c r="U527" s="137"/>
      <c r="V527" s="137"/>
      <c r="W527" s="137"/>
      <c r="X527" s="137"/>
      <c r="Y527" s="137"/>
      <c r="Z527" s="137"/>
    </row>
    <row r="528" spans="2:26" ht="48" customHeight="1" x14ac:dyDescent="0.25">
      <c r="B528" s="331"/>
      <c r="C528" s="332"/>
      <c r="D528" s="333"/>
      <c r="E528" s="334"/>
      <c r="F528" s="155" t="s">
        <v>115</v>
      </c>
      <c r="G528" s="130" t="s">
        <v>2002</v>
      </c>
      <c r="H528" s="140" t="s">
        <v>3173</v>
      </c>
      <c r="I528" s="350" t="s">
        <v>3179</v>
      </c>
      <c r="J528" s="351"/>
      <c r="K528" s="351"/>
      <c r="L528" s="352"/>
      <c r="M528" s="333" t="s">
        <v>2005</v>
      </c>
      <c r="N528" s="334"/>
      <c r="O528" s="139"/>
      <c r="P528" s="130"/>
      <c r="Q528" s="145" t="s">
        <v>3158</v>
      </c>
      <c r="R528" s="148" t="s">
        <v>3180</v>
      </c>
      <c r="S528" s="137"/>
      <c r="T528" s="137"/>
      <c r="U528" s="137"/>
      <c r="V528" s="137"/>
      <c r="W528" s="137"/>
      <c r="X528" s="137"/>
      <c r="Y528" s="137"/>
      <c r="Z528" s="137"/>
    </row>
    <row r="529" spans="2:26" ht="48" customHeight="1" x14ac:dyDescent="0.25">
      <c r="B529" s="331"/>
      <c r="C529" s="332"/>
      <c r="D529" s="333"/>
      <c r="E529" s="334"/>
      <c r="F529" s="130" t="s">
        <v>348</v>
      </c>
      <c r="G529" s="130" t="s">
        <v>2002</v>
      </c>
      <c r="H529" s="140"/>
      <c r="I529" s="335" t="s">
        <v>3181</v>
      </c>
      <c r="J529" s="336"/>
      <c r="K529" s="336"/>
      <c r="L529" s="337"/>
      <c r="M529" s="333" t="s">
        <v>2005</v>
      </c>
      <c r="N529" s="334"/>
      <c r="O529" s="139"/>
      <c r="P529" s="130"/>
      <c r="Q529" s="145" t="s">
        <v>3182</v>
      </c>
      <c r="R529" s="134" t="s">
        <v>3183</v>
      </c>
      <c r="S529" s="137"/>
      <c r="T529" s="137"/>
      <c r="U529" s="137"/>
      <c r="V529" s="137"/>
      <c r="W529" s="137"/>
      <c r="X529" s="137"/>
      <c r="Y529" s="137"/>
      <c r="Z529" s="137"/>
    </row>
    <row r="530" spans="2:26" ht="48" customHeight="1" x14ac:dyDescent="0.25">
      <c r="B530" s="331"/>
      <c r="C530" s="332"/>
      <c r="D530" s="333"/>
      <c r="E530" s="334"/>
      <c r="F530" s="130" t="s">
        <v>348</v>
      </c>
      <c r="G530" s="130" t="s">
        <v>2002</v>
      </c>
      <c r="H530" s="140"/>
      <c r="I530" s="335" t="s">
        <v>3184</v>
      </c>
      <c r="J530" s="336"/>
      <c r="K530" s="336"/>
      <c r="L530" s="337"/>
      <c r="M530" s="333" t="s">
        <v>2005</v>
      </c>
      <c r="N530" s="334"/>
      <c r="O530" s="139"/>
      <c r="P530" s="130"/>
      <c r="Q530" s="145" t="s">
        <v>3182</v>
      </c>
      <c r="R530" s="134" t="s">
        <v>3185</v>
      </c>
      <c r="S530" s="137"/>
      <c r="T530" s="137"/>
      <c r="U530" s="137"/>
      <c r="V530" s="137"/>
      <c r="W530" s="137"/>
      <c r="X530" s="137"/>
      <c r="Y530" s="137"/>
      <c r="Z530" s="137"/>
    </row>
    <row r="531" spans="2:26" ht="48" customHeight="1" x14ac:dyDescent="0.25">
      <c r="B531" s="331">
        <v>42113101826</v>
      </c>
      <c r="C531" s="332"/>
      <c r="D531" s="333"/>
      <c r="E531" s="334"/>
      <c r="F531" s="130" t="s">
        <v>1663</v>
      </c>
      <c r="G531" s="130" t="s">
        <v>2002</v>
      </c>
      <c r="H531" s="140"/>
      <c r="I531" s="331" t="s">
        <v>3186</v>
      </c>
      <c r="J531" s="338"/>
      <c r="K531" s="338"/>
      <c r="L531" s="332"/>
      <c r="M531" s="333" t="s">
        <v>2005</v>
      </c>
      <c r="N531" s="334"/>
      <c r="O531" s="139"/>
      <c r="P531" s="130"/>
      <c r="Q531" s="145" t="s">
        <v>3182</v>
      </c>
      <c r="R531" s="134" t="s">
        <v>3187</v>
      </c>
      <c r="S531" s="137"/>
      <c r="T531" s="137"/>
      <c r="U531" s="137"/>
      <c r="V531" s="137"/>
      <c r="W531" s="137"/>
      <c r="X531" s="137"/>
      <c r="Y531" s="137"/>
      <c r="Z531" s="137"/>
    </row>
    <row r="532" spans="2:26" ht="48" customHeight="1" x14ac:dyDescent="0.25">
      <c r="B532" s="331"/>
      <c r="C532" s="332"/>
      <c r="D532" s="333"/>
      <c r="E532" s="334"/>
      <c r="F532" s="130" t="s">
        <v>342</v>
      </c>
      <c r="G532" s="130" t="s">
        <v>2002</v>
      </c>
      <c r="H532" s="140"/>
      <c r="I532" s="331" t="s">
        <v>3188</v>
      </c>
      <c r="J532" s="338"/>
      <c r="K532" s="338"/>
      <c r="L532" s="332"/>
      <c r="M532" s="333" t="s">
        <v>2005</v>
      </c>
      <c r="N532" s="334"/>
      <c r="O532" s="139"/>
      <c r="P532" s="130"/>
      <c r="Q532" s="145" t="s">
        <v>3158</v>
      </c>
      <c r="R532" s="134" t="s">
        <v>3189</v>
      </c>
      <c r="S532" s="137"/>
      <c r="T532" s="137"/>
      <c r="U532" s="137"/>
      <c r="V532" s="137"/>
      <c r="W532" s="137"/>
      <c r="X532" s="137"/>
      <c r="Y532" s="137"/>
      <c r="Z532" s="137"/>
    </row>
    <row r="533" spans="2:26" ht="48" customHeight="1" x14ac:dyDescent="0.25">
      <c r="B533" s="331">
        <v>20123101108</v>
      </c>
      <c r="C533" s="332"/>
      <c r="D533" s="333"/>
      <c r="E533" s="334"/>
      <c r="F533" s="130" t="s">
        <v>388</v>
      </c>
      <c r="G533" s="130" t="s">
        <v>2002</v>
      </c>
      <c r="H533" s="140" t="s">
        <v>2613</v>
      </c>
      <c r="I533" s="331" t="s">
        <v>3190</v>
      </c>
      <c r="J533" s="338"/>
      <c r="K533" s="338"/>
      <c r="L533" s="332"/>
      <c r="M533" s="333" t="s">
        <v>2615</v>
      </c>
      <c r="N533" s="334"/>
      <c r="O533" s="139"/>
      <c r="P533" s="130"/>
      <c r="Q533" s="145" t="s">
        <v>3191</v>
      </c>
      <c r="R533" s="134" t="s">
        <v>3192</v>
      </c>
      <c r="S533" s="137"/>
      <c r="T533" s="137"/>
      <c r="U533" s="137"/>
      <c r="V533" s="137"/>
      <c r="W533" s="137"/>
      <c r="X533" s="137"/>
      <c r="Y533" s="137"/>
      <c r="Z533" s="137"/>
    </row>
    <row r="534" spans="2:26" ht="48" customHeight="1" x14ac:dyDescent="0.25">
      <c r="B534" s="331"/>
      <c r="C534" s="332"/>
      <c r="D534" s="333"/>
      <c r="E534" s="334"/>
      <c r="F534" s="130" t="s">
        <v>388</v>
      </c>
      <c r="G534" s="130" t="s">
        <v>2002</v>
      </c>
      <c r="H534" s="140" t="s">
        <v>1062</v>
      </c>
      <c r="I534" s="331" t="s">
        <v>1062</v>
      </c>
      <c r="J534" s="338"/>
      <c r="K534" s="338"/>
      <c r="L534" s="332"/>
      <c r="M534" s="333" t="s">
        <v>2615</v>
      </c>
      <c r="N534" s="334"/>
      <c r="O534" s="139"/>
      <c r="P534" s="130"/>
      <c r="Q534" s="145" t="s">
        <v>3191</v>
      </c>
      <c r="R534" s="134" t="s">
        <v>3193</v>
      </c>
      <c r="S534" s="137"/>
      <c r="T534" s="137"/>
      <c r="U534" s="137"/>
      <c r="V534" s="137"/>
      <c r="W534" s="137"/>
      <c r="X534" s="137"/>
      <c r="Y534" s="137"/>
      <c r="Z534" s="137"/>
    </row>
    <row r="535" spans="2:26" ht="48" customHeight="1" x14ac:dyDescent="0.25">
      <c r="B535" s="331"/>
      <c r="C535" s="332"/>
      <c r="D535" s="333"/>
      <c r="E535" s="334"/>
      <c r="F535" s="130" t="s">
        <v>329</v>
      </c>
      <c r="G535" s="130" t="s">
        <v>2002</v>
      </c>
      <c r="H535" s="140"/>
      <c r="I535" s="335" t="s">
        <v>3194</v>
      </c>
      <c r="J535" s="336"/>
      <c r="K535" s="336"/>
      <c r="L535" s="337"/>
      <c r="M535" s="333" t="s">
        <v>2005</v>
      </c>
      <c r="N535" s="334"/>
      <c r="O535" s="139" t="s">
        <v>3195</v>
      </c>
      <c r="P535" s="130"/>
      <c r="Q535" s="145" t="s">
        <v>3114</v>
      </c>
      <c r="R535" s="134" t="s">
        <v>3196</v>
      </c>
      <c r="S535" s="137"/>
      <c r="T535" s="137"/>
      <c r="U535" s="137"/>
      <c r="V535" s="137"/>
      <c r="W535" s="137"/>
      <c r="X535" s="137"/>
      <c r="Y535" s="137"/>
      <c r="Z535" s="137"/>
    </row>
    <row r="536" spans="2:26" ht="48" customHeight="1" x14ac:dyDescent="0.25">
      <c r="B536" s="331"/>
      <c r="C536" s="332"/>
      <c r="D536" s="333"/>
      <c r="E536" s="334"/>
      <c r="F536" s="130" t="s">
        <v>329</v>
      </c>
      <c r="G536" s="130" t="s">
        <v>2002</v>
      </c>
      <c r="H536" s="140"/>
      <c r="I536" s="335" t="s">
        <v>3197</v>
      </c>
      <c r="J536" s="336"/>
      <c r="K536" s="336"/>
      <c r="L536" s="337"/>
      <c r="M536" s="331" t="s">
        <v>3198</v>
      </c>
      <c r="N536" s="332"/>
      <c r="O536" s="139"/>
      <c r="P536" s="130"/>
      <c r="Q536" s="145" t="s">
        <v>3199</v>
      </c>
      <c r="R536" s="134" t="s">
        <v>3200</v>
      </c>
      <c r="S536" s="150" t="s">
        <v>3201</v>
      </c>
      <c r="T536" s="137"/>
      <c r="U536" s="137"/>
      <c r="V536" s="137"/>
      <c r="W536" s="137"/>
      <c r="X536" s="137"/>
      <c r="Y536" s="137"/>
      <c r="Z536" s="137"/>
    </row>
    <row r="537" spans="2:26" ht="48" customHeight="1" x14ac:dyDescent="0.25">
      <c r="B537" s="331"/>
      <c r="C537" s="332"/>
      <c r="D537" s="333"/>
      <c r="E537" s="334"/>
      <c r="F537" s="130" t="s">
        <v>762</v>
      </c>
      <c r="G537" s="130" t="s">
        <v>2002</v>
      </c>
      <c r="H537" s="140"/>
      <c r="I537" s="335" t="s">
        <v>3202</v>
      </c>
      <c r="J537" s="336"/>
      <c r="K537" s="336"/>
      <c r="L537" s="337"/>
      <c r="M537" s="333" t="s">
        <v>2005</v>
      </c>
      <c r="N537" s="334"/>
      <c r="O537" s="139"/>
      <c r="P537" s="130"/>
      <c r="Q537" s="145" t="s">
        <v>3203</v>
      </c>
      <c r="R537" s="134" t="s">
        <v>3204</v>
      </c>
      <c r="S537" s="137"/>
      <c r="T537" s="137"/>
      <c r="U537" s="137"/>
      <c r="V537" s="137"/>
      <c r="W537" s="137"/>
      <c r="X537" s="137"/>
      <c r="Y537" s="137"/>
      <c r="Z537" s="137"/>
    </row>
    <row r="538" spans="2:26" ht="48" customHeight="1" x14ac:dyDescent="0.25">
      <c r="B538" s="331"/>
      <c r="C538" s="332"/>
      <c r="D538" s="333"/>
      <c r="E538" s="334"/>
      <c r="F538" s="130" t="s">
        <v>762</v>
      </c>
      <c r="G538" s="130" t="s">
        <v>2002</v>
      </c>
      <c r="H538" s="140"/>
      <c r="I538" s="335" t="s">
        <v>3205</v>
      </c>
      <c r="J538" s="336"/>
      <c r="K538" s="336"/>
      <c r="L538" s="337"/>
      <c r="M538" s="333" t="s">
        <v>2005</v>
      </c>
      <c r="N538" s="334"/>
      <c r="O538" s="139">
        <v>40924</v>
      </c>
      <c r="P538" s="130"/>
      <c r="Q538" s="145" t="s">
        <v>3114</v>
      </c>
      <c r="R538" s="134" t="s">
        <v>3206</v>
      </c>
      <c r="S538" s="157" t="s">
        <v>3207</v>
      </c>
      <c r="T538" s="137"/>
      <c r="U538" s="137"/>
      <c r="V538" s="137"/>
      <c r="W538" s="137"/>
      <c r="X538" s="137"/>
      <c r="Y538" s="137"/>
      <c r="Z538" s="137"/>
    </row>
    <row r="539" spans="2:26" ht="48" customHeight="1" x14ac:dyDescent="0.25">
      <c r="B539" s="331"/>
      <c r="C539" s="332"/>
      <c r="D539" s="333"/>
      <c r="E539" s="334"/>
      <c r="F539" s="130" t="s">
        <v>762</v>
      </c>
      <c r="G539" s="130" t="s">
        <v>2002</v>
      </c>
      <c r="H539" s="140"/>
      <c r="I539" s="335" t="s">
        <v>3208</v>
      </c>
      <c r="J539" s="336"/>
      <c r="K539" s="336"/>
      <c r="L539" s="337"/>
      <c r="M539" s="333" t="s">
        <v>2005</v>
      </c>
      <c r="N539" s="334"/>
      <c r="O539" s="139">
        <v>40924</v>
      </c>
      <c r="P539" s="130"/>
      <c r="Q539" s="145" t="s">
        <v>3114</v>
      </c>
      <c r="R539" s="134" t="s">
        <v>3209</v>
      </c>
      <c r="S539" s="137"/>
      <c r="T539" s="137"/>
      <c r="U539" s="137"/>
      <c r="V539" s="137"/>
      <c r="W539" s="137"/>
      <c r="X539" s="137"/>
      <c r="Y539" s="137"/>
      <c r="Z539" s="137"/>
    </row>
    <row r="540" spans="2:26" ht="48" customHeight="1" x14ac:dyDescent="0.25">
      <c r="B540" s="331"/>
      <c r="C540" s="332"/>
      <c r="D540" s="333"/>
      <c r="E540" s="334"/>
      <c r="F540" s="130" t="s">
        <v>1663</v>
      </c>
      <c r="G540" s="130" t="s">
        <v>2002</v>
      </c>
      <c r="H540" s="140"/>
      <c r="I540" s="353" t="s">
        <v>3210</v>
      </c>
      <c r="J540" s="354"/>
      <c r="K540" s="354"/>
      <c r="L540" s="355"/>
      <c r="M540" s="333" t="s">
        <v>2005</v>
      </c>
      <c r="N540" s="334"/>
      <c r="O540" s="139"/>
      <c r="P540" s="130"/>
      <c r="Q540" s="145" t="s">
        <v>3211</v>
      </c>
      <c r="R540" s="134" t="s">
        <v>3212</v>
      </c>
      <c r="S540" s="137"/>
      <c r="T540" s="137"/>
      <c r="U540" s="137"/>
      <c r="V540" s="137"/>
      <c r="W540" s="137"/>
      <c r="X540" s="137"/>
      <c r="Y540" s="137"/>
      <c r="Z540" s="137"/>
    </row>
    <row r="541" spans="2:26" ht="48" customHeight="1" x14ac:dyDescent="0.25">
      <c r="B541" s="331"/>
      <c r="C541" s="332"/>
      <c r="D541" s="333"/>
      <c r="E541" s="349"/>
      <c r="F541" s="130" t="s">
        <v>1663</v>
      </c>
      <c r="G541" s="152" t="s">
        <v>2002</v>
      </c>
      <c r="H541" s="140"/>
      <c r="I541" s="335" t="s">
        <v>3162</v>
      </c>
      <c r="J541" s="336"/>
      <c r="K541" s="336"/>
      <c r="L541" s="337"/>
      <c r="M541" s="333" t="s">
        <v>2005</v>
      </c>
      <c r="N541" s="334"/>
      <c r="O541" s="139"/>
      <c r="P541" s="130"/>
      <c r="Q541" s="145" t="s">
        <v>3211</v>
      </c>
      <c r="R541" s="134" t="s">
        <v>3213</v>
      </c>
      <c r="S541" s="137"/>
      <c r="T541" s="137"/>
      <c r="U541" s="137"/>
      <c r="V541" s="137"/>
      <c r="W541" s="137"/>
      <c r="X541" s="137"/>
      <c r="Y541" s="137"/>
      <c r="Z541" s="137"/>
    </row>
    <row r="542" spans="2:26" ht="48" customHeight="1" x14ac:dyDescent="0.25">
      <c r="B542" s="331"/>
      <c r="C542" s="332"/>
      <c r="D542" s="333"/>
      <c r="E542" s="349"/>
      <c r="F542" s="158" t="s">
        <v>115</v>
      </c>
      <c r="G542" s="152" t="s">
        <v>2002</v>
      </c>
      <c r="H542" s="140" t="s">
        <v>3214</v>
      </c>
      <c r="I542" s="335" t="s">
        <v>3215</v>
      </c>
      <c r="J542" s="336"/>
      <c r="K542" s="336"/>
      <c r="L542" s="337"/>
      <c r="M542" s="333" t="s">
        <v>2005</v>
      </c>
      <c r="N542" s="334"/>
      <c r="O542" s="139"/>
      <c r="P542" s="130"/>
      <c r="Q542" s="145" t="s">
        <v>3211</v>
      </c>
      <c r="R542" s="134" t="s">
        <v>3216</v>
      </c>
      <c r="S542" s="137"/>
      <c r="T542" s="137"/>
      <c r="U542" s="137"/>
      <c r="V542" s="137"/>
      <c r="W542" s="137"/>
      <c r="X542" s="137"/>
      <c r="Y542" s="137"/>
      <c r="Z542" s="137"/>
    </row>
    <row r="543" spans="2:26" ht="48" customHeight="1" x14ac:dyDescent="0.25">
      <c r="B543" s="331"/>
      <c r="C543" s="332"/>
      <c r="D543" s="333"/>
      <c r="E543" s="349"/>
      <c r="F543" s="159" t="s">
        <v>496</v>
      </c>
      <c r="G543" s="152" t="s">
        <v>2002</v>
      </c>
      <c r="H543" s="140" t="s">
        <v>2907</v>
      </c>
      <c r="I543" s="335" t="s">
        <v>3217</v>
      </c>
      <c r="J543" s="336"/>
      <c r="K543" s="336"/>
      <c r="L543" s="337"/>
      <c r="M543" s="331" t="s">
        <v>2935</v>
      </c>
      <c r="N543" s="332"/>
      <c r="O543" s="139" t="s">
        <v>3218</v>
      </c>
      <c r="P543" s="130"/>
      <c r="Q543" s="145"/>
      <c r="R543" s="134" t="s">
        <v>3219</v>
      </c>
      <c r="S543" s="137"/>
      <c r="T543" s="137"/>
      <c r="U543" s="137"/>
      <c r="V543" s="137"/>
      <c r="W543" s="137"/>
      <c r="X543" s="137"/>
      <c r="Y543" s="137"/>
      <c r="Z543" s="137"/>
    </row>
    <row r="544" spans="2:26" ht="48" customHeight="1" x14ac:dyDescent="0.25">
      <c r="B544" s="331"/>
      <c r="C544" s="332"/>
      <c r="D544" s="333"/>
      <c r="E544" s="349"/>
      <c r="F544" s="130" t="s">
        <v>329</v>
      </c>
      <c r="G544" s="152" t="s">
        <v>2002</v>
      </c>
      <c r="H544" s="131" t="s">
        <v>3171</v>
      </c>
      <c r="I544" s="335" t="s">
        <v>3220</v>
      </c>
      <c r="J544" s="336"/>
      <c r="K544" s="336"/>
      <c r="L544" s="337"/>
      <c r="M544" s="333" t="s">
        <v>2615</v>
      </c>
      <c r="N544" s="334"/>
      <c r="O544" s="139">
        <v>40940</v>
      </c>
      <c r="P544" s="130"/>
      <c r="Q544" s="145" t="s">
        <v>3221</v>
      </c>
      <c r="R544" s="134" t="s">
        <v>3222</v>
      </c>
      <c r="S544" s="160" t="s">
        <v>3223</v>
      </c>
      <c r="T544" s="137"/>
      <c r="U544" s="137"/>
      <c r="V544" s="137"/>
      <c r="W544" s="137"/>
      <c r="X544" s="137"/>
      <c r="Y544" s="137"/>
      <c r="Z544" s="137"/>
    </row>
    <row r="545" spans="2:26" ht="48" customHeight="1" x14ac:dyDescent="0.25">
      <c r="B545" s="331"/>
      <c r="C545" s="332"/>
      <c r="D545" s="333"/>
      <c r="E545" s="349"/>
      <c r="F545" s="130" t="s">
        <v>329</v>
      </c>
      <c r="G545" s="152" t="s">
        <v>2002</v>
      </c>
      <c r="H545" s="140" t="s">
        <v>3224</v>
      </c>
      <c r="I545" s="335" t="s">
        <v>3225</v>
      </c>
      <c r="J545" s="336"/>
      <c r="K545" s="336"/>
      <c r="L545" s="337"/>
      <c r="M545" s="333" t="s">
        <v>2005</v>
      </c>
      <c r="N545" s="334"/>
      <c r="O545" s="139"/>
      <c r="P545" s="130"/>
      <c r="Q545" s="145" t="s">
        <v>3226</v>
      </c>
      <c r="R545" s="134" t="s">
        <v>3227</v>
      </c>
      <c r="S545" s="137"/>
      <c r="T545" s="137"/>
      <c r="U545" s="137"/>
      <c r="V545" s="137"/>
      <c r="W545" s="137"/>
      <c r="X545" s="137"/>
      <c r="Y545" s="137"/>
      <c r="Z545" s="137"/>
    </row>
    <row r="546" spans="2:26" ht="48" customHeight="1" x14ac:dyDescent="0.25">
      <c r="B546" s="131"/>
      <c r="C546" s="161"/>
      <c r="D546" s="333"/>
      <c r="E546" s="349"/>
      <c r="F546" s="159" t="s">
        <v>115</v>
      </c>
      <c r="G546" s="152" t="s">
        <v>2002</v>
      </c>
      <c r="H546" s="140" t="s">
        <v>3228</v>
      </c>
      <c r="I546" s="335" t="s">
        <v>3229</v>
      </c>
      <c r="J546" s="336"/>
      <c r="K546" s="336"/>
      <c r="L546" s="337"/>
      <c r="M546" s="333" t="s">
        <v>2005</v>
      </c>
      <c r="N546" s="334"/>
      <c r="O546" s="139">
        <v>40933</v>
      </c>
      <c r="P546" s="130"/>
      <c r="Q546" s="145" t="s">
        <v>3230</v>
      </c>
      <c r="R546" s="134" t="s">
        <v>3231</v>
      </c>
      <c r="S546" s="137"/>
      <c r="T546" s="137"/>
      <c r="U546" s="137"/>
      <c r="V546" s="137"/>
      <c r="W546" s="137"/>
      <c r="X546" s="137"/>
      <c r="Y546" s="137"/>
      <c r="Z546" s="137"/>
    </row>
    <row r="547" spans="2:26" ht="48" customHeight="1" x14ac:dyDescent="0.25">
      <c r="B547" s="331"/>
      <c r="C547" s="332"/>
      <c r="D547" s="333"/>
      <c r="E547" s="349"/>
      <c r="F547" s="159" t="s">
        <v>115</v>
      </c>
      <c r="G547" s="152" t="s">
        <v>2002</v>
      </c>
      <c r="H547" s="140" t="s">
        <v>3232</v>
      </c>
      <c r="I547" s="335" t="s">
        <v>3233</v>
      </c>
      <c r="J547" s="336"/>
      <c r="K547" s="336"/>
      <c r="L547" s="337"/>
      <c r="M547" s="333" t="s">
        <v>2005</v>
      </c>
      <c r="N547" s="334"/>
      <c r="O547" s="139">
        <v>40933</v>
      </c>
      <c r="P547" s="130"/>
      <c r="Q547" s="145" t="s">
        <v>3230</v>
      </c>
      <c r="R547" s="134" t="s">
        <v>3234</v>
      </c>
      <c r="S547" s="137"/>
      <c r="T547" s="137"/>
      <c r="U547" s="137"/>
      <c r="V547" s="137"/>
      <c r="W547" s="137"/>
      <c r="X547" s="137"/>
      <c r="Y547" s="137"/>
      <c r="Z547" s="137"/>
    </row>
    <row r="548" spans="2:26" ht="48" customHeight="1" x14ac:dyDescent="0.25">
      <c r="B548" s="331"/>
      <c r="C548" s="332"/>
      <c r="D548" s="333"/>
      <c r="E548" s="349"/>
      <c r="F548" s="159" t="s">
        <v>115</v>
      </c>
      <c r="G548" s="152" t="s">
        <v>2002</v>
      </c>
      <c r="H548" s="140" t="s">
        <v>3232</v>
      </c>
      <c r="I548" s="335" t="s">
        <v>3233</v>
      </c>
      <c r="J548" s="336"/>
      <c r="K548" s="336"/>
      <c r="L548" s="337"/>
      <c r="M548" s="333" t="s">
        <v>2005</v>
      </c>
      <c r="N548" s="334"/>
      <c r="O548" s="139">
        <v>40933</v>
      </c>
      <c r="P548" s="130"/>
      <c r="Q548" s="145" t="s">
        <v>3230</v>
      </c>
      <c r="R548" s="134" t="s">
        <v>3235</v>
      </c>
      <c r="S548" s="137"/>
      <c r="T548" s="137"/>
      <c r="U548" s="137"/>
      <c r="V548" s="137"/>
      <c r="W548" s="137"/>
      <c r="X548" s="137"/>
      <c r="Y548" s="137"/>
      <c r="Z548" s="137"/>
    </row>
    <row r="549" spans="2:26" ht="48" customHeight="1" x14ac:dyDescent="0.25">
      <c r="B549" s="331"/>
      <c r="C549" s="332"/>
      <c r="D549" s="333"/>
      <c r="E549" s="349"/>
      <c r="F549" s="159" t="s">
        <v>115</v>
      </c>
      <c r="G549" s="152" t="s">
        <v>2002</v>
      </c>
      <c r="H549" s="140" t="s">
        <v>3228</v>
      </c>
      <c r="I549" s="335" t="s">
        <v>3236</v>
      </c>
      <c r="J549" s="336"/>
      <c r="K549" s="336"/>
      <c r="L549" s="337"/>
      <c r="M549" s="333" t="s">
        <v>2005</v>
      </c>
      <c r="N549" s="334"/>
      <c r="O549" s="139">
        <v>40933</v>
      </c>
      <c r="P549" s="130"/>
      <c r="Q549" s="145" t="s">
        <v>3230</v>
      </c>
      <c r="R549" s="134" t="s">
        <v>3237</v>
      </c>
      <c r="S549" s="137"/>
      <c r="T549" s="137"/>
      <c r="U549" s="137"/>
      <c r="V549" s="137"/>
      <c r="W549" s="137"/>
      <c r="X549" s="137"/>
      <c r="Y549" s="137"/>
      <c r="Z549" s="137"/>
    </row>
    <row r="550" spans="2:26" ht="48" customHeight="1" x14ac:dyDescent="0.25">
      <c r="B550" s="331"/>
      <c r="C550" s="332"/>
      <c r="D550" s="333"/>
      <c r="E550" s="349"/>
      <c r="F550" s="159" t="s">
        <v>115</v>
      </c>
      <c r="G550" s="152" t="s">
        <v>2002</v>
      </c>
      <c r="H550" s="140" t="s">
        <v>3238</v>
      </c>
      <c r="I550" s="335" t="s">
        <v>3239</v>
      </c>
      <c r="J550" s="336"/>
      <c r="K550" s="336"/>
      <c r="L550" s="337"/>
      <c r="M550" s="333" t="s">
        <v>2005</v>
      </c>
      <c r="N550" s="334"/>
      <c r="O550" s="139">
        <v>40933</v>
      </c>
      <c r="P550" s="130"/>
      <c r="Q550" s="145" t="s">
        <v>3240</v>
      </c>
      <c r="R550" s="134" t="s">
        <v>3241</v>
      </c>
      <c r="S550" s="137"/>
      <c r="T550" s="137"/>
      <c r="U550" s="137"/>
      <c r="V550" s="137"/>
      <c r="W550" s="137"/>
      <c r="X550" s="137"/>
      <c r="Y550" s="137"/>
      <c r="Z550" s="137"/>
    </row>
    <row r="551" spans="2:26" ht="48" customHeight="1" x14ac:dyDescent="0.25">
      <c r="B551" s="331"/>
      <c r="C551" s="332"/>
      <c r="D551" s="333"/>
      <c r="E551" s="349"/>
      <c r="F551" s="159" t="s">
        <v>115</v>
      </c>
      <c r="G551" s="152" t="s">
        <v>2002</v>
      </c>
      <c r="H551" s="140" t="s">
        <v>3238</v>
      </c>
      <c r="I551" s="335" t="s">
        <v>3242</v>
      </c>
      <c r="J551" s="336"/>
      <c r="K551" s="336"/>
      <c r="L551" s="337"/>
      <c r="M551" s="333" t="s">
        <v>2005</v>
      </c>
      <c r="N551" s="334"/>
      <c r="O551" s="139">
        <v>40933</v>
      </c>
      <c r="P551" s="130"/>
      <c r="Q551" s="145" t="s">
        <v>3240</v>
      </c>
      <c r="R551" s="134" t="s">
        <v>3243</v>
      </c>
      <c r="S551" s="137"/>
      <c r="T551" s="137"/>
      <c r="U551" s="137"/>
      <c r="V551" s="137"/>
      <c r="W551" s="137"/>
      <c r="X551" s="137"/>
      <c r="Y551" s="137"/>
      <c r="Z551" s="137"/>
    </row>
    <row r="552" spans="2:26" ht="48" customHeight="1" x14ac:dyDescent="0.25">
      <c r="B552" s="331"/>
      <c r="C552" s="332"/>
      <c r="D552" s="333"/>
      <c r="E552" s="349"/>
      <c r="F552" s="159" t="s">
        <v>115</v>
      </c>
      <c r="G552" s="152" t="s">
        <v>2002</v>
      </c>
      <c r="H552" s="131" t="s">
        <v>3244</v>
      </c>
      <c r="I552" s="335" t="s">
        <v>3245</v>
      </c>
      <c r="J552" s="336"/>
      <c r="K552" s="336"/>
      <c r="L552" s="337"/>
      <c r="M552" s="333" t="s">
        <v>2005</v>
      </c>
      <c r="N552" s="334"/>
      <c r="O552" s="139">
        <v>40933</v>
      </c>
      <c r="P552" s="130"/>
      <c r="Q552" s="145" t="s">
        <v>3240</v>
      </c>
      <c r="R552" s="134" t="s">
        <v>3246</v>
      </c>
      <c r="S552" s="137"/>
      <c r="T552" s="137"/>
      <c r="U552" s="137"/>
      <c r="V552" s="137"/>
      <c r="W552" s="137"/>
      <c r="X552" s="137"/>
      <c r="Y552" s="137"/>
      <c r="Z552" s="137"/>
    </row>
    <row r="553" spans="2:26" ht="48" customHeight="1" x14ac:dyDescent="0.25">
      <c r="B553" s="331"/>
      <c r="C553" s="332"/>
      <c r="D553" s="333"/>
      <c r="E553" s="349"/>
      <c r="F553" s="159" t="s">
        <v>371</v>
      </c>
      <c r="G553" s="152" t="s">
        <v>2002</v>
      </c>
      <c r="H553" s="131" t="s">
        <v>2176</v>
      </c>
      <c r="I553" s="335" t="s">
        <v>3247</v>
      </c>
      <c r="J553" s="336"/>
      <c r="K553" s="336"/>
      <c r="L553" s="337"/>
      <c r="M553" s="162" t="s">
        <v>2005</v>
      </c>
      <c r="N553" s="163"/>
      <c r="O553" s="139">
        <v>40931</v>
      </c>
      <c r="P553" s="130"/>
      <c r="Q553" s="145" t="s">
        <v>3248</v>
      </c>
      <c r="R553" s="134" t="s">
        <v>3249</v>
      </c>
      <c r="S553" s="137" t="s">
        <v>3250</v>
      </c>
      <c r="T553" s="137"/>
      <c r="U553" s="137"/>
      <c r="V553" s="137"/>
      <c r="W553" s="137"/>
      <c r="X553" s="137"/>
      <c r="Y553" s="137"/>
      <c r="Z553" s="137"/>
    </row>
    <row r="554" spans="2:26" ht="48" customHeight="1" x14ac:dyDescent="0.25">
      <c r="B554" s="331"/>
      <c r="C554" s="332"/>
      <c r="D554" s="333"/>
      <c r="E554" s="349"/>
      <c r="F554" s="159" t="s">
        <v>371</v>
      </c>
      <c r="G554" s="152" t="s">
        <v>2002</v>
      </c>
      <c r="H554" s="131" t="s">
        <v>2176</v>
      </c>
      <c r="I554" s="164" t="s">
        <v>3251</v>
      </c>
      <c r="J554" s="165"/>
      <c r="K554" s="166"/>
      <c r="L554" s="167"/>
      <c r="M554" s="168" t="s">
        <v>2005</v>
      </c>
      <c r="N554" s="169"/>
      <c r="O554" s="139">
        <v>40931</v>
      </c>
      <c r="P554" s="130"/>
      <c r="Q554" s="145" t="s">
        <v>3248</v>
      </c>
      <c r="R554" s="134" t="s">
        <v>3252</v>
      </c>
      <c r="S554" s="137" t="s">
        <v>3250</v>
      </c>
      <c r="T554" s="137"/>
      <c r="U554" s="137"/>
      <c r="V554" s="137"/>
      <c r="W554" s="137"/>
      <c r="X554" s="137"/>
      <c r="Y554" s="137"/>
      <c r="Z554" s="137"/>
    </row>
    <row r="555" spans="2:26" ht="48" customHeight="1" thickBot="1" x14ac:dyDescent="0.3">
      <c r="B555" s="331"/>
      <c r="C555" s="332"/>
      <c r="D555" s="333"/>
      <c r="E555" s="349"/>
      <c r="F555" s="170" t="s">
        <v>371</v>
      </c>
      <c r="G555" s="152" t="s">
        <v>2002</v>
      </c>
      <c r="H555" s="131" t="s">
        <v>2176</v>
      </c>
      <c r="I555" s="335" t="s">
        <v>3253</v>
      </c>
      <c r="J555" s="336"/>
      <c r="K555" s="336"/>
      <c r="L555" s="337"/>
      <c r="M555" s="333" t="s">
        <v>2005</v>
      </c>
      <c r="N555" s="334"/>
      <c r="O555" s="139">
        <v>40931</v>
      </c>
      <c r="P555" s="130"/>
      <c r="Q555" s="145" t="s">
        <v>3226</v>
      </c>
      <c r="R555" s="134" t="s">
        <v>3254</v>
      </c>
      <c r="S555" s="137" t="s">
        <v>3250</v>
      </c>
      <c r="T555" s="137"/>
      <c r="U555" s="137"/>
      <c r="V555" s="137"/>
      <c r="W555" s="137"/>
      <c r="X555" s="137"/>
      <c r="Y555" s="137"/>
      <c r="Z555" s="137"/>
    </row>
    <row r="556" spans="2:26" ht="48" customHeight="1" x14ac:dyDescent="0.25">
      <c r="B556" s="331"/>
      <c r="C556" s="332"/>
      <c r="D556" s="333"/>
      <c r="E556" s="334"/>
      <c r="F556" s="130" t="s">
        <v>342</v>
      </c>
      <c r="G556" s="130" t="s">
        <v>2002</v>
      </c>
      <c r="H556" s="140" t="s">
        <v>3255</v>
      </c>
      <c r="I556" s="335" t="s">
        <v>3256</v>
      </c>
      <c r="J556" s="336"/>
      <c r="K556" s="336"/>
      <c r="L556" s="337"/>
      <c r="M556" s="333" t="s">
        <v>2005</v>
      </c>
      <c r="N556" s="334"/>
      <c r="O556" s="139">
        <v>40932</v>
      </c>
      <c r="P556" s="130"/>
      <c r="Q556" s="145" t="s">
        <v>3230</v>
      </c>
      <c r="R556" s="134" t="s">
        <v>3257</v>
      </c>
      <c r="S556" s="137"/>
      <c r="T556" s="137"/>
      <c r="U556" s="137"/>
      <c r="V556" s="137"/>
      <c r="W556" s="137"/>
      <c r="X556" s="137"/>
      <c r="Y556" s="137"/>
      <c r="Z556" s="137"/>
    </row>
    <row r="557" spans="2:26" ht="48" customHeight="1" x14ac:dyDescent="0.25">
      <c r="B557" s="331"/>
      <c r="C557" s="332"/>
      <c r="D557" s="333"/>
      <c r="E557" s="334"/>
      <c r="F557" s="130" t="s">
        <v>342</v>
      </c>
      <c r="G557" s="130" t="s">
        <v>2002</v>
      </c>
      <c r="H557" s="131" t="s">
        <v>3255</v>
      </c>
      <c r="I557" s="335" t="s">
        <v>3258</v>
      </c>
      <c r="J557" s="336"/>
      <c r="K557" s="336"/>
      <c r="L557" s="337"/>
      <c r="M557" s="333" t="s">
        <v>2005</v>
      </c>
      <c r="N557" s="334"/>
      <c r="O557" s="139">
        <v>40932</v>
      </c>
      <c r="P557" s="130"/>
      <c r="Q557" s="145" t="s">
        <v>3230</v>
      </c>
      <c r="R557" s="134" t="s">
        <v>3259</v>
      </c>
      <c r="S557" s="137"/>
      <c r="T557" s="137"/>
      <c r="U557" s="137"/>
      <c r="V557" s="137"/>
      <c r="W557" s="137"/>
      <c r="X557" s="137"/>
      <c r="Y557" s="137"/>
      <c r="Z557" s="137"/>
    </row>
    <row r="558" spans="2:26" ht="48" customHeight="1" x14ac:dyDescent="0.25">
      <c r="B558" s="331"/>
      <c r="C558" s="332"/>
      <c r="D558" s="333"/>
      <c r="E558" s="334"/>
      <c r="F558" s="130" t="s">
        <v>342</v>
      </c>
      <c r="G558" s="130" t="s">
        <v>2002</v>
      </c>
      <c r="H558" s="131" t="s">
        <v>3260</v>
      </c>
      <c r="I558" s="335" t="s">
        <v>3261</v>
      </c>
      <c r="J558" s="336"/>
      <c r="K558" s="336"/>
      <c r="L558" s="337"/>
      <c r="M558" s="333" t="s">
        <v>2005</v>
      </c>
      <c r="N558" s="334"/>
      <c r="O558" s="139">
        <v>40932</v>
      </c>
      <c r="P558" s="130"/>
      <c r="Q558" s="145" t="s">
        <v>3230</v>
      </c>
      <c r="R558" s="134" t="s">
        <v>3262</v>
      </c>
      <c r="S558" s="137"/>
      <c r="T558" s="137"/>
      <c r="U558" s="137"/>
      <c r="V558" s="137"/>
      <c r="W558" s="137"/>
      <c r="X558" s="137"/>
      <c r="Y558" s="137"/>
      <c r="Z558" s="137"/>
    </row>
    <row r="559" spans="2:26" ht="48" customHeight="1" x14ac:dyDescent="0.25">
      <c r="B559" s="331"/>
      <c r="C559" s="332"/>
      <c r="D559" s="333"/>
      <c r="E559" s="334"/>
      <c r="F559" s="130" t="s">
        <v>342</v>
      </c>
      <c r="G559" s="130" t="s">
        <v>2002</v>
      </c>
      <c r="H559" s="131" t="s">
        <v>3263</v>
      </c>
      <c r="I559" s="335" t="s">
        <v>3264</v>
      </c>
      <c r="J559" s="336"/>
      <c r="K559" s="336"/>
      <c r="L559" s="337"/>
      <c r="M559" s="333" t="s">
        <v>2005</v>
      </c>
      <c r="N559" s="334"/>
      <c r="O559" s="139">
        <v>40932</v>
      </c>
      <c r="P559" s="130"/>
      <c r="Q559" s="145" t="s">
        <v>3265</v>
      </c>
      <c r="R559" s="134" t="s">
        <v>3266</v>
      </c>
      <c r="S559" s="137"/>
      <c r="T559" s="137"/>
      <c r="U559" s="137"/>
      <c r="V559" s="137"/>
      <c r="W559" s="137"/>
      <c r="X559" s="137"/>
      <c r="Y559" s="137"/>
      <c r="Z559" s="137"/>
    </row>
    <row r="560" spans="2:26" ht="48" customHeight="1" x14ac:dyDescent="0.25">
      <c r="B560" s="331"/>
      <c r="C560" s="332"/>
      <c r="D560" s="333"/>
      <c r="E560" s="334"/>
      <c r="F560" s="130" t="s">
        <v>342</v>
      </c>
      <c r="G560" s="130" t="s">
        <v>2002</v>
      </c>
      <c r="H560" s="131" t="s">
        <v>3263</v>
      </c>
      <c r="I560" s="335" t="s">
        <v>3267</v>
      </c>
      <c r="J560" s="336"/>
      <c r="K560" s="336"/>
      <c r="L560" s="337"/>
      <c r="M560" s="333" t="s">
        <v>2005</v>
      </c>
      <c r="N560" s="334"/>
      <c r="O560" s="139">
        <v>40932</v>
      </c>
      <c r="P560" s="130"/>
      <c r="Q560" s="145" t="s">
        <v>3265</v>
      </c>
      <c r="R560" s="134" t="s">
        <v>3268</v>
      </c>
      <c r="S560" s="137"/>
      <c r="T560" s="137"/>
      <c r="U560" s="137"/>
      <c r="V560" s="137"/>
      <c r="W560" s="137"/>
      <c r="X560" s="137"/>
      <c r="Y560" s="137"/>
      <c r="Z560" s="137"/>
    </row>
    <row r="561" spans="2:26" ht="48" customHeight="1" x14ac:dyDescent="0.25">
      <c r="B561" s="331"/>
      <c r="C561" s="332"/>
      <c r="D561" s="333"/>
      <c r="E561" s="334"/>
      <c r="F561" s="130" t="s">
        <v>1320</v>
      </c>
      <c r="G561" s="130" t="s">
        <v>2002</v>
      </c>
      <c r="H561" s="131" t="s">
        <v>3269</v>
      </c>
      <c r="I561" s="335" t="s">
        <v>3270</v>
      </c>
      <c r="J561" s="336"/>
      <c r="K561" s="336"/>
      <c r="L561" s="337"/>
      <c r="M561" s="333" t="s">
        <v>2005</v>
      </c>
      <c r="N561" s="334"/>
      <c r="O561" s="139">
        <v>40932</v>
      </c>
      <c r="P561" s="130"/>
      <c r="Q561" s="145" t="s">
        <v>3265</v>
      </c>
      <c r="R561" s="134" t="s">
        <v>3271</v>
      </c>
      <c r="S561" s="137"/>
      <c r="T561" s="137"/>
      <c r="U561" s="137"/>
      <c r="V561" s="137"/>
      <c r="W561" s="137"/>
      <c r="X561" s="137"/>
      <c r="Y561" s="137"/>
      <c r="Z561" s="137"/>
    </row>
    <row r="562" spans="2:26" ht="48" customHeight="1" x14ac:dyDescent="0.25">
      <c r="B562" s="331"/>
      <c r="C562" s="332"/>
      <c r="D562" s="333"/>
      <c r="E562" s="334"/>
      <c r="F562" s="130" t="s">
        <v>1320</v>
      </c>
      <c r="G562" s="130" t="s">
        <v>2002</v>
      </c>
      <c r="H562" s="131" t="s">
        <v>3269</v>
      </c>
      <c r="I562" s="335" t="s">
        <v>3272</v>
      </c>
      <c r="J562" s="336"/>
      <c r="K562" s="336"/>
      <c r="L562" s="337"/>
      <c r="M562" s="333" t="s">
        <v>2005</v>
      </c>
      <c r="N562" s="334"/>
      <c r="O562" s="139">
        <v>40932</v>
      </c>
      <c r="P562" s="130"/>
      <c r="Q562" s="145" t="s">
        <v>3265</v>
      </c>
      <c r="R562" s="134" t="s">
        <v>3273</v>
      </c>
      <c r="S562" s="137"/>
      <c r="T562" s="137"/>
      <c r="U562" s="137"/>
      <c r="V562" s="137"/>
      <c r="W562" s="137"/>
      <c r="X562" s="137"/>
      <c r="Y562" s="137"/>
      <c r="Z562" s="137"/>
    </row>
    <row r="563" spans="2:26" ht="48" customHeight="1" x14ac:dyDescent="0.25">
      <c r="B563" s="331"/>
      <c r="C563" s="332"/>
      <c r="D563" s="333"/>
      <c r="E563" s="334"/>
      <c r="F563" s="130" t="s">
        <v>1320</v>
      </c>
      <c r="G563" s="130" t="s">
        <v>2002</v>
      </c>
      <c r="H563" s="131" t="s">
        <v>3269</v>
      </c>
      <c r="I563" s="335" t="s">
        <v>3274</v>
      </c>
      <c r="J563" s="336"/>
      <c r="K563" s="336"/>
      <c r="L563" s="337"/>
      <c r="M563" s="333" t="s">
        <v>2005</v>
      </c>
      <c r="N563" s="334"/>
      <c r="O563" s="139">
        <v>40932</v>
      </c>
      <c r="P563" s="130"/>
      <c r="Q563" s="145" t="s">
        <v>3265</v>
      </c>
      <c r="R563" s="134" t="s">
        <v>3273</v>
      </c>
      <c r="S563" s="137"/>
      <c r="T563" s="137"/>
      <c r="U563" s="137"/>
      <c r="V563" s="137"/>
      <c r="W563" s="137"/>
      <c r="X563" s="137"/>
      <c r="Y563" s="137"/>
      <c r="Z563" s="137"/>
    </row>
    <row r="564" spans="2:26" ht="48" customHeight="1" x14ac:dyDescent="0.25">
      <c r="B564" s="331"/>
      <c r="C564" s="332"/>
      <c r="D564" s="333"/>
      <c r="E564" s="334"/>
      <c r="F564" s="130" t="s">
        <v>1320</v>
      </c>
      <c r="G564" s="130" t="s">
        <v>2002</v>
      </c>
      <c r="H564" s="131" t="s">
        <v>3275</v>
      </c>
      <c r="I564" s="335" t="s">
        <v>3276</v>
      </c>
      <c r="J564" s="336"/>
      <c r="K564" s="336"/>
      <c r="L564" s="337"/>
      <c r="M564" s="333" t="s">
        <v>2005</v>
      </c>
      <c r="N564" s="334"/>
      <c r="O564" s="139">
        <v>40932</v>
      </c>
      <c r="P564" s="130"/>
      <c r="Q564" s="145" t="s">
        <v>3240</v>
      </c>
      <c r="R564" s="134" t="s">
        <v>3277</v>
      </c>
      <c r="S564" s="137"/>
      <c r="T564" s="137"/>
      <c r="U564" s="137"/>
      <c r="V564" s="137"/>
      <c r="W564" s="137"/>
      <c r="X564" s="137"/>
      <c r="Y564" s="137"/>
      <c r="Z564" s="137"/>
    </row>
    <row r="565" spans="2:26" ht="48" customHeight="1" x14ac:dyDescent="0.25">
      <c r="B565" s="331"/>
      <c r="C565" s="332"/>
      <c r="D565" s="333"/>
      <c r="E565" s="334"/>
      <c r="F565" s="130" t="s">
        <v>1320</v>
      </c>
      <c r="G565" s="130" t="s">
        <v>2002</v>
      </c>
      <c r="H565" s="131" t="s">
        <v>3278</v>
      </c>
      <c r="I565" s="356" t="s">
        <v>3279</v>
      </c>
      <c r="J565" s="357"/>
      <c r="K565" s="357"/>
      <c r="L565" s="358"/>
      <c r="M565" s="333" t="s">
        <v>2005</v>
      </c>
      <c r="N565" s="334"/>
      <c r="O565" s="139">
        <v>40932</v>
      </c>
      <c r="P565" s="133"/>
      <c r="Q565" s="145" t="s">
        <v>3240</v>
      </c>
      <c r="R565" s="134" t="s">
        <v>3280</v>
      </c>
      <c r="S565" s="137"/>
      <c r="T565" s="137"/>
      <c r="U565" s="137"/>
      <c r="V565" s="137"/>
      <c r="W565" s="137"/>
      <c r="X565" s="137"/>
      <c r="Y565" s="137"/>
      <c r="Z565" s="137"/>
    </row>
    <row r="566" spans="2:26" ht="48" customHeight="1" x14ac:dyDescent="0.25">
      <c r="B566" s="331"/>
      <c r="C566" s="332"/>
      <c r="D566" s="333"/>
      <c r="E566" s="334"/>
      <c r="F566" s="130" t="s">
        <v>1320</v>
      </c>
      <c r="G566" s="130" t="s">
        <v>2002</v>
      </c>
      <c r="H566" s="131" t="s">
        <v>3278</v>
      </c>
      <c r="I566" s="356" t="s">
        <v>3281</v>
      </c>
      <c r="J566" s="357"/>
      <c r="K566" s="357"/>
      <c r="L566" s="358"/>
      <c r="M566" s="333" t="s">
        <v>2005</v>
      </c>
      <c r="N566" s="334"/>
      <c r="O566" s="139">
        <v>40932</v>
      </c>
      <c r="P566" s="130"/>
      <c r="Q566" s="145" t="s">
        <v>3240</v>
      </c>
      <c r="R566" s="134" t="s">
        <v>3280</v>
      </c>
      <c r="S566" s="137"/>
      <c r="T566" s="137"/>
      <c r="U566" s="137"/>
      <c r="V566" s="137"/>
      <c r="W566" s="137"/>
      <c r="X566" s="137"/>
      <c r="Y566" s="137"/>
      <c r="Z566" s="137"/>
    </row>
    <row r="567" spans="2:26" ht="48" customHeight="1" x14ac:dyDescent="0.25">
      <c r="B567" s="331"/>
      <c r="C567" s="332"/>
      <c r="D567" s="333"/>
      <c r="E567" s="334"/>
      <c r="F567" s="130" t="s">
        <v>1320</v>
      </c>
      <c r="G567" s="130" t="s">
        <v>2002</v>
      </c>
      <c r="H567" s="131" t="s">
        <v>3278</v>
      </c>
      <c r="I567" s="356" t="s">
        <v>3279</v>
      </c>
      <c r="J567" s="357"/>
      <c r="K567" s="357"/>
      <c r="L567" s="358"/>
      <c r="M567" s="333" t="s">
        <v>2005</v>
      </c>
      <c r="N567" s="334"/>
      <c r="O567" s="139">
        <v>40932</v>
      </c>
      <c r="P567" s="130"/>
      <c r="Q567" s="145" t="s">
        <v>3240</v>
      </c>
      <c r="R567" s="134" t="s">
        <v>3280</v>
      </c>
      <c r="S567" s="137"/>
      <c r="T567" s="137"/>
      <c r="U567" s="137"/>
      <c r="V567" s="137"/>
      <c r="W567" s="137"/>
      <c r="X567" s="137"/>
      <c r="Y567" s="137"/>
      <c r="Z567" s="137"/>
    </row>
    <row r="568" spans="2:26" ht="48" customHeight="1" x14ac:dyDescent="0.25">
      <c r="B568" s="331"/>
      <c r="C568" s="332"/>
      <c r="D568" s="333"/>
      <c r="E568" s="334"/>
      <c r="F568" s="130" t="s">
        <v>1320</v>
      </c>
      <c r="G568" s="130" t="s">
        <v>2002</v>
      </c>
      <c r="H568" s="131" t="s">
        <v>3282</v>
      </c>
      <c r="I568" s="350" t="s">
        <v>3283</v>
      </c>
      <c r="J568" s="351"/>
      <c r="K568" s="351"/>
      <c r="L568" s="352"/>
      <c r="M568" s="333" t="s">
        <v>2005</v>
      </c>
      <c r="N568" s="334"/>
      <c r="O568" s="139">
        <v>40932</v>
      </c>
      <c r="P568" s="130"/>
      <c r="Q568" s="145" t="s">
        <v>3240</v>
      </c>
      <c r="R568" s="134" t="s">
        <v>3284</v>
      </c>
      <c r="S568" s="137"/>
      <c r="T568" s="137"/>
      <c r="U568" s="137"/>
      <c r="V568" s="137"/>
      <c r="W568" s="137"/>
      <c r="X568" s="137"/>
      <c r="Y568" s="137"/>
      <c r="Z568" s="137"/>
    </row>
    <row r="569" spans="2:26" ht="48" customHeight="1" x14ac:dyDescent="0.25">
      <c r="B569" s="331"/>
      <c r="C569" s="332"/>
      <c r="D569" s="333"/>
      <c r="E569" s="334"/>
      <c r="F569" s="130" t="s">
        <v>1320</v>
      </c>
      <c r="G569" s="130" t="s">
        <v>2002</v>
      </c>
      <c r="H569" s="131" t="s">
        <v>3282</v>
      </c>
      <c r="I569" s="350" t="s">
        <v>3285</v>
      </c>
      <c r="J569" s="351"/>
      <c r="K569" s="351"/>
      <c r="L569" s="352"/>
      <c r="M569" s="333" t="s">
        <v>2005</v>
      </c>
      <c r="N569" s="334"/>
      <c r="O569" s="139">
        <v>40932</v>
      </c>
      <c r="P569" s="130"/>
      <c r="Q569" s="145" t="s">
        <v>3240</v>
      </c>
      <c r="R569" s="134" t="s">
        <v>3277</v>
      </c>
      <c r="S569" s="137"/>
      <c r="T569" s="137"/>
      <c r="U569" s="137"/>
      <c r="V569" s="137"/>
      <c r="W569" s="137"/>
      <c r="X569" s="137"/>
      <c r="Y569" s="137"/>
      <c r="Z569" s="137"/>
    </row>
    <row r="570" spans="2:26" ht="48" customHeight="1" x14ac:dyDescent="0.25">
      <c r="B570" s="331"/>
      <c r="C570" s="332"/>
      <c r="D570" s="333"/>
      <c r="E570" s="334"/>
      <c r="F570" s="130" t="s">
        <v>1320</v>
      </c>
      <c r="G570" s="130" t="s">
        <v>2002</v>
      </c>
      <c r="H570" s="131" t="s">
        <v>3282</v>
      </c>
      <c r="I570" s="350" t="s">
        <v>3286</v>
      </c>
      <c r="J570" s="351"/>
      <c r="K570" s="351"/>
      <c r="L570" s="352"/>
      <c r="M570" s="333" t="s">
        <v>2005</v>
      </c>
      <c r="N570" s="334"/>
      <c r="O570" s="139">
        <v>40932</v>
      </c>
      <c r="P570" s="130"/>
      <c r="Q570" s="145" t="s">
        <v>3240</v>
      </c>
      <c r="R570" s="134" t="s">
        <v>3277</v>
      </c>
      <c r="S570" s="137"/>
      <c r="T570" s="137"/>
      <c r="U570" s="137"/>
      <c r="V570" s="137"/>
      <c r="W570" s="137"/>
      <c r="X570" s="137"/>
      <c r="Y570" s="137"/>
      <c r="Z570" s="137"/>
    </row>
    <row r="571" spans="2:26" ht="48" customHeight="1" x14ac:dyDescent="0.25">
      <c r="B571" s="331"/>
      <c r="C571" s="332"/>
      <c r="D571" s="333"/>
      <c r="E571" s="334"/>
      <c r="F571" s="130" t="s">
        <v>115</v>
      </c>
      <c r="G571" s="130" t="s">
        <v>2002</v>
      </c>
      <c r="H571" s="140" t="s">
        <v>3214</v>
      </c>
      <c r="I571" s="331" t="s">
        <v>3287</v>
      </c>
      <c r="J571" s="338"/>
      <c r="K571" s="338"/>
      <c r="L571" s="332"/>
      <c r="M571" s="333" t="s">
        <v>2615</v>
      </c>
      <c r="N571" s="334"/>
      <c r="O571" s="139">
        <v>40942</v>
      </c>
      <c r="P571" s="130" t="s">
        <v>3288</v>
      </c>
      <c r="Q571" s="145"/>
      <c r="R571" s="134" t="s">
        <v>3289</v>
      </c>
      <c r="S571" s="137"/>
      <c r="T571" s="137"/>
      <c r="U571" s="137"/>
      <c r="V571" s="137"/>
      <c r="W571" s="137"/>
      <c r="X571" s="137"/>
      <c r="Y571" s="137"/>
      <c r="Z571" s="137"/>
    </row>
    <row r="572" spans="2:26" ht="48" customHeight="1" x14ac:dyDescent="0.25">
      <c r="B572" s="331"/>
      <c r="C572" s="332"/>
      <c r="D572" s="333"/>
      <c r="E572" s="334"/>
      <c r="F572" s="130" t="s">
        <v>515</v>
      </c>
      <c r="G572" s="130" t="s">
        <v>2002</v>
      </c>
      <c r="H572" s="131" t="s">
        <v>3290</v>
      </c>
      <c r="I572" s="331" t="s">
        <v>3256</v>
      </c>
      <c r="J572" s="338"/>
      <c r="K572" s="338"/>
      <c r="L572" s="332"/>
      <c r="M572" s="333" t="s">
        <v>2615</v>
      </c>
      <c r="N572" s="334"/>
      <c r="O572" s="139">
        <v>40942</v>
      </c>
      <c r="P572" s="130" t="s">
        <v>3288</v>
      </c>
      <c r="Q572" s="145"/>
      <c r="R572" s="134" t="s">
        <v>3291</v>
      </c>
      <c r="S572" s="137" t="s">
        <v>3292</v>
      </c>
      <c r="T572" s="137"/>
      <c r="U572" s="137"/>
      <c r="V572" s="137"/>
      <c r="W572" s="137"/>
      <c r="X572" s="137"/>
      <c r="Y572" s="137"/>
      <c r="Z572" s="137"/>
    </row>
    <row r="573" spans="2:26" ht="48" customHeight="1" x14ac:dyDescent="0.25">
      <c r="B573" s="331"/>
      <c r="C573" s="332"/>
      <c r="D573" s="333"/>
      <c r="E573" s="334"/>
      <c r="F573" s="130" t="s">
        <v>360</v>
      </c>
      <c r="G573" s="130" t="s">
        <v>2002</v>
      </c>
      <c r="H573" s="131" t="s">
        <v>3150</v>
      </c>
      <c r="I573" s="335" t="s">
        <v>3293</v>
      </c>
      <c r="J573" s="336"/>
      <c r="K573" s="336"/>
      <c r="L573" s="337"/>
      <c r="M573" s="333" t="s">
        <v>2615</v>
      </c>
      <c r="N573" s="334"/>
      <c r="O573" s="139">
        <v>40945</v>
      </c>
      <c r="P573" s="130" t="s">
        <v>3294</v>
      </c>
      <c r="Q573" s="145"/>
      <c r="R573" s="134" t="s">
        <v>3295</v>
      </c>
      <c r="S573" s="137"/>
      <c r="T573" s="137"/>
      <c r="U573" s="137"/>
      <c r="V573" s="137"/>
      <c r="W573" s="137"/>
      <c r="X573" s="137"/>
      <c r="Y573" s="137"/>
      <c r="Z573" s="137"/>
    </row>
    <row r="574" spans="2:26" ht="48" customHeight="1" x14ac:dyDescent="0.25">
      <c r="B574" s="331"/>
      <c r="C574" s="332"/>
      <c r="D574" s="333"/>
      <c r="E574" s="334"/>
      <c r="F574" s="130" t="s">
        <v>360</v>
      </c>
      <c r="G574" s="130" t="s">
        <v>2002</v>
      </c>
      <c r="H574" s="140" t="s">
        <v>3296</v>
      </c>
      <c r="I574" s="335" t="s">
        <v>3297</v>
      </c>
      <c r="J574" s="336"/>
      <c r="K574" s="336"/>
      <c r="L574" s="337"/>
      <c r="M574" s="333" t="s">
        <v>2615</v>
      </c>
      <c r="N574" s="334"/>
      <c r="O574" s="139">
        <v>40945</v>
      </c>
      <c r="P574" s="130" t="s">
        <v>3294</v>
      </c>
      <c r="Q574" s="145"/>
      <c r="R574" s="134" t="s">
        <v>3298</v>
      </c>
      <c r="S574" s="137"/>
      <c r="T574" s="137"/>
      <c r="U574" s="137"/>
      <c r="V574" s="137"/>
      <c r="W574" s="137"/>
      <c r="X574" s="137"/>
      <c r="Y574" s="137"/>
      <c r="Z574" s="137"/>
    </row>
    <row r="575" spans="2:26" ht="48" customHeight="1" x14ac:dyDescent="0.25">
      <c r="B575" s="331"/>
      <c r="C575" s="332"/>
      <c r="D575" s="333"/>
      <c r="E575" s="334"/>
      <c r="F575" s="130" t="s">
        <v>360</v>
      </c>
      <c r="G575" s="130" t="s">
        <v>2002</v>
      </c>
      <c r="H575" s="131" t="s">
        <v>3299</v>
      </c>
      <c r="I575" s="335" t="s">
        <v>3300</v>
      </c>
      <c r="J575" s="336"/>
      <c r="K575" s="336"/>
      <c r="L575" s="337"/>
      <c r="M575" s="333" t="s">
        <v>2615</v>
      </c>
      <c r="N575" s="334"/>
      <c r="O575" s="139">
        <v>40945</v>
      </c>
      <c r="P575" s="130" t="s">
        <v>3294</v>
      </c>
      <c r="Q575" s="145"/>
      <c r="R575" s="147" t="s">
        <v>3301</v>
      </c>
      <c r="S575" s="137"/>
      <c r="T575" s="137"/>
      <c r="U575" s="137"/>
      <c r="V575" s="137"/>
      <c r="W575" s="137"/>
      <c r="X575" s="137"/>
      <c r="Y575" s="137"/>
      <c r="Z575" s="137"/>
    </row>
    <row r="576" spans="2:26" ht="48" customHeight="1" x14ac:dyDescent="0.25">
      <c r="B576" s="331"/>
      <c r="C576" s="332"/>
      <c r="D576" s="333"/>
      <c r="E576" s="334"/>
      <c r="F576" s="130" t="s">
        <v>348</v>
      </c>
      <c r="G576" s="130" t="s">
        <v>2002</v>
      </c>
      <c r="H576" s="140" t="s">
        <v>3027</v>
      </c>
      <c r="I576" s="331" t="s">
        <v>3302</v>
      </c>
      <c r="J576" s="338"/>
      <c r="K576" s="338"/>
      <c r="L576" s="332"/>
      <c r="M576" s="333" t="s">
        <v>2615</v>
      </c>
      <c r="N576" s="334"/>
      <c r="O576" s="139">
        <v>40945</v>
      </c>
      <c r="P576" s="142" t="s">
        <v>3303</v>
      </c>
      <c r="Q576" s="145"/>
      <c r="R576" s="134" t="s">
        <v>3304</v>
      </c>
      <c r="S576" s="137"/>
      <c r="T576" s="137"/>
      <c r="U576" s="137"/>
      <c r="V576" s="137"/>
      <c r="W576" s="137"/>
      <c r="X576" s="137"/>
      <c r="Y576" s="137"/>
      <c r="Z576" s="137"/>
    </row>
    <row r="577" spans="2:26" ht="48" customHeight="1" x14ac:dyDescent="0.25">
      <c r="B577" s="331"/>
      <c r="C577" s="332"/>
      <c r="D577" s="333"/>
      <c r="E577" s="334"/>
      <c r="F577" s="130" t="s">
        <v>348</v>
      </c>
      <c r="G577" s="130" t="s">
        <v>2002</v>
      </c>
      <c r="H577" s="140" t="s">
        <v>3027</v>
      </c>
      <c r="I577" s="331" t="s">
        <v>3305</v>
      </c>
      <c r="J577" s="338"/>
      <c r="K577" s="338"/>
      <c r="L577" s="332"/>
      <c r="M577" s="333" t="s">
        <v>2615</v>
      </c>
      <c r="N577" s="334"/>
      <c r="O577" s="139">
        <v>40945</v>
      </c>
      <c r="P577" s="142" t="s">
        <v>3303</v>
      </c>
      <c r="Q577" s="145"/>
      <c r="R577" s="134" t="s">
        <v>3306</v>
      </c>
      <c r="S577" s="137"/>
      <c r="T577" s="137"/>
      <c r="U577" s="137"/>
      <c r="V577" s="137"/>
      <c r="W577" s="137"/>
      <c r="X577" s="137"/>
      <c r="Y577" s="137"/>
      <c r="Z577" s="137"/>
    </row>
    <row r="578" spans="2:26" ht="48" customHeight="1" x14ac:dyDescent="0.25">
      <c r="B578" s="331"/>
      <c r="C578" s="332"/>
      <c r="D578" s="333"/>
      <c r="E578" s="334"/>
      <c r="F578" s="130" t="s">
        <v>417</v>
      </c>
      <c r="G578" s="130" t="s">
        <v>2002</v>
      </c>
      <c r="H578" s="131" t="s">
        <v>3307</v>
      </c>
      <c r="I578" s="335" t="s">
        <v>3308</v>
      </c>
      <c r="J578" s="336"/>
      <c r="K578" s="336"/>
      <c r="L578" s="337"/>
      <c r="M578" s="333" t="s">
        <v>2615</v>
      </c>
      <c r="N578" s="334"/>
      <c r="O578" s="139">
        <v>40945</v>
      </c>
      <c r="P578" s="142" t="s">
        <v>3303</v>
      </c>
      <c r="Q578" s="145"/>
      <c r="R578" s="147" t="s">
        <v>3309</v>
      </c>
      <c r="S578" s="137"/>
      <c r="T578" s="137"/>
      <c r="U578" s="137"/>
      <c r="V578" s="137"/>
      <c r="W578" s="137"/>
      <c r="X578" s="137"/>
      <c r="Y578" s="137"/>
      <c r="Z578" s="137"/>
    </row>
    <row r="579" spans="2:26" ht="48" customHeight="1" x14ac:dyDescent="0.25">
      <c r="B579" s="331" t="s">
        <v>1819</v>
      </c>
      <c r="C579" s="332"/>
      <c r="D579" s="333" t="s">
        <v>3310</v>
      </c>
      <c r="E579" s="334"/>
      <c r="F579" s="130" t="s">
        <v>450</v>
      </c>
      <c r="G579" s="130" t="s">
        <v>3066</v>
      </c>
      <c r="H579" s="140" t="s">
        <v>3311</v>
      </c>
      <c r="I579" s="335" t="s">
        <v>3312</v>
      </c>
      <c r="J579" s="336"/>
      <c r="K579" s="336"/>
      <c r="L579" s="337"/>
      <c r="M579" s="333" t="s">
        <v>2012</v>
      </c>
      <c r="N579" s="334"/>
      <c r="O579" s="139">
        <v>40942</v>
      </c>
      <c r="P579" s="141">
        <v>0.66666666666666663</v>
      </c>
      <c r="Q579" s="134"/>
      <c r="R579" s="134"/>
      <c r="S579" s="137"/>
      <c r="T579" s="137"/>
      <c r="U579" s="137"/>
      <c r="V579" s="137"/>
      <c r="W579" s="137"/>
      <c r="X579" s="137"/>
      <c r="Y579" s="137"/>
      <c r="Z579" s="137"/>
    </row>
    <row r="580" spans="2:26" ht="48" customHeight="1" x14ac:dyDescent="0.25">
      <c r="B580" s="331">
        <v>17123100064</v>
      </c>
      <c r="C580" s="332"/>
      <c r="D580" s="333" t="s">
        <v>3313</v>
      </c>
      <c r="E580" s="334"/>
      <c r="F580" s="130" t="s">
        <v>450</v>
      </c>
      <c r="G580" s="130" t="s">
        <v>1847</v>
      </c>
      <c r="H580" s="140" t="s">
        <v>936</v>
      </c>
      <c r="I580" s="335" t="s">
        <v>1868</v>
      </c>
      <c r="J580" s="336"/>
      <c r="K580" s="336"/>
      <c r="L580" s="337"/>
      <c r="M580" s="333" t="s">
        <v>2644</v>
      </c>
      <c r="N580" s="334"/>
      <c r="O580" s="139">
        <v>40942</v>
      </c>
      <c r="P580" s="141">
        <v>0.66666666666666663</v>
      </c>
      <c r="Q580" s="134"/>
      <c r="R580" s="134"/>
      <c r="S580" s="137"/>
      <c r="T580" s="137"/>
      <c r="U580" s="137"/>
      <c r="V580" s="137"/>
      <c r="W580" s="137"/>
      <c r="X580" s="137"/>
      <c r="Y580" s="137"/>
      <c r="Z580" s="137"/>
    </row>
    <row r="581" spans="2:26" ht="48" customHeight="1" x14ac:dyDescent="0.25">
      <c r="B581" s="331">
        <v>17123100064</v>
      </c>
      <c r="C581" s="332"/>
      <c r="D581" s="333" t="s">
        <v>3314</v>
      </c>
      <c r="E581" s="334"/>
      <c r="F581" s="130" t="s">
        <v>450</v>
      </c>
      <c r="G581" s="130" t="s">
        <v>1847</v>
      </c>
      <c r="H581" s="140" t="s">
        <v>3315</v>
      </c>
      <c r="I581" s="335" t="s">
        <v>1868</v>
      </c>
      <c r="J581" s="336"/>
      <c r="K581" s="336"/>
      <c r="L581" s="337"/>
      <c r="M581" s="333" t="s">
        <v>2644</v>
      </c>
      <c r="N581" s="334"/>
      <c r="O581" s="139">
        <v>40942</v>
      </c>
      <c r="P581" s="141">
        <v>0.66666666666666663</v>
      </c>
      <c r="Q581" s="134"/>
      <c r="R581" s="134"/>
      <c r="S581" s="137"/>
      <c r="T581" s="137"/>
      <c r="U581" s="137"/>
      <c r="V581" s="137"/>
      <c r="W581" s="137"/>
      <c r="X581" s="137"/>
      <c r="Y581" s="137"/>
      <c r="Z581" s="137"/>
    </row>
    <row r="582" spans="2:26" ht="48" customHeight="1" x14ac:dyDescent="0.25">
      <c r="B582" s="331">
        <v>17123100064</v>
      </c>
      <c r="C582" s="332"/>
      <c r="D582" s="333" t="s">
        <v>3316</v>
      </c>
      <c r="E582" s="334"/>
      <c r="F582" s="130" t="s">
        <v>450</v>
      </c>
      <c r="G582" s="130" t="s">
        <v>1847</v>
      </c>
      <c r="H582" s="140" t="s">
        <v>1341</v>
      </c>
      <c r="I582" s="335" t="s">
        <v>1868</v>
      </c>
      <c r="J582" s="336"/>
      <c r="K582" s="336"/>
      <c r="L582" s="337"/>
      <c r="M582" s="333" t="s">
        <v>2644</v>
      </c>
      <c r="N582" s="334"/>
      <c r="O582" s="139">
        <v>40942</v>
      </c>
      <c r="P582" s="141">
        <v>0.66666666666666663</v>
      </c>
      <c r="Q582" s="134"/>
      <c r="R582" s="134"/>
      <c r="S582" s="137"/>
      <c r="T582" s="137"/>
      <c r="U582" s="137"/>
      <c r="V582" s="137"/>
      <c r="W582" s="137"/>
      <c r="X582" s="137"/>
      <c r="Y582" s="137"/>
      <c r="Z582" s="137"/>
    </row>
    <row r="583" spans="2:26" ht="48" customHeight="1" x14ac:dyDescent="0.25">
      <c r="B583" s="331">
        <v>17123100064</v>
      </c>
      <c r="C583" s="332"/>
      <c r="D583" s="333" t="s">
        <v>3317</v>
      </c>
      <c r="E583" s="334"/>
      <c r="F583" s="130" t="s">
        <v>450</v>
      </c>
      <c r="G583" s="130" t="s">
        <v>1847</v>
      </c>
      <c r="H583" s="140" t="s">
        <v>3318</v>
      </c>
      <c r="I583" s="335" t="s">
        <v>1868</v>
      </c>
      <c r="J583" s="336"/>
      <c r="K583" s="336"/>
      <c r="L583" s="337"/>
      <c r="M583" s="333" t="s">
        <v>2644</v>
      </c>
      <c r="N583" s="334"/>
      <c r="O583" s="139">
        <v>40942</v>
      </c>
      <c r="P583" s="141">
        <v>0.66666666666666663</v>
      </c>
      <c r="Q583" s="134"/>
      <c r="R583" s="134"/>
      <c r="S583" s="137"/>
      <c r="T583" s="137"/>
      <c r="U583" s="137"/>
      <c r="V583" s="137"/>
      <c r="W583" s="137"/>
      <c r="X583" s="137"/>
      <c r="Y583" s="137"/>
      <c r="Z583" s="137"/>
    </row>
    <row r="584" spans="2:26" ht="48" customHeight="1" x14ac:dyDescent="0.25">
      <c r="B584" s="331">
        <v>17123100064</v>
      </c>
      <c r="C584" s="332"/>
      <c r="D584" s="333" t="s">
        <v>3319</v>
      </c>
      <c r="E584" s="334"/>
      <c r="F584" s="130" t="s">
        <v>450</v>
      </c>
      <c r="G584" s="130" t="s">
        <v>1847</v>
      </c>
      <c r="H584" s="140" t="s">
        <v>3320</v>
      </c>
      <c r="I584" s="335" t="s">
        <v>1868</v>
      </c>
      <c r="J584" s="336"/>
      <c r="K584" s="336"/>
      <c r="L584" s="337"/>
      <c r="M584" s="333" t="s">
        <v>2644</v>
      </c>
      <c r="N584" s="334"/>
      <c r="O584" s="139">
        <v>40942</v>
      </c>
      <c r="P584" s="141">
        <v>0.66666666666666663</v>
      </c>
      <c r="Q584" s="134"/>
      <c r="R584" s="134"/>
      <c r="S584" s="137"/>
      <c r="T584" s="137"/>
      <c r="U584" s="137"/>
      <c r="V584" s="137"/>
      <c r="W584" s="137"/>
      <c r="X584" s="137"/>
      <c r="Y584" s="137"/>
      <c r="Z584" s="137"/>
    </row>
    <row r="585" spans="2:26" ht="48" customHeight="1" x14ac:dyDescent="0.25">
      <c r="B585" s="331">
        <v>17123100064</v>
      </c>
      <c r="C585" s="332"/>
      <c r="D585" s="333">
        <v>40046111</v>
      </c>
      <c r="E585" s="334"/>
      <c r="F585" s="130" t="s">
        <v>450</v>
      </c>
      <c r="G585" s="130" t="s">
        <v>1847</v>
      </c>
      <c r="H585" s="140" t="s">
        <v>3321</v>
      </c>
      <c r="I585" s="335" t="s">
        <v>1868</v>
      </c>
      <c r="J585" s="336"/>
      <c r="K585" s="336"/>
      <c r="L585" s="337"/>
      <c r="M585" s="333" t="s">
        <v>2644</v>
      </c>
      <c r="N585" s="334"/>
      <c r="O585" s="139">
        <v>40942</v>
      </c>
      <c r="P585" s="141">
        <v>0.66666666666666663</v>
      </c>
      <c r="Q585" s="134"/>
      <c r="R585" s="134"/>
      <c r="S585" s="137"/>
      <c r="T585" s="137"/>
      <c r="U585" s="137"/>
      <c r="V585" s="137"/>
      <c r="W585" s="137"/>
      <c r="X585" s="137"/>
      <c r="Y585" s="137"/>
      <c r="Z585" s="137"/>
    </row>
    <row r="586" spans="2:26" ht="48" customHeight="1" x14ac:dyDescent="0.25">
      <c r="B586" s="331">
        <v>17123100064</v>
      </c>
      <c r="C586" s="332"/>
      <c r="D586" s="333" t="s">
        <v>2146</v>
      </c>
      <c r="E586" s="334"/>
      <c r="F586" s="130" t="s">
        <v>450</v>
      </c>
      <c r="G586" s="130" t="s">
        <v>1847</v>
      </c>
      <c r="H586" s="140" t="s">
        <v>3322</v>
      </c>
      <c r="I586" s="335" t="s">
        <v>1868</v>
      </c>
      <c r="J586" s="336"/>
      <c r="K586" s="336"/>
      <c r="L586" s="337"/>
      <c r="M586" s="333" t="s">
        <v>2644</v>
      </c>
      <c r="N586" s="334"/>
      <c r="O586" s="139">
        <v>40942</v>
      </c>
      <c r="P586" s="141">
        <v>0.66666666666666663</v>
      </c>
      <c r="Q586" s="134"/>
      <c r="R586" s="134"/>
      <c r="S586" s="137"/>
      <c r="T586" s="137"/>
      <c r="U586" s="137"/>
      <c r="V586" s="137"/>
      <c r="W586" s="137"/>
      <c r="X586" s="137"/>
      <c r="Y586" s="137"/>
      <c r="Z586" s="137"/>
    </row>
    <row r="587" spans="2:26" ht="48" customHeight="1" x14ac:dyDescent="0.25">
      <c r="B587" s="331">
        <v>17123100064</v>
      </c>
      <c r="C587" s="332"/>
      <c r="D587" s="333" t="s">
        <v>3323</v>
      </c>
      <c r="E587" s="334"/>
      <c r="F587" s="130" t="s">
        <v>450</v>
      </c>
      <c r="G587" s="130" t="s">
        <v>1847</v>
      </c>
      <c r="H587" s="140" t="s">
        <v>3324</v>
      </c>
      <c r="I587" s="335" t="s">
        <v>1868</v>
      </c>
      <c r="J587" s="336"/>
      <c r="K587" s="336"/>
      <c r="L587" s="337"/>
      <c r="M587" s="333" t="s">
        <v>2644</v>
      </c>
      <c r="N587" s="334"/>
      <c r="O587" s="139">
        <v>40942</v>
      </c>
      <c r="P587" s="141">
        <v>0.66666666666666663</v>
      </c>
      <c r="Q587" s="134"/>
      <c r="R587" s="134"/>
      <c r="S587" s="137"/>
      <c r="T587" s="137"/>
      <c r="U587" s="137"/>
      <c r="V587" s="137"/>
      <c r="W587" s="137"/>
      <c r="X587" s="137"/>
      <c r="Y587" s="137"/>
      <c r="Z587" s="137"/>
    </row>
    <row r="588" spans="2:26" ht="48" customHeight="1" x14ac:dyDescent="0.25">
      <c r="B588" s="331">
        <v>17123100064</v>
      </c>
      <c r="C588" s="332"/>
      <c r="D588" s="333" t="s">
        <v>3325</v>
      </c>
      <c r="E588" s="334"/>
      <c r="F588" s="130" t="s">
        <v>450</v>
      </c>
      <c r="G588" s="130" t="s">
        <v>1847</v>
      </c>
      <c r="H588" s="140" t="s">
        <v>3326</v>
      </c>
      <c r="I588" s="335" t="s">
        <v>1868</v>
      </c>
      <c r="J588" s="336"/>
      <c r="K588" s="336"/>
      <c r="L588" s="337"/>
      <c r="M588" s="333" t="s">
        <v>2644</v>
      </c>
      <c r="N588" s="334"/>
      <c r="O588" s="139">
        <v>40942</v>
      </c>
      <c r="P588" s="141">
        <v>0.66666666666666663</v>
      </c>
      <c r="Q588" s="134"/>
      <c r="R588" s="134"/>
      <c r="S588" s="137"/>
      <c r="T588" s="137"/>
      <c r="U588" s="137"/>
      <c r="V588" s="137"/>
      <c r="W588" s="137"/>
      <c r="X588" s="137"/>
      <c r="Y588" s="137"/>
      <c r="Z588" s="137"/>
    </row>
    <row r="589" spans="2:26" ht="48" customHeight="1" x14ac:dyDescent="0.25">
      <c r="B589" s="331">
        <v>17123100064</v>
      </c>
      <c r="C589" s="332"/>
      <c r="D589" s="333" t="s">
        <v>3327</v>
      </c>
      <c r="E589" s="334"/>
      <c r="F589" s="130" t="s">
        <v>450</v>
      </c>
      <c r="G589" s="130" t="s">
        <v>1847</v>
      </c>
      <c r="H589" s="140" t="s">
        <v>3328</v>
      </c>
      <c r="I589" s="335" t="s">
        <v>1868</v>
      </c>
      <c r="J589" s="336"/>
      <c r="K589" s="336"/>
      <c r="L589" s="337"/>
      <c r="M589" s="333" t="s">
        <v>2644</v>
      </c>
      <c r="N589" s="334"/>
      <c r="O589" s="139">
        <v>40942</v>
      </c>
      <c r="P589" s="141">
        <v>0.66666666666666663</v>
      </c>
      <c r="Q589" s="134"/>
      <c r="R589" s="134"/>
      <c r="S589" s="137"/>
      <c r="T589" s="137"/>
      <c r="U589" s="137"/>
      <c r="V589" s="137"/>
      <c r="W589" s="137"/>
      <c r="X589" s="137"/>
      <c r="Y589" s="137"/>
      <c r="Z589" s="137"/>
    </row>
    <row r="590" spans="2:26" ht="48" customHeight="1" x14ac:dyDescent="0.25">
      <c r="B590" s="331">
        <v>17123100064</v>
      </c>
      <c r="C590" s="332"/>
      <c r="D590" s="333" t="s">
        <v>3329</v>
      </c>
      <c r="E590" s="334"/>
      <c r="F590" s="130" t="s">
        <v>450</v>
      </c>
      <c r="G590" s="130" t="s">
        <v>1847</v>
      </c>
      <c r="H590" s="140" t="s">
        <v>3330</v>
      </c>
      <c r="I590" s="335" t="s">
        <v>1868</v>
      </c>
      <c r="J590" s="336"/>
      <c r="K590" s="336"/>
      <c r="L590" s="337"/>
      <c r="M590" s="333" t="s">
        <v>2644</v>
      </c>
      <c r="N590" s="334"/>
      <c r="O590" s="139">
        <v>40942</v>
      </c>
      <c r="P590" s="141">
        <v>0.66666666666666663</v>
      </c>
      <c r="Q590" s="134"/>
      <c r="R590" s="134"/>
      <c r="S590" s="137"/>
      <c r="T590" s="137"/>
      <c r="U590" s="137"/>
      <c r="V590" s="137"/>
      <c r="W590" s="137"/>
      <c r="X590" s="137"/>
      <c r="Y590" s="137"/>
      <c r="Z590" s="137"/>
    </row>
    <row r="591" spans="2:26" ht="48" customHeight="1" x14ac:dyDescent="0.25">
      <c r="B591" s="331">
        <v>42123100104</v>
      </c>
      <c r="C591" s="332"/>
      <c r="D591" s="333" t="s">
        <v>3331</v>
      </c>
      <c r="E591" s="334"/>
      <c r="F591" s="130" t="s">
        <v>3080</v>
      </c>
      <c r="G591" s="130" t="s">
        <v>1847</v>
      </c>
      <c r="H591" s="140" t="s">
        <v>3332</v>
      </c>
      <c r="I591" s="335" t="s">
        <v>1868</v>
      </c>
      <c r="J591" s="336"/>
      <c r="K591" s="336"/>
      <c r="L591" s="337"/>
      <c r="M591" s="333" t="s">
        <v>3333</v>
      </c>
      <c r="N591" s="334"/>
      <c r="O591" s="139">
        <v>40942</v>
      </c>
      <c r="P591" s="141">
        <v>0.66666666666666663</v>
      </c>
      <c r="Q591" s="134"/>
      <c r="R591" s="134"/>
      <c r="S591" s="137"/>
      <c r="T591" s="137"/>
      <c r="U591" s="137"/>
      <c r="V591" s="137"/>
      <c r="W591" s="137"/>
      <c r="X591" s="137"/>
      <c r="Y591" s="137"/>
      <c r="Z591" s="137"/>
    </row>
    <row r="592" spans="2:26" ht="48" customHeight="1" x14ac:dyDescent="0.25">
      <c r="B592" s="331">
        <v>42123100104</v>
      </c>
      <c r="C592" s="332"/>
      <c r="D592" s="333" t="s">
        <v>3334</v>
      </c>
      <c r="E592" s="334"/>
      <c r="F592" s="130" t="s">
        <v>3080</v>
      </c>
      <c r="G592" s="130" t="s">
        <v>1847</v>
      </c>
      <c r="H592" s="140" t="s">
        <v>3335</v>
      </c>
      <c r="I592" s="335" t="s">
        <v>1868</v>
      </c>
      <c r="J592" s="336"/>
      <c r="K592" s="336"/>
      <c r="L592" s="337"/>
      <c r="M592" s="333" t="s">
        <v>3333</v>
      </c>
      <c r="N592" s="334"/>
      <c r="O592" s="139">
        <v>40942</v>
      </c>
      <c r="P592" s="141">
        <v>0.66666666666666663</v>
      </c>
      <c r="Q592" s="134"/>
      <c r="R592" s="134"/>
      <c r="S592" s="137"/>
      <c r="T592" s="137"/>
      <c r="U592" s="137"/>
      <c r="V592" s="137"/>
      <c r="W592" s="137"/>
      <c r="X592" s="137"/>
      <c r="Y592" s="137"/>
      <c r="Z592" s="137"/>
    </row>
    <row r="593" spans="2:26" ht="48" customHeight="1" x14ac:dyDescent="0.25">
      <c r="B593" s="331">
        <v>42123100104</v>
      </c>
      <c r="C593" s="332"/>
      <c r="D593" s="333" t="s">
        <v>3336</v>
      </c>
      <c r="E593" s="334"/>
      <c r="F593" s="130" t="s">
        <v>3080</v>
      </c>
      <c r="G593" s="130" t="s">
        <v>1847</v>
      </c>
      <c r="H593" s="140" t="s">
        <v>976</v>
      </c>
      <c r="I593" s="335" t="s">
        <v>1868</v>
      </c>
      <c r="J593" s="336"/>
      <c r="K593" s="336"/>
      <c r="L593" s="337"/>
      <c r="M593" s="333" t="s">
        <v>3333</v>
      </c>
      <c r="N593" s="334"/>
      <c r="O593" s="139">
        <v>40942</v>
      </c>
      <c r="P593" s="141">
        <v>0.66666666666666663</v>
      </c>
      <c r="Q593" s="134"/>
      <c r="R593" s="134"/>
      <c r="S593" s="137"/>
      <c r="T593" s="137"/>
      <c r="U593" s="137"/>
      <c r="V593" s="137"/>
      <c r="W593" s="137"/>
      <c r="X593" s="137"/>
      <c r="Y593" s="137"/>
      <c r="Z593" s="137"/>
    </row>
    <row r="594" spans="2:26" ht="48" customHeight="1" x14ac:dyDescent="0.25">
      <c r="B594" s="331">
        <v>42123100104</v>
      </c>
      <c r="C594" s="332"/>
      <c r="D594" s="333" t="s">
        <v>3337</v>
      </c>
      <c r="E594" s="334"/>
      <c r="F594" s="130" t="s">
        <v>3080</v>
      </c>
      <c r="G594" s="130" t="s">
        <v>1847</v>
      </c>
      <c r="H594" s="140" t="s">
        <v>3338</v>
      </c>
      <c r="I594" s="335" t="s">
        <v>1868</v>
      </c>
      <c r="J594" s="336"/>
      <c r="K594" s="336"/>
      <c r="L594" s="337"/>
      <c r="M594" s="333" t="s">
        <v>3333</v>
      </c>
      <c r="N594" s="334"/>
      <c r="O594" s="139">
        <v>40942</v>
      </c>
      <c r="P594" s="141">
        <v>0.66666666666666663</v>
      </c>
      <c r="Q594" s="134"/>
      <c r="R594" s="134"/>
      <c r="S594" s="137"/>
      <c r="T594" s="137"/>
      <c r="U594" s="137"/>
      <c r="V594" s="137"/>
      <c r="W594" s="137"/>
      <c r="X594" s="137"/>
      <c r="Y594" s="137"/>
      <c r="Z594" s="137"/>
    </row>
    <row r="595" spans="2:26" ht="48" customHeight="1" x14ac:dyDescent="0.25">
      <c r="B595" s="331">
        <v>42123100104</v>
      </c>
      <c r="C595" s="332"/>
      <c r="D595" s="333" t="s">
        <v>3339</v>
      </c>
      <c r="E595" s="334"/>
      <c r="F595" s="130" t="s">
        <v>3080</v>
      </c>
      <c r="G595" s="130" t="s">
        <v>1847</v>
      </c>
      <c r="H595" s="140" t="s">
        <v>957</v>
      </c>
      <c r="I595" s="335" t="s">
        <v>1868</v>
      </c>
      <c r="J595" s="336"/>
      <c r="K595" s="336"/>
      <c r="L595" s="337"/>
      <c r="M595" s="333" t="s">
        <v>3333</v>
      </c>
      <c r="N595" s="334"/>
      <c r="O595" s="139">
        <v>40942</v>
      </c>
      <c r="P595" s="141">
        <v>0.66666666666666663</v>
      </c>
      <c r="Q595" s="134"/>
      <c r="R595" s="134"/>
      <c r="S595" s="137"/>
      <c r="T595" s="137"/>
      <c r="U595" s="137"/>
      <c r="V595" s="137"/>
      <c r="W595" s="137"/>
      <c r="X595" s="137"/>
      <c r="Y595" s="137"/>
      <c r="Z595" s="137"/>
    </row>
    <row r="596" spans="2:26" ht="48" customHeight="1" x14ac:dyDescent="0.25">
      <c r="B596" s="331" t="s">
        <v>1859</v>
      </c>
      <c r="C596" s="332"/>
      <c r="D596" s="333" t="s">
        <v>1860</v>
      </c>
      <c r="E596" s="334"/>
      <c r="F596" s="130" t="s">
        <v>115</v>
      </c>
      <c r="G596" s="130" t="s">
        <v>1847</v>
      </c>
      <c r="H596" s="140" t="s">
        <v>1861</v>
      </c>
      <c r="I596" s="335" t="s">
        <v>1868</v>
      </c>
      <c r="J596" s="336"/>
      <c r="K596" s="336"/>
      <c r="L596" s="337"/>
      <c r="M596" s="333" t="s">
        <v>3333</v>
      </c>
      <c r="N596" s="334"/>
      <c r="O596" s="139">
        <v>40942</v>
      </c>
      <c r="P596" s="141">
        <v>0.66666666666666663</v>
      </c>
      <c r="Q596" s="134"/>
      <c r="R596" s="134"/>
      <c r="S596" s="137"/>
      <c r="T596" s="137"/>
      <c r="U596" s="137"/>
      <c r="V596" s="137"/>
      <c r="W596" s="137"/>
      <c r="X596" s="137"/>
      <c r="Y596" s="137"/>
      <c r="Z596" s="137"/>
    </row>
    <row r="597" spans="2:26" ht="48" customHeight="1" x14ac:dyDescent="0.25">
      <c r="B597" s="331" t="s">
        <v>1819</v>
      </c>
      <c r="C597" s="332"/>
      <c r="D597" s="333" t="s">
        <v>1812</v>
      </c>
      <c r="E597" s="334"/>
      <c r="F597" s="130" t="s">
        <v>115</v>
      </c>
      <c r="G597" s="130" t="s">
        <v>1847</v>
      </c>
      <c r="H597" s="140" t="s">
        <v>1864</v>
      </c>
      <c r="I597" s="335" t="s">
        <v>1868</v>
      </c>
      <c r="J597" s="336"/>
      <c r="K597" s="336"/>
      <c r="L597" s="337"/>
      <c r="M597" s="333" t="s">
        <v>3333</v>
      </c>
      <c r="N597" s="334"/>
      <c r="O597" s="139">
        <v>40942</v>
      </c>
      <c r="P597" s="141">
        <v>0.66666666666666663</v>
      </c>
      <c r="Q597" s="134"/>
      <c r="R597" s="134"/>
      <c r="S597" s="137"/>
      <c r="T597" s="137"/>
      <c r="U597" s="137"/>
      <c r="V597" s="137"/>
      <c r="W597" s="137"/>
      <c r="X597" s="137"/>
      <c r="Y597" s="137"/>
      <c r="Z597" s="137"/>
    </row>
    <row r="598" spans="2:26" ht="48" customHeight="1" x14ac:dyDescent="0.25">
      <c r="B598" s="331" t="s">
        <v>1819</v>
      </c>
      <c r="C598" s="332"/>
      <c r="D598" s="333" t="s">
        <v>3340</v>
      </c>
      <c r="E598" s="334"/>
      <c r="F598" s="130" t="s">
        <v>115</v>
      </c>
      <c r="G598" s="130" t="s">
        <v>1847</v>
      </c>
      <c r="H598" s="140" t="s">
        <v>3341</v>
      </c>
      <c r="I598" s="335" t="s">
        <v>1868</v>
      </c>
      <c r="J598" s="336"/>
      <c r="K598" s="336"/>
      <c r="L598" s="337"/>
      <c r="M598" s="333" t="s">
        <v>3333</v>
      </c>
      <c r="N598" s="334"/>
      <c r="O598" s="139">
        <v>40942</v>
      </c>
      <c r="P598" s="141">
        <v>0.66666666666666663</v>
      </c>
      <c r="Q598" s="134"/>
      <c r="R598" s="134"/>
      <c r="S598" s="137"/>
      <c r="T598" s="137"/>
      <c r="U598" s="137"/>
      <c r="V598" s="137"/>
      <c r="W598" s="137"/>
      <c r="X598" s="137"/>
      <c r="Y598" s="137"/>
      <c r="Z598" s="137"/>
    </row>
    <row r="599" spans="2:26" ht="48" customHeight="1" x14ac:dyDescent="0.25">
      <c r="B599" s="331" t="s">
        <v>1859</v>
      </c>
      <c r="C599" s="332"/>
      <c r="D599" s="333" t="s">
        <v>1866</v>
      </c>
      <c r="E599" s="334"/>
      <c r="F599" s="130" t="s">
        <v>115</v>
      </c>
      <c r="G599" s="130" t="s">
        <v>1847</v>
      </c>
      <c r="H599" s="140" t="s">
        <v>1867</v>
      </c>
      <c r="I599" s="335" t="s">
        <v>1868</v>
      </c>
      <c r="J599" s="336"/>
      <c r="K599" s="336"/>
      <c r="L599" s="337"/>
      <c r="M599" s="333" t="s">
        <v>3333</v>
      </c>
      <c r="N599" s="334"/>
      <c r="O599" s="139">
        <v>40942</v>
      </c>
      <c r="P599" s="141">
        <v>0.66666666666666663</v>
      </c>
      <c r="Q599" s="134"/>
      <c r="R599" s="134" t="s">
        <v>1869</v>
      </c>
      <c r="S599" s="137"/>
      <c r="T599" s="137"/>
      <c r="U599" s="137"/>
      <c r="V599" s="137"/>
      <c r="W599" s="137"/>
      <c r="X599" s="137"/>
      <c r="Y599" s="137"/>
      <c r="Z599" s="137"/>
    </row>
    <row r="600" spans="2:26" ht="48" customHeight="1" x14ac:dyDescent="0.25">
      <c r="B600" s="331" t="s">
        <v>1859</v>
      </c>
      <c r="C600" s="332"/>
      <c r="D600" s="333" t="s">
        <v>1870</v>
      </c>
      <c r="E600" s="334"/>
      <c r="F600" s="130" t="s">
        <v>115</v>
      </c>
      <c r="G600" s="130" t="s">
        <v>1847</v>
      </c>
      <c r="H600" s="140" t="s">
        <v>1871</v>
      </c>
      <c r="I600" s="335" t="s">
        <v>1868</v>
      </c>
      <c r="J600" s="336"/>
      <c r="K600" s="336"/>
      <c r="L600" s="337"/>
      <c r="M600" s="333" t="s">
        <v>3333</v>
      </c>
      <c r="N600" s="334"/>
      <c r="O600" s="139">
        <v>40942</v>
      </c>
      <c r="P600" s="141">
        <v>0.66666666666666663</v>
      </c>
      <c r="Q600" s="134"/>
      <c r="R600" s="134" t="s">
        <v>1872</v>
      </c>
      <c r="S600" s="137"/>
      <c r="T600" s="137"/>
      <c r="U600" s="137"/>
      <c r="V600" s="137"/>
      <c r="W600" s="137"/>
      <c r="X600" s="137"/>
      <c r="Y600" s="137"/>
      <c r="Z600" s="137"/>
    </row>
    <row r="601" spans="2:26" ht="48" customHeight="1" x14ac:dyDescent="0.25">
      <c r="B601" s="331" t="s">
        <v>1859</v>
      </c>
      <c r="C601" s="332"/>
      <c r="D601" s="333" t="s">
        <v>1873</v>
      </c>
      <c r="E601" s="334"/>
      <c r="F601" s="130" t="s">
        <v>115</v>
      </c>
      <c r="G601" s="130" t="s">
        <v>1847</v>
      </c>
      <c r="H601" s="140" t="s">
        <v>3342</v>
      </c>
      <c r="I601" s="335" t="s">
        <v>1868</v>
      </c>
      <c r="J601" s="336"/>
      <c r="K601" s="336"/>
      <c r="L601" s="337"/>
      <c r="M601" s="333" t="s">
        <v>3333</v>
      </c>
      <c r="N601" s="334"/>
      <c r="O601" s="139">
        <v>40942</v>
      </c>
      <c r="P601" s="141">
        <v>0.66666666666666663</v>
      </c>
      <c r="Q601" s="134"/>
      <c r="R601" s="134"/>
      <c r="S601" s="137"/>
      <c r="T601" s="137"/>
      <c r="U601" s="137"/>
      <c r="V601" s="137"/>
      <c r="W601" s="137"/>
      <c r="X601" s="137"/>
      <c r="Y601" s="137"/>
      <c r="Z601" s="137"/>
    </row>
    <row r="602" spans="2:26" ht="48" customHeight="1" x14ac:dyDescent="0.25">
      <c r="B602" s="331" t="s">
        <v>1859</v>
      </c>
      <c r="C602" s="332"/>
      <c r="D602" s="333" t="s">
        <v>1876</v>
      </c>
      <c r="E602" s="334"/>
      <c r="F602" s="130" t="s">
        <v>115</v>
      </c>
      <c r="G602" s="130" t="s">
        <v>1847</v>
      </c>
      <c r="H602" s="140" t="s">
        <v>1864</v>
      </c>
      <c r="I602" s="335" t="s">
        <v>1877</v>
      </c>
      <c r="J602" s="336"/>
      <c r="K602" s="336"/>
      <c r="L602" s="337"/>
      <c r="M602" s="333" t="s">
        <v>1792</v>
      </c>
      <c r="N602" s="334"/>
      <c r="O602" s="139">
        <v>40942</v>
      </c>
      <c r="P602" s="141">
        <v>0.66666666666666663</v>
      </c>
      <c r="Q602" s="134"/>
      <c r="R602" s="134" t="s">
        <v>1878</v>
      </c>
      <c r="S602" s="137"/>
      <c r="T602" s="137"/>
      <c r="U602" s="137"/>
      <c r="V602" s="137"/>
      <c r="W602" s="137"/>
      <c r="X602" s="137"/>
      <c r="Y602" s="137"/>
      <c r="Z602" s="137"/>
    </row>
    <row r="603" spans="2:26" ht="48" customHeight="1" x14ac:dyDescent="0.25">
      <c r="B603" s="331" t="s">
        <v>1859</v>
      </c>
      <c r="C603" s="332"/>
      <c r="D603" s="333" t="s">
        <v>3343</v>
      </c>
      <c r="E603" s="334"/>
      <c r="F603" s="130" t="s">
        <v>115</v>
      </c>
      <c r="G603" s="130" t="s">
        <v>1847</v>
      </c>
      <c r="H603" s="140" t="s">
        <v>1861</v>
      </c>
      <c r="I603" s="335" t="s">
        <v>1877</v>
      </c>
      <c r="J603" s="336"/>
      <c r="K603" s="336"/>
      <c r="L603" s="337"/>
      <c r="M603" s="333" t="s">
        <v>3333</v>
      </c>
      <c r="N603" s="334"/>
      <c r="O603" s="139">
        <v>40942</v>
      </c>
      <c r="P603" s="141">
        <v>0.66666666666666663</v>
      </c>
      <c r="Q603" s="134"/>
      <c r="R603" s="134" t="s">
        <v>3344</v>
      </c>
      <c r="S603" s="137"/>
      <c r="T603" s="137"/>
      <c r="U603" s="137"/>
      <c r="V603" s="137"/>
      <c r="W603" s="137"/>
      <c r="X603" s="137"/>
      <c r="Y603" s="137"/>
      <c r="Z603" s="137"/>
    </row>
    <row r="604" spans="2:26" ht="48" customHeight="1" x14ac:dyDescent="0.25">
      <c r="B604" s="331" t="s">
        <v>1859</v>
      </c>
      <c r="C604" s="332"/>
      <c r="D604" s="333" t="s">
        <v>3345</v>
      </c>
      <c r="E604" s="334"/>
      <c r="F604" s="130" t="s">
        <v>115</v>
      </c>
      <c r="G604" s="130" t="s">
        <v>3346</v>
      </c>
      <c r="H604" s="140" t="s">
        <v>1864</v>
      </c>
      <c r="I604" s="335" t="s">
        <v>3347</v>
      </c>
      <c r="J604" s="336"/>
      <c r="K604" s="336"/>
      <c r="L604" s="337"/>
      <c r="M604" s="333" t="s">
        <v>2086</v>
      </c>
      <c r="N604" s="334"/>
      <c r="O604" s="139">
        <v>40942</v>
      </c>
      <c r="P604" s="141">
        <v>0.66666666666666663</v>
      </c>
      <c r="Q604" s="134"/>
      <c r="R604" s="134"/>
      <c r="S604" s="137"/>
      <c r="T604" s="137"/>
      <c r="U604" s="137"/>
      <c r="V604" s="137"/>
      <c r="W604" s="137"/>
      <c r="X604" s="137"/>
      <c r="Y604" s="137"/>
      <c r="Z604" s="137"/>
    </row>
    <row r="605" spans="2:26" ht="48" customHeight="1" x14ac:dyDescent="0.25">
      <c r="B605" s="331" t="s">
        <v>1859</v>
      </c>
      <c r="C605" s="332"/>
      <c r="D605" s="333" t="s">
        <v>3348</v>
      </c>
      <c r="E605" s="334"/>
      <c r="F605" s="130" t="s">
        <v>2931</v>
      </c>
      <c r="G605" s="130" t="s">
        <v>3349</v>
      </c>
      <c r="H605" s="140" t="s">
        <v>3342</v>
      </c>
      <c r="I605" s="335" t="s">
        <v>3350</v>
      </c>
      <c r="J605" s="336"/>
      <c r="K605" s="336"/>
      <c r="L605" s="337"/>
      <c r="M605" s="333" t="s">
        <v>2012</v>
      </c>
      <c r="N605" s="334"/>
      <c r="O605" s="139">
        <v>40942</v>
      </c>
      <c r="P605" s="141">
        <v>0.66666666666666663</v>
      </c>
      <c r="Q605" s="134"/>
      <c r="R605" s="134"/>
      <c r="S605" s="137"/>
      <c r="T605" s="137"/>
      <c r="U605" s="137"/>
      <c r="V605" s="137"/>
      <c r="W605" s="137"/>
      <c r="X605" s="137"/>
      <c r="Y605" s="137"/>
      <c r="Z605" s="137"/>
    </row>
    <row r="606" spans="2:26" ht="48" customHeight="1" x14ac:dyDescent="0.25">
      <c r="B606" s="331" t="s">
        <v>1859</v>
      </c>
      <c r="C606" s="332"/>
      <c r="D606" s="333" t="s">
        <v>3351</v>
      </c>
      <c r="E606" s="334"/>
      <c r="F606" s="130" t="s">
        <v>3352</v>
      </c>
      <c r="G606" s="130" t="s">
        <v>3349</v>
      </c>
      <c r="H606" s="140" t="s">
        <v>3341</v>
      </c>
      <c r="I606" s="335" t="s">
        <v>3350</v>
      </c>
      <c r="J606" s="336"/>
      <c r="K606" s="336"/>
      <c r="L606" s="337"/>
      <c r="M606" s="333" t="s">
        <v>2012</v>
      </c>
      <c r="N606" s="334"/>
      <c r="O606" s="139">
        <v>40942</v>
      </c>
      <c r="P606" s="141">
        <v>0.66666666666666663</v>
      </c>
      <c r="Q606" s="134"/>
      <c r="R606" s="134"/>
      <c r="S606" s="137"/>
      <c r="T606" s="137"/>
      <c r="U606" s="137"/>
      <c r="V606" s="137"/>
      <c r="W606" s="137"/>
      <c r="X606" s="137"/>
      <c r="Y606" s="137"/>
      <c r="Z606" s="137"/>
    </row>
    <row r="607" spans="2:26" ht="48" customHeight="1" x14ac:dyDescent="0.25">
      <c r="B607" s="331" t="s">
        <v>1819</v>
      </c>
      <c r="C607" s="332"/>
      <c r="D607" s="333" t="s">
        <v>3353</v>
      </c>
      <c r="E607" s="334"/>
      <c r="F607" s="130" t="s">
        <v>115</v>
      </c>
      <c r="G607" s="130" t="s">
        <v>3349</v>
      </c>
      <c r="H607" s="140" t="s">
        <v>1867</v>
      </c>
      <c r="I607" s="335" t="s">
        <v>3354</v>
      </c>
      <c r="J607" s="336"/>
      <c r="K607" s="336"/>
      <c r="L607" s="337"/>
      <c r="M607" s="333" t="s">
        <v>2012</v>
      </c>
      <c r="N607" s="334"/>
      <c r="O607" s="139">
        <v>40942</v>
      </c>
      <c r="P607" s="141">
        <v>0.66666666666666663</v>
      </c>
      <c r="Q607" s="134"/>
      <c r="R607" s="134"/>
      <c r="S607" s="137"/>
      <c r="T607" s="137"/>
      <c r="U607" s="137"/>
      <c r="V607" s="137"/>
      <c r="W607" s="137"/>
      <c r="X607" s="137"/>
      <c r="Y607" s="137"/>
      <c r="Z607" s="137"/>
    </row>
    <row r="608" spans="2:26" ht="48" customHeight="1" x14ac:dyDescent="0.25">
      <c r="B608" s="331" t="s">
        <v>1859</v>
      </c>
      <c r="C608" s="332"/>
      <c r="D608" s="333" t="s">
        <v>3355</v>
      </c>
      <c r="E608" s="334"/>
      <c r="F608" s="130" t="s">
        <v>21</v>
      </c>
      <c r="G608" s="130" t="s">
        <v>1847</v>
      </c>
      <c r="H608" s="140" t="s">
        <v>3356</v>
      </c>
      <c r="I608" s="335" t="s">
        <v>1868</v>
      </c>
      <c r="J608" s="336"/>
      <c r="K608" s="336"/>
      <c r="L608" s="337"/>
      <c r="M608" s="333" t="s">
        <v>3333</v>
      </c>
      <c r="N608" s="334"/>
      <c r="O608" s="139">
        <v>40942</v>
      </c>
      <c r="P608" s="141">
        <v>0.66666666666666663</v>
      </c>
      <c r="Q608" s="134"/>
      <c r="R608" s="134"/>
      <c r="S608" s="137"/>
      <c r="T608" s="137"/>
      <c r="U608" s="137"/>
      <c r="V608" s="137"/>
      <c r="W608" s="137"/>
      <c r="X608" s="137"/>
      <c r="Y608" s="137"/>
      <c r="Z608" s="137"/>
    </row>
    <row r="609" spans="2:26" ht="48" customHeight="1" x14ac:dyDescent="0.25">
      <c r="B609" s="331" t="s">
        <v>1859</v>
      </c>
      <c r="C609" s="332"/>
      <c r="D609" s="333" t="s">
        <v>2600</v>
      </c>
      <c r="E609" s="334"/>
      <c r="F609" s="130" t="s">
        <v>21</v>
      </c>
      <c r="G609" s="130" t="s">
        <v>1847</v>
      </c>
      <c r="H609" s="140" t="s">
        <v>3357</v>
      </c>
      <c r="I609" s="335" t="s">
        <v>1868</v>
      </c>
      <c r="J609" s="336"/>
      <c r="K609" s="336"/>
      <c r="L609" s="337"/>
      <c r="M609" s="333" t="s">
        <v>3333</v>
      </c>
      <c r="N609" s="334"/>
      <c r="O609" s="139">
        <v>40942</v>
      </c>
      <c r="P609" s="141">
        <v>0.66666666666666663</v>
      </c>
      <c r="Q609" s="134"/>
      <c r="R609" s="134"/>
      <c r="S609" s="137"/>
      <c r="T609" s="137"/>
      <c r="U609" s="137"/>
      <c r="V609" s="137"/>
      <c r="W609" s="137"/>
      <c r="X609" s="137"/>
      <c r="Y609" s="137"/>
      <c r="Z609" s="137"/>
    </row>
    <row r="610" spans="2:26" ht="48" customHeight="1" x14ac:dyDescent="0.25">
      <c r="B610" s="331">
        <v>42123100120</v>
      </c>
      <c r="C610" s="332"/>
      <c r="D610" s="333" t="s">
        <v>2310</v>
      </c>
      <c r="E610" s="334"/>
      <c r="F610" s="130" t="s">
        <v>3080</v>
      </c>
      <c r="G610" s="130" t="s">
        <v>1847</v>
      </c>
      <c r="H610" s="140" t="s">
        <v>3358</v>
      </c>
      <c r="I610" s="335" t="s">
        <v>1868</v>
      </c>
      <c r="J610" s="336"/>
      <c r="K610" s="336"/>
      <c r="L610" s="337"/>
      <c r="M610" s="333" t="s">
        <v>3333</v>
      </c>
      <c r="N610" s="334"/>
      <c r="O610" s="139">
        <v>40942</v>
      </c>
      <c r="P610" s="141">
        <v>0.66666666666666663</v>
      </c>
      <c r="Q610" s="134"/>
      <c r="R610" s="134"/>
      <c r="S610" s="137"/>
      <c r="T610" s="137"/>
      <c r="U610" s="137"/>
      <c r="V610" s="137"/>
      <c r="W610" s="137"/>
      <c r="X610" s="137"/>
      <c r="Y610" s="137"/>
      <c r="Z610" s="137"/>
    </row>
    <row r="611" spans="2:26" ht="48" customHeight="1" x14ac:dyDescent="0.25">
      <c r="B611" s="331">
        <v>42123100120</v>
      </c>
      <c r="C611" s="332"/>
      <c r="D611" s="333" t="s">
        <v>2334</v>
      </c>
      <c r="E611" s="334"/>
      <c r="F611" s="130" t="s">
        <v>3080</v>
      </c>
      <c r="G611" s="130" t="s">
        <v>1847</v>
      </c>
      <c r="H611" s="140" t="s">
        <v>3359</v>
      </c>
      <c r="I611" s="335" t="s">
        <v>1868</v>
      </c>
      <c r="J611" s="336"/>
      <c r="K611" s="336"/>
      <c r="L611" s="337"/>
      <c r="M611" s="333" t="s">
        <v>3333</v>
      </c>
      <c r="N611" s="334"/>
      <c r="O611" s="139">
        <v>40942</v>
      </c>
      <c r="P611" s="141">
        <v>0.66666666666666663</v>
      </c>
      <c r="Q611" s="134"/>
      <c r="R611" s="134"/>
      <c r="S611" s="137"/>
      <c r="T611" s="137"/>
      <c r="U611" s="137"/>
      <c r="V611" s="137"/>
      <c r="W611" s="137"/>
      <c r="X611" s="137"/>
      <c r="Y611" s="137"/>
      <c r="Z611" s="137"/>
    </row>
    <row r="612" spans="2:26" ht="48" customHeight="1" x14ac:dyDescent="0.25">
      <c r="B612" s="331">
        <v>42123100120</v>
      </c>
      <c r="C612" s="332"/>
      <c r="D612" s="333" t="s">
        <v>3360</v>
      </c>
      <c r="E612" s="334"/>
      <c r="F612" s="130" t="s">
        <v>3080</v>
      </c>
      <c r="G612" s="130" t="s">
        <v>1847</v>
      </c>
      <c r="H612" s="140" t="s">
        <v>945</v>
      </c>
      <c r="I612" s="335" t="s">
        <v>1868</v>
      </c>
      <c r="J612" s="336"/>
      <c r="K612" s="336"/>
      <c r="L612" s="337"/>
      <c r="M612" s="333" t="s">
        <v>3333</v>
      </c>
      <c r="N612" s="334"/>
      <c r="O612" s="139">
        <v>40942</v>
      </c>
      <c r="P612" s="141">
        <v>0.66666666666666663</v>
      </c>
      <c r="Q612" s="134"/>
      <c r="R612" s="134"/>
      <c r="S612" s="137"/>
      <c r="T612" s="137"/>
      <c r="U612" s="137"/>
      <c r="V612" s="137"/>
      <c r="W612" s="137"/>
      <c r="X612" s="137"/>
      <c r="Y612" s="137"/>
      <c r="Z612" s="137"/>
    </row>
    <row r="613" spans="2:26" ht="48" customHeight="1" x14ac:dyDescent="0.25">
      <c r="B613" s="331">
        <v>42123100120</v>
      </c>
      <c r="C613" s="332"/>
      <c r="D613" s="333" t="s">
        <v>2338</v>
      </c>
      <c r="E613" s="334"/>
      <c r="F613" s="130" t="s">
        <v>3080</v>
      </c>
      <c r="G613" s="130" t="s">
        <v>1847</v>
      </c>
      <c r="H613" s="140" t="s">
        <v>3361</v>
      </c>
      <c r="I613" s="335" t="s">
        <v>1868</v>
      </c>
      <c r="J613" s="336"/>
      <c r="K613" s="336"/>
      <c r="L613" s="337"/>
      <c r="M613" s="333" t="s">
        <v>3333</v>
      </c>
      <c r="N613" s="334"/>
      <c r="O613" s="139">
        <v>40942</v>
      </c>
      <c r="P613" s="141">
        <v>0.66666666666666663</v>
      </c>
      <c r="Q613" s="134"/>
      <c r="R613" s="134"/>
      <c r="S613" s="137"/>
      <c r="T613" s="137"/>
      <c r="U613" s="137"/>
      <c r="V613" s="137"/>
      <c r="W613" s="137"/>
      <c r="X613" s="137"/>
      <c r="Y613" s="137"/>
      <c r="Z613" s="137"/>
    </row>
    <row r="614" spans="2:26" ht="48" customHeight="1" x14ac:dyDescent="0.25">
      <c r="B614" s="331">
        <v>36123100057</v>
      </c>
      <c r="C614" s="332"/>
      <c r="D614" s="333" t="s">
        <v>2187</v>
      </c>
      <c r="E614" s="334"/>
      <c r="F614" s="130" t="s">
        <v>3101</v>
      </c>
      <c r="G614" s="130" t="s">
        <v>3362</v>
      </c>
      <c r="H614" s="140" t="s">
        <v>3363</v>
      </c>
      <c r="I614" s="335" t="s">
        <v>3364</v>
      </c>
      <c r="J614" s="336"/>
      <c r="K614" s="336"/>
      <c r="L614" s="337"/>
      <c r="M614" s="333" t="s">
        <v>2086</v>
      </c>
      <c r="N614" s="334"/>
      <c r="O614" s="139">
        <v>40942</v>
      </c>
      <c r="P614" s="141">
        <v>0.66666666666666663</v>
      </c>
      <c r="Q614" s="134"/>
      <c r="R614" s="134"/>
      <c r="S614" s="137"/>
      <c r="T614" s="137"/>
      <c r="U614" s="137"/>
      <c r="V614" s="137"/>
      <c r="W614" s="137"/>
      <c r="X614" s="137"/>
      <c r="Y614" s="137"/>
      <c r="Z614" s="137"/>
    </row>
    <row r="615" spans="2:26" ht="48" customHeight="1" x14ac:dyDescent="0.25">
      <c r="B615" s="331">
        <v>36123100057</v>
      </c>
      <c r="C615" s="332"/>
      <c r="D615" s="333" t="s">
        <v>1981</v>
      </c>
      <c r="E615" s="334"/>
      <c r="F615" s="130" t="s">
        <v>3101</v>
      </c>
      <c r="G615" s="130" t="s">
        <v>3362</v>
      </c>
      <c r="H615" s="140" t="s">
        <v>3103</v>
      </c>
      <c r="I615" s="335" t="s">
        <v>3365</v>
      </c>
      <c r="J615" s="336"/>
      <c r="K615" s="336"/>
      <c r="L615" s="337"/>
      <c r="M615" s="333" t="s">
        <v>2086</v>
      </c>
      <c r="N615" s="334"/>
      <c r="O615" s="139">
        <v>40942</v>
      </c>
      <c r="P615" s="141">
        <v>0.66666666666666663</v>
      </c>
      <c r="Q615" s="134"/>
      <c r="R615" s="134"/>
      <c r="S615" s="137"/>
      <c r="T615" s="137"/>
      <c r="U615" s="137"/>
      <c r="V615" s="137"/>
      <c r="W615" s="137"/>
      <c r="X615" s="137"/>
      <c r="Y615" s="137"/>
      <c r="Z615" s="137"/>
    </row>
    <row r="616" spans="2:26" ht="48" customHeight="1" x14ac:dyDescent="0.25">
      <c r="B616" s="331">
        <v>36123100057</v>
      </c>
      <c r="C616" s="332"/>
      <c r="D616" s="333" t="s">
        <v>2347</v>
      </c>
      <c r="E616" s="334"/>
      <c r="F616" s="130" t="s">
        <v>3101</v>
      </c>
      <c r="G616" s="130" t="s">
        <v>3362</v>
      </c>
      <c r="H616" s="140" t="s">
        <v>2348</v>
      </c>
      <c r="I616" s="335" t="s">
        <v>3365</v>
      </c>
      <c r="J616" s="336"/>
      <c r="K616" s="336"/>
      <c r="L616" s="337"/>
      <c r="M616" s="333" t="s">
        <v>2086</v>
      </c>
      <c r="N616" s="334"/>
      <c r="O616" s="139">
        <v>40942</v>
      </c>
      <c r="P616" s="141">
        <v>0.66666666666666663</v>
      </c>
      <c r="Q616" s="134"/>
      <c r="R616" s="134"/>
      <c r="S616" s="137"/>
      <c r="T616" s="137"/>
      <c r="U616" s="137"/>
      <c r="V616" s="137"/>
      <c r="W616" s="137"/>
      <c r="X616" s="137"/>
      <c r="Y616" s="137"/>
      <c r="Z616" s="137"/>
    </row>
    <row r="617" spans="2:26" ht="48" customHeight="1" x14ac:dyDescent="0.25">
      <c r="B617" s="331">
        <v>29123100052</v>
      </c>
      <c r="C617" s="332"/>
      <c r="D617" s="333" t="s">
        <v>2193</v>
      </c>
      <c r="E617" s="334"/>
      <c r="F617" s="130" t="s">
        <v>3090</v>
      </c>
      <c r="G617" s="130" t="s">
        <v>1847</v>
      </c>
      <c r="H617" s="140" t="s">
        <v>3366</v>
      </c>
      <c r="I617" s="335" t="s">
        <v>1868</v>
      </c>
      <c r="J617" s="336"/>
      <c r="K617" s="336"/>
      <c r="L617" s="337"/>
      <c r="M617" s="333" t="s">
        <v>3333</v>
      </c>
      <c r="N617" s="334"/>
      <c r="O617" s="139">
        <v>40942</v>
      </c>
      <c r="P617" s="141">
        <v>0.66666666666666663</v>
      </c>
      <c r="Q617" s="134"/>
      <c r="R617" s="134"/>
      <c r="S617" s="137"/>
      <c r="T617" s="137"/>
      <c r="U617" s="137"/>
      <c r="V617" s="137"/>
      <c r="W617" s="137"/>
      <c r="X617" s="137"/>
      <c r="Y617" s="137"/>
      <c r="Z617" s="137"/>
    </row>
    <row r="618" spans="2:26" ht="48" customHeight="1" x14ac:dyDescent="0.25">
      <c r="B618" s="331">
        <v>29123100052</v>
      </c>
      <c r="C618" s="332"/>
      <c r="D618" s="333" t="s">
        <v>2202</v>
      </c>
      <c r="E618" s="334"/>
      <c r="F618" s="130" t="s">
        <v>21</v>
      </c>
      <c r="G618" s="130" t="s">
        <v>1847</v>
      </c>
      <c r="H618" s="140" t="s">
        <v>3367</v>
      </c>
      <c r="I618" s="335" t="s">
        <v>1868</v>
      </c>
      <c r="J618" s="336"/>
      <c r="K618" s="336"/>
      <c r="L618" s="337"/>
      <c r="M618" s="333" t="s">
        <v>3333</v>
      </c>
      <c r="N618" s="334"/>
      <c r="O618" s="139">
        <v>40942</v>
      </c>
      <c r="P618" s="141">
        <v>0.66666666666666663</v>
      </c>
      <c r="Q618" s="134"/>
      <c r="R618" s="134"/>
      <c r="S618" s="137"/>
      <c r="T618" s="137"/>
      <c r="U618" s="137"/>
      <c r="V618" s="137"/>
      <c r="W618" s="137"/>
      <c r="X618" s="137"/>
      <c r="Y618" s="137"/>
      <c r="Z618" s="137"/>
    </row>
    <row r="619" spans="2:26" ht="48" customHeight="1" x14ac:dyDescent="0.25">
      <c r="B619" s="331">
        <v>29123100052</v>
      </c>
      <c r="C619" s="332"/>
      <c r="D619" s="333" t="s">
        <v>2196</v>
      </c>
      <c r="E619" s="334"/>
      <c r="F619" s="130" t="s">
        <v>21</v>
      </c>
      <c r="G619" s="130" t="s">
        <v>1847</v>
      </c>
      <c r="H619" s="140" t="s">
        <v>3368</v>
      </c>
      <c r="I619" s="335" t="s">
        <v>1868</v>
      </c>
      <c r="J619" s="336"/>
      <c r="K619" s="336"/>
      <c r="L619" s="337"/>
      <c r="M619" s="333" t="s">
        <v>3333</v>
      </c>
      <c r="N619" s="334"/>
      <c r="O619" s="139">
        <v>40942</v>
      </c>
      <c r="P619" s="141">
        <v>0.66666666666666663</v>
      </c>
      <c r="Q619" s="134"/>
      <c r="R619" s="134"/>
      <c r="S619" s="137"/>
      <c r="T619" s="137"/>
      <c r="U619" s="137"/>
      <c r="V619" s="137"/>
      <c r="W619" s="137"/>
      <c r="X619" s="137"/>
      <c r="Y619" s="137"/>
      <c r="Z619" s="137"/>
    </row>
    <row r="620" spans="2:26" ht="48" customHeight="1" x14ac:dyDescent="0.25">
      <c r="B620" s="331">
        <v>29123100052</v>
      </c>
      <c r="C620" s="332"/>
      <c r="D620" s="333" t="s">
        <v>2199</v>
      </c>
      <c r="E620" s="334"/>
      <c r="F620" s="130" t="s">
        <v>21</v>
      </c>
      <c r="G620" s="130" t="s">
        <v>1847</v>
      </c>
      <c r="H620" s="140" t="s">
        <v>3369</v>
      </c>
      <c r="I620" s="335" t="s">
        <v>1868</v>
      </c>
      <c r="J620" s="336"/>
      <c r="K620" s="336"/>
      <c r="L620" s="337"/>
      <c r="M620" s="333" t="s">
        <v>3333</v>
      </c>
      <c r="N620" s="334"/>
      <c r="O620" s="139">
        <v>40942</v>
      </c>
      <c r="P620" s="141">
        <v>0.66666666666666663</v>
      </c>
      <c r="Q620" s="134"/>
      <c r="R620" s="134"/>
      <c r="S620" s="137"/>
      <c r="T620" s="137"/>
      <c r="U620" s="137"/>
      <c r="V620" s="137"/>
      <c r="W620" s="137"/>
      <c r="X620" s="137"/>
      <c r="Y620" s="137"/>
      <c r="Z620" s="137"/>
    </row>
    <row r="621" spans="2:26" ht="48" customHeight="1" x14ac:dyDescent="0.25">
      <c r="B621" s="331">
        <v>29123100052</v>
      </c>
      <c r="C621" s="332"/>
      <c r="D621" s="333" t="s">
        <v>3370</v>
      </c>
      <c r="E621" s="334"/>
      <c r="F621" s="130" t="s">
        <v>21</v>
      </c>
      <c r="G621" s="130" t="s">
        <v>1847</v>
      </c>
      <c r="H621" s="140" t="s">
        <v>3371</v>
      </c>
      <c r="I621" s="335" t="s">
        <v>1868</v>
      </c>
      <c r="J621" s="336"/>
      <c r="K621" s="336"/>
      <c r="L621" s="337"/>
      <c r="M621" s="333" t="s">
        <v>3333</v>
      </c>
      <c r="N621" s="334"/>
      <c r="O621" s="139">
        <v>40942</v>
      </c>
      <c r="P621" s="141">
        <v>0.66666666666666663</v>
      </c>
      <c r="Q621" s="134"/>
      <c r="R621" s="134" t="s">
        <v>3372</v>
      </c>
      <c r="S621" s="137"/>
      <c r="T621" s="137"/>
      <c r="U621" s="137"/>
      <c r="V621" s="137"/>
      <c r="W621" s="137"/>
      <c r="X621" s="137"/>
      <c r="Y621" s="137"/>
      <c r="Z621" s="137"/>
    </row>
    <row r="622" spans="2:26" ht="48" customHeight="1" x14ac:dyDescent="0.25">
      <c r="B622" s="331">
        <v>29123100048</v>
      </c>
      <c r="C622" s="332"/>
      <c r="D622" s="333" t="s">
        <v>3373</v>
      </c>
      <c r="E622" s="334"/>
      <c r="F622" s="130" t="s">
        <v>3090</v>
      </c>
      <c r="G622" s="130" t="s">
        <v>1847</v>
      </c>
      <c r="H622" s="140" t="s">
        <v>840</v>
      </c>
      <c r="I622" s="335" t="s">
        <v>1868</v>
      </c>
      <c r="J622" s="336"/>
      <c r="K622" s="336"/>
      <c r="L622" s="337"/>
      <c r="M622" s="333" t="s">
        <v>3333</v>
      </c>
      <c r="N622" s="334"/>
      <c r="O622" s="139">
        <v>40942</v>
      </c>
      <c r="P622" s="141">
        <v>0.66666666666666663</v>
      </c>
      <c r="Q622" s="134"/>
      <c r="R622" s="134" t="s">
        <v>3374</v>
      </c>
      <c r="S622" s="137"/>
      <c r="T622" s="137"/>
      <c r="U622" s="137"/>
      <c r="V622" s="137"/>
      <c r="W622" s="137"/>
      <c r="X622" s="137"/>
      <c r="Y622" s="137"/>
      <c r="Z622" s="137"/>
    </row>
    <row r="623" spans="2:26" ht="48" customHeight="1" x14ac:dyDescent="0.25">
      <c r="B623" s="331">
        <v>38123100069</v>
      </c>
      <c r="C623" s="332"/>
      <c r="D623" s="333" t="s">
        <v>3375</v>
      </c>
      <c r="E623" s="334"/>
      <c r="F623" s="130" t="s">
        <v>3376</v>
      </c>
      <c r="G623" s="130" t="s">
        <v>1847</v>
      </c>
      <c r="H623" s="140" t="s">
        <v>3377</v>
      </c>
      <c r="I623" s="335" t="s">
        <v>3378</v>
      </c>
      <c r="J623" s="336"/>
      <c r="K623" s="336"/>
      <c r="L623" s="337"/>
      <c r="M623" s="333" t="s">
        <v>3333</v>
      </c>
      <c r="N623" s="334"/>
      <c r="O623" s="139">
        <v>40971</v>
      </c>
      <c r="P623" s="141">
        <v>0.66666666666666663</v>
      </c>
      <c r="Q623" s="134"/>
      <c r="R623" s="134" t="s">
        <v>3379</v>
      </c>
      <c r="S623" s="137"/>
      <c r="T623" s="137"/>
      <c r="U623" s="137"/>
      <c r="V623" s="137"/>
      <c r="W623" s="137"/>
      <c r="X623" s="137"/>
      <c r="Y623" s="137"/>
      <c r="Z623" s="137"/>
    </row>
    <row r="624" spans="2:26" ht="48" customHeight="1" x14ac:dyDescent="0.25">
      <c r="B624" s="331">
        <v>38123100077</v>
      </c>
      <c r="C624" s="332"/>
      <c r="D624" s="333" t="s">
        <v>3380</v>
      </c>
      <c r="E624" s="334"/>
      <c r="F624" s="130" t="s">
        <v>3376</v>
      </c>
      <c r="G624" s="130" t="s">
        <v>3362</v>
      </c>
      <c r="H624" s="140" t="s">
        <v>3381</v>
      </c>
      <c r="I624" s="335" t="s">
        <v>3382</v>
      </c>
      <c r="J624" s="336"/>
      <c r="K624" s="336"/>
      <c r="L624" s="337"/>
      <c r="M624" s="333" t="s">
        <v>2086</v>
      </c>
      <c r="N624" s="334"/>
      <c r="O624" s="139">
        <v>40971</v>
      </c>
      <c r="P624" s="141">
        <v>0.66666666666666663</v>
      </c>
      <c r="Q624" s="134"/>
      <c r="R624" s="134"/>
      <c r="S624" s="137"/>
      <c r="T624" s="137"/>
      <c r="U624" s="137"/>
      <c r="V624" s="137"/>
      <c r="W624" s="137"/>
      <c r="X624" s="137"/>
      <c r="Y624" s="137"/>
      <c r="Z624" s="137"/>
    </row>
    <row r="625" spans="2:26" ht="48" customHeight="1" x14ac:dyDescent="0.25">
      <c r="B625" s="331">
        <v>38123100084</v>
      </c>
      <c r="C625" s="332"/>
      <c r="D625" s="333" t="s">
        <v>3383</v>
      </c>
      <c r="E625" s="334"/>
      <c r="F625" s="130" t="s">
        <v>3376</v>
      </c>
      <c r="G625" s="130" t="s">
        <v>3362</v>
      </c>
      <c r="H625" s="140" t="s">
        <v>3384</v>
      </c>
      <c r="I625" s="335" t="s">
        <v>3382</v>
      </c>
      <c r="J625" s="336"/>
      <c r="K625" s="336"/>
      <c r="L625" s="337"/>
      <c r="M625" s="333" t="s">
        <v>2086</v>
      </c>
      <c r="N625" s="334"/>
      <c r="O625" s="139">
        <v>40971</v>
      </c>
      <c r="P625" s="141">
        <v>0.66666666666666663</v>
      </c>
      <c r="Q625" s="134"/>
      <c r="R625" s="134"/>
      <c r="S625" s="137"/>
      <c r="T625" s="137"/>
      <c r="U625" s="137"/>
      <c r="V625" s="137"/>
      <c r="W625" s="137"/>
      <c r="X625" s="137"/>
      <c r="Y625" s="137"/>
      <c r="Z625" s="137"/>
    </row>
    <row r="626" spans="2:26" ht="48" customHeight="1" x14ac:dyDescent="0.25">
      <c r="B626" s="331">
        <v>38123100084</v>
      </c>
      <c r="C626" s="332"/>
      <c r="D626" s="333" t="s">
        <v>3385</v>
      </c>
      <c r="E626" s="334"/>
      <c r="F626" s="130" t="s">
        <v>3376</v>
      </c>
      <c r="G626" s="130" t="s">
        <v>3362</v>
      </c>
      <c r="H626" s="140" t="s">
        <v>1525</v>
      </c>
      <c r="I626" s="335" t="s">
        <v>3382</v>
      </c>
      <c r="J626" s="336"/>
      <c r="K626" s="336"/>
      <c r="L626" s="337"/>
      <c r="M626" s="333" t="s">
        <v>2086</v>
      </c>
      <c r="N626" s="334"/>
      <c r="O626" s="139">
        <v>40971</v>
      </c>
      <c r="P626" s="141">
        <v>0.66666666666666663</v>
      </c>
      <c r="Q626" s="134"/>
      <c r="R626" s="134"/>
      <c r="S626" s="137"/>
      <c r="T626" s="137"/>
      <c r="U626" s="137"/>
      <c r="V626" s="137"/>
      <c r="W626" s="137"/>
      <c r="X626" s="137"/>
      <c r="Y626" s="137"/>
      <c r="Z626" s="137"/>
    </row>
    <row r="627" spans="2:26" ht="48" customHeight="1" x14ac:dyDescent="0.25">
      <c r="B627" s="331">
        <v>38123100087</v>
      </c>
      <c r="C627" s="332"/>
      <c r="D627" s="333" t="s">
        <v>3383</v>
      </c>
      <c r="E627" s="334"/>
      <c r="F627" s="130" t="s">
        <v>3376</v>
      </c>
      <c r="G627" s="130" t="s">
        <v>1847</v>
      </c>
      <c r="H627" s="140" t="s">
        <v>3386</v>
      </c>
      <c r="I627" s="335" t="s">
        <v>3387</v>
      </c>
      <c r="J627" s="336"/>
      <c r="K627" s="336"/>
      <c r="L627" s="337"/>
      <c r="M627" s="333" t="s">
        <v>1792</v>
      </c>
      <c r="N627" s="334"/>
      <c r="O627" s="139">
        <v>40971</v>
      </c>
      <c r="P627" s="141">
        <v>0.66666666666666663</v>
      </c>
      <c r="Q627" s="134"/>
      <c r="R627" s="134" t="s">
        <v>3388</v>
      </c>
      <c r="S627" s="137"/>
      <c r="T627" s="137"/>
      <c r="U627" s="137"/>
      <c r="V627" s="137"/>
      <c r="W627" s="137"/>
      <c r="X627" s="137"/>
      <c r="Y627" s="137"/>
      <c r="Z627" s="137"/>
    </row>
    <row r="628" spans="2:26" ht="48" customHeight="1" x14ac:dyDescent="0.25">
      <c r="B628" s="331">
        <v>18123100062</v>
      </c>
      <c r="C628" s="332"/>
      <c r="D628" s="333" t="s">
        <v>2423</v>
      </c>
      <c r="E628" s="334"/>
      <c r="F628" s="130" t="s">
        <v>2949</v>
      </c>
      <c r="G628" s="130" t="s">
        <v>3389</v>
      </c>
      <c r="H628" s="140" t="s">
        <v>3390</v>
      </c>
      <c r="I628" s="335" t="s">
        <v>3391</v>
      </c>
      <c r="J628" s="336"/>
      <c r="K628" s="336"/>
      <c r="L628" s="337"/>
      <c r="M628" s="333" t="s">
        <v>2012</v>
      </c>
      <c r="N628" s="334"/>
      <c r="O628" s="139">
        <v>40971</v>
      </c>
      <c r="P628" s="141">
        <v>0.66666666666666663</v>
      </c>
      <c r="Q628" s="134"/>
      <c r="R628" s="134"/>
      <c r="S628" s="137"/>
      <c r="T628" s="137"/>
      <c r="U628" s="137"/>
      <c r="V628" s="137"/>
      <c r="W628" s="137"/>
      <c r="X628" s="137"/>
      <c r="Y628" s="137"/>
      <c r="Z628" s="137"/>
    </row>
    <row r="629" spans="2:26" ht="48" customHeight="1" x14ac:dyDescent="0.25">
      <c r="B629" s="331">
        <v>18123100064</v>
      </c>
      <c r="C629" s="332"/>
      <c r="D629" s="333" t="s">
        <v>2430</v>
      </c>
      <c r="E629" s="334"/>
      <c r="F629" s="130" t="s">
        <v>2949</v>
      </c>
      <c r="G629" s="130" t="s">
        <v>3362</v>
      </c>
      <c r="H629" s="140" t="s">
        <v>3392</v>
      </c>
      <c r="I629" s="335" t="s">
        <v>3393</v>
      </c>
      <c r="J629" s="336"/>
      <c r="K629" s="336"/>
      <c r="L629" s="337"/>
      <c r="M629" s="333" t="s">
        <v>2086</v>
      </c>
      <c r="N629" s="334"/>
      <c r="O629" s="139">
        <v>40971</v>
      </c>
      <c r="P629" s="141">
        <v>0.66666666666666663</v>
      </c>
      <c r="Q629" s="134"/>
      <c r="R629" s="134"/>
      <c r="S629" s="137"/>
      <c r="T629" s="137"/>
      <c r="U629" s="137"/>
      <c r="V629" s="137"/>
      <c r="W629" s="137"/>
      <c r="X629" s="137"/>
      <c r="Y629" s="137"/>
      <c r="Z629" s="137"/>
    </row>
    <row r="630" spans="2:26" ht="48" customHeight="1" x14ac:dyDescent="0.25">
      <c r="B630" s="331">
        <v>18123100064</v>
      </c>
      <c r="C630" s="332"/>
      <c r="D630" s="333" t="s">
        <v>3394</v>
      </c>
      <c r="E630" s="334"/>
      <c r="F630" s="130" t="s">
        <v>2949</v>
      </c>
      <c r="G630" s="130" t="s">
        <v>3362</v>
      </c>
      <c r="H630" s="140" t="s">
        <v>3395</v>
      </c>
      <c r="I630" s="335" t="s">
        <v>3393</v>
      </c>
      <c r="J630" s="336"/>
      <c r="K630" s="336"/>
      <c r="L630" s="337"/>
      <c r="M630" s="333" t="s">
        <v>2086</v>
      </c>
      <c r="N630" s="334"/>
      <c r="O630" s="139">
        <v>40971</v>
      </c>
      <c r="P630" s="141">
        <v>0.66666666666666663</v>
      </c>
      <c r="Q630" s="134"/>
      <c r="R630" s="134"/>
      <c r="S630" s="137"/>
      <c r="T630" s="137"/>
      <c r="U630" s="137"/>
      <c r="V630" s="137"/>
      <c r="W630" s="137"/>
      <c r="X630" s="137"/>
      <c r="Y630" s="137"/>
      <c r="Z630" s="137"/>
    </row>
    <row r="631" spans="2:26" ht="48" customHeight="1" x14ac:dyDescent="0.25">
      <c r="B631" s="331">
        <v>18123100064</v>
      </c>
      <c r="C631" s="332"/>
      <c r="D631" s="333" t="s">
        <v>3396</v>
      </c>
      <c r="E631" s="334"/>
      <c r="F631" s="130" t="s">
        <v>2949</v>
      </c>
      <c r="G631" s="130" t="s">
        <v>3362</v>
      </c>
      <c r="H631" s="140" t="s">
        <v>855</v>
      </c>
      <c r="I631" s="335" t="s">
        <v>3393</v>
      </c>
      <c r="J631" s="336"/>
      <c r="K631" s="336"/>
      <c r="L631" s="337"/>
      <c r="M631" s="333" t="s">
        <v>2086</v>
      </c>
      <c r="N631" s="334"/>
      <c r="O631" s="139">
        <v>40971</v>
      </c>
      <c r="P631" s="141">
        <v>0.66666666666666663</v>
      </c>
      <c r="Q631" s="134"/>
      <c r="R631" s="134"/>
      <c r="S631" s="137"/>
      <c r="T631" s="137"/>
      <c r="U631" s="137"/>
      <c r="V631" s="137"/>
      <c r="W631" s="137"/>
      <c r="X631" s="137"/>
      <c r="Y631" s="137"/>
      <c r="Z631" s="137"/>
    </row>
    <row r="632" spans="2:26" ht="48" customHeight="1" x14ac:dyDescent="0.25">
      <c r="B632" s="331">
        <v>18123100064</v>
      </c>
      <c r="C632" s="332"/>
      <c r="D632" s="333" t="s">
        <v>3397</v>
      </c>
      <c r="E632" s="334"/>
      <c r="F632" s="130" t="s">
        <v>2949</v>
      </c>
      <c r="G632" s="130" t="s">
        <v>3362</v>
      </c>
      <c r="H632" s="140" t="s">
        <v>3398</v>
      </c>
      <c r="I632" s="335" t="s">
        <v>3393</v>
      </c>
      <c r="J632" s="336"/>
      <c r="K632" s="336"/>
      <c r="L632" s="337"/>
      <c r="M632" s="333" t="s">
        <v>2086</v>
      </c>
      <c r="N632" s="334"/>
      <c r="O632" s="139">
        <v>40971</v>
      </c>
      <c r="P632" s="141">
        <v>0.66666666666666663</v>
      </c>
      <c r="Q632" s="134"/>
      <c r="R632" s="134"/>
      <c r="S632" s="137"/>
      <c r="T632" s="137"/>
      <c r="U632" s="137"/>
      <c r="V632" s="137"/>
      <c r="W632" s="137"/>
      <c r="X632" s="137"/>
      <c r="Y632" s="137"/>
      <c r="Z632" s="137"/>
    </row>
    <row r="633" spans="2:26" ht="75" x14ac:dyDescent="0.25">
      <c r="B633" s="331">
        <v>20121101444</v>
      </c>
      <c r="C633" s="332"/>
      <c r="D633" s="333" t="s">
        <v>1879</v>
      </c>
      <c r="E633" s="334"/>
      <c r="F633" s="130" t="s">
        <v>2931</v>
      </c>
      <c r="G633" s="130" t="s">
        <v>1847</v>
      </c>
      <c r="H633" s="140" t="s">
        <v>1880</v>
      </c>
      <c r="I633" s="335" t="s">
        <v>1868</v>
      </c>
      <c r="J633" s="336"/>
      <c r="K633" s="336"/>
      <c r="L633" s="337"/>
      <c r="M633" s="333" t="s">
        <v>1792</v>
      </c>
      <c r="N633" s="334"/>
      <c r="O633" s="139">
        <v>40971</v>
      </c>
      <c r="P633" s="141">
        <v>0.66666666666666663</v>
      </c>
      <c r="Q633" s="134"/>
      <c r="R633" s="134" t="s">
        <v>3399</v>
      </c>
      <c r="S633" s="137"/>
      <c r="T633" s="137"/>
      <c r="U633" s="137"/>
      <c r="V633" s="137"/>
      <c r="W633" s="137"/>
      <c r="X633" s="137"/>
      <c r="Y633" s="137"/>
      <c r="Z633" s="137"/>
    </row>
    <row r="634" spans="2:26" ht="48" customHeight="1" x14ac:dyDescent="0.25">
      <c r="B634" s="331">
        <v>20121101444</v>
      </c>
      <c r="C634" s="332"/>
      <c r="D634" s="333" t="s">
        <v>1882</v>
      </c>
      <c r="E634" s="334"/>
      <c r="F634" s="130" t="s">
        <v>2931</v>
      </c>
      <c r="G634" s="130" t="s">
        <v>1847</v>
      </c>
      <c r="H634" s="140" t="s">
        <v>3400</v>
      </c>
      <c r="I634" s="335" t="s">
        <v>1868</v>
      </c>
      <c r="J634" s="336"/>
      <c r="K634" s="336"/>
      <c r="L634" s="337"/>
      <c r="M634" s="333" t="s">
        <v>1792</v>
      </c>
      <c r="N634" s="334"/>
      <c r="O634" s="139">
        <v>40971</v>
      </c>
      <c r="P634" s="141">
        <v>0.66666666666666663</v>
      </c>
      <c r="Q634" s="134"/>
      <c r="R634" s="134"/>
      <c r="S634" s="137"/>
      <c r="T634" s="137"/>
      <c r="U634" s="137"/>
      <c r="V634" s="137"/>
      <c r="W634" s="137"/>
      <c r="X634" s="137"/>
      <c r="Y634" s="137"/>
      <c r="Z634" s="137"/>
    </row>
    <row r="635" spans="2:26" ht="48" customHeight="1" x14ac:dyDescent="0.25">
      <c r="B635" s="331">
        <v>20121101444</v>
      </c>
      <c r="C635" s="332"/>
      <c r="D635" s="333" t="s">
        <v>1885</v>
      </c>
      <c r="E635" s="334"/>
      <c r="F635" s="130" t="s">
        <v>2931</v>
      </c>
      <c r="G635" s="130" t="s">
        <v>1847</v>
      </c>
      <c r="H635" s="140" t="s">
        <v>1886</v>
      </c>
      <c r="I635" s="335" t="s">
        <v>1868</v>
      </c>
      <c r="J635" s="336"/>
      <c r="K635" s="336"/>
      <c r="L635" s="337"/>
      <c r="M635" s="333" t="s">
        <v>1792</v>
      </c>
      <c r="N635" s="334"/>
      <c r="O635" s="139">
        <v>40971</v>
      </c>
      <c r="P635" s="141">
        <v>0.66666666666666663</v>
      </c>
      <c r="Q635" s="134"/>
      <c r="R635" s="134"/>
      <c r="S635" s="137"/>
      <c r="T635" s="137"/>
      <c r="U635" s="137"/>
      <c r="V635" s="137"/>
      <c r="W635" s="137"/>
      <c r="X635" s="137"/>
      <c r="Y635" s="137"/>
      <c r="Z635" s="137"/>
    </row>
    <row r="636" spans="2:26" ht="48" customHeight="1" x14ac:dyDescent="0.25">
      <c r="B636" s="331">
        <v>20121101444</v>
      </c>
      <c r="C636" s="332"/>
      <c r="D636" s="333" t="s">
        <v>1888</v>
      </c>
      <c r="E636" s="334"/>
      <c r="F636" s="130" t="s">
        <v>2931</v>
      </c>
      <c r="G636" s="130" t="s">
        <v>1847</v>
      </c>
      <c r="H636" s="140" t="s">
        <v>1889</v>
      </c>
      <c r="I636" s="335" t="s">
        <v>1868</v>
      </c>
      <c r="J636" s="336"/>
      <c r="K636" s="336"/>
      <c r="L636" s="337"/>
      <c r="M636" s="333" t="s">
        <v>1792</v>
      </c>
      <c r="N636" s="334"/>
      <c r="O636" s="139">
        <v>40971</v>
      </c>
      <c r="P636" s="141">
        <v>0.66666666666666663</v>
      </c>
      <c r="Q636" s="134"/>
      <c r="R636" s="134"/>
      <c r="S636" s="137"/>
      <c r="T636" s="137"/>
      <c r="U636" s="137"/>
      <c r="V636" s="137"/>
      <c r="W636" s="137"/>
      <c r="X636" s="137"/>
      <c r="Y636" s="137"/>
      <c r="Z636" s="137"/>
    </row>
    <row r="637" spans="2:26" ht="48" customHeight="1" x14ac:dyDescent="0.25">
      <c r="B637" s="331">
        <v>20121101444</v>
      </c>
      <c r="C637" s="332"/>
      <c r="D637" s="333" t="s">
        <v>1891</v>
      </c>
      <c r="E637" s="334"/>
      <c r="F637" s="130" t="s">
        <v>2931</v>
      </c>
      <c r="G637" s="130" t="s">
        <v>1847</v>
      </c>
      <c r="H637" s="140" t="s">
        <v>1892</v>
      </c>
      <c r="I637" s="335" t="s">
        <v>1868</v>
      </c>
      <c r="J637" s="336"/>
      <c r="K637" s="336"/>
      <c r="L637" s="337"/>
      <c r="M637" s="333" t="s">
        <v>1792</v>
      </c>
      <c r="N637" s="334"/>
      <c r="O637" s="139">
        <v>40971</v>
      </c>
      <c r="P637" s="141">
        <v>0.66666666666666663</v>
      </c>
      <c r="Q637" s="134"/>
      <c r="R637" s="134"/>
      <c r="S637" s="137"/>
      <c r="T637" s="137"/>
      <c r="U637" s="137"/>
      <c r="V637" s="137"/>
      <c r="W637" s="137"/>
      <c r="X637" s="137"/>
      <c r="Y637" s="137"/>
      <c r="Z637" s="137"/>
    </row>
    <row r="638" spans="2:26" ht="48" customHeight="1" x14ac:dyDescent="0.25">
      <c r="B638" s="331">
        <v>20121101444</v>
      </c>
      <c r="C638" s="332"/>
      <c r="D638" s="333" t="s">
        <v>1894</v>
      </c>
      <c r="E638" s="334"/>
      <c r="F638" s="130" t="s">
        <v>115</v>
      </c>
      <c r="G638" s="130" t="s">
        <v>1847</v>
      </c>
      <c r="H638" s="140" t="s">
        <v>1895</v>
      </c>
      <c r="I638" s="335" t="s">
        <v>1868</v>
      </c>
      <c r="J638" s="336"/>
      <c r="K638" s="336"/>
      <c r="L638" s="337"/>
      <c r="M638" s="333" t="s">
        <v>1792</v>
      </c>
      <c r="N638" s="334"/>
      <c r="O638" s="139">
        <v>40971</v>
      </c>
      <c r="P638" s="141">
        <v>0.66666666666666663</v>
      </c>
      <c r="Q638" s="134"/>
      <c r="R638" s="134" t="s">
        <v>3401</v>
      </c>
      <c r="S638" s="137"/>
      <c r="T638" s="137"/>
      <c r="U638" s="137"/>
      <c r="V638" s="137"/>
      <c r="W638" s="137"/>
      <c r="X638" s="137"/>
      <c r="Y638" s="137"/>
      <c r="Z638" s="137"/>
    </row>
    <row r="639" spans="2:26" ht="48" customHeight="1" x14ac:dyDescent="0.25">
      <c r="B639" s="331">
        <v>20121101444</v>
      </c>
      <c r="C639" s="332"/>
      <c r="D639" s="333" t="s">
        <v>1898</v>
      </c>
      <c r="E639" s="334"/>
      <c r="F639" s="130" t="s">
        <v>115</v>
      </c>
      <c r="G639" s="130" t="s">
        <v>1847</v>
      </c>
      <c r="H639" s="140" t="s">
        <v>1438</v>
      </c>
      <c r="I639" s="335" t="s">
        <v>1868</v>
      </c>
      <c r="J639" s="336"/>
      <c r="K639" s="336"/>
      <c r="L639" s="337"/>
      <c r="M639" s="333" t="s">
        <v>1792</v>
      </c>
      <c r="N639" s="334"/>
      <c r="O639" s="139">
        <v>40971</v>
      </c>
      <c r="P639" s="141">
        <v>0.66666666666666663</v>
      </c>
      <c r="Q639" s="134"/>
      <c r="R639" s="134" t="s">
        <v>3402</v>
      </c>
      <c r="S639" s="137"/>
      <c r="T639" s="137"/>
      <c r="U639" s="137"/>
      <c r="V639" s="137"/>
      <c r="W639" s="137"/>
      <c r="X639" s="137"/>
      <c r="Y639" s="137"/>
      <c r="Z639" s="137"/>
    </row>
    <row r="640" spans="2:26" ht="48" customHeight="1" x14ac:dyDescent="0.25">
      <c r="B640" s="331">
        <v>20121101444</v>
      </c>
      <c r="C640" s="332"/>
      <c r="D640" s="333" t="s">
        <v>1900</v>
      </c>
      <c r="E640" s="334"/>
      <c r="F640" s="130" t="s">
        <v>115</v>
      </c>
      <c r="G640" s="130" t="s">
        <v>1847</v>
      </c>
      <c r="H640" s="140" t="s">
        <v>1901</v>
      </c>
      <c r="I640" s="335" t="s">
        <v>1868</v>
      </c>
      <c r="J640" s="336"/>
      <c r="K640" s="336"/>
      <c r="L640" s="337"/>
      <c r="M640" s="333" t="s">
        <v>1792</v>
      </c>
      <c r="N640" s="334"/>
      <c r="O640" s="139">
        <v>40971</v>
      </c>
      <c r="P640" s="141">
        <v>0.66666666666666663</v>
      </c>
      <c r="Q640" s="134"/>
      <c r="R640" s="134"/>
      <c r="S640" s="137"/>
      <c r="T640" s="137"/>
      <c r="U640" s="137"/>
      <c r="V640" s="137"/>
      <c r="W640" s="137"/>
      <c r="X640" s="137"/>
      <c r="Y640" s="137"/>
      <c r="Z640" s="137"/>
    </row>
    <row r="641" spans="2:26" ht="48" customHeight="1" x14ac:dyDescent="0.25">
      <c r="B641" s="331">
        <v>20121101444</v>
      </c>
      <c r="C641" s="332"/>
      <c r="D641" s="333" t="s">
        <v>1903</v>
      </c>
      <c r="E641" s="334"/>
      <c r="F641" s="130" t="s">
        <v>115</v>
      </c>
      <c r="G641" s="130" t="s">
        <v>1847</v>
      </c>
      <c r="H641" s="140" t="s">
        <v>1100</v>
      </c>
      <c r="I641" s="335" t="s">
        <v>1868</v>
      </c>
      <c r="J641" s="336"/>
      <c r="K641" s="336"/>
      <c r="L641" s="337"/>
      <c r="M641" s="333" t="s">
        <v>1792</v>
      </c>
      <c r="N641" s="334"/>
      <c r="O641" s="139">
        <v>40971</v>
      </c>
      <c r="P641" s="130" t="s">
        <v>1904</v>
      </c>
      <c r="Q641" s="134"/>
      <c r="R641" s="134" t="s">
        <v>3403</v>
      </c>
      <c r="S641" s="137"/>
      <c r="T641" s="137"/>
      <c r="U641" s="137"/>
      <c r="V641" s="137"/>
      <c r="W641" s="137"/>
      <c r="X641" s="137"/>
      <c r="Y641" s="137"/>
      <c r="Z641" s="137"/>
    </row>
    <row r="642" spans="2:26" ht="48" customHeight="1" x14ac:dyDescent="0.25">
      <c r="B642" s="331">
        <v>20123101466</v>
      </c>
      <c r="C642" s="332"/>
      <c r="D642" s="333" t="s">
        <v>3351</v>
      </c>
      <c r="E642" s="334"/>
      <c r="F642" s="130" t="s">
        <v>115</v>
      </c>
      <c r="G642" s="130" t="s">
        <v>3362</v>
      </c>
      <c r="H642" s="140" t="s">
        <v>3341</v>
      </c>
      <c r="I642" s="335" t="s">
        <v>3404</v>
      </c>
      <c r="J642" s="336"/>
      <c r="K642" s="336"/>
      <c r="L642" s="337"/>
      <c r="M642" s="333" t="s">
        <v>2086</v>
      </c>
      <c r="N642" s="334"/>
      <c r="O642" s="139">
        <v>40971</v>
      </c>
      <c r="P642" s="130" t="s">
        <v>1904</v>
      </c>
      <c r="Q642" s="134"/>
      <c r="R642" s="134"/>
      <c r="S642" s="137"/>
      <c r="T642" s="137"/>
      <c r="U642" s="137"/>
      <c r="V642" s="137"/>
      <c r="W642" s="137"/>
      <c r="X642" s="137"/>
      <c r="Y642" s="137"/>
      <c r="Z642" s="137"/>
    </row>
    <row r="643" spans="2:26" ht="48" customHeight="1" x14ac:dyDescent="0.25">
      <c r="B643" s="331">
        <v>20123101465</v>
      </c>
      <c r="C643" s="332"/>
      <c r="D643" s="333" t="s">
        <v>3405</v>
      </c>
      <c r="E643" s="334"/>
      <c r="F643" s="130" t="s">
        <v>3376</v>
      </c>
      <c r="G643" s="130" t="s">
        <v>2932</v>
      </c>
      <c r="H643" s="140" t="s">
        <v>3406</v>
      </c>
      <c r="I643" s="335" t="s">
        <v>3407</v>
      </c>
      <c r="J643" s="336"/>
      <c r="K643" s="336"/>
      <c r="L643" s="337"/>
      <c r="M643" s="333" t="s">
        <v>2935</v>
      </c>
      <c r="N643" s="334"/>
      <c r="O643" s="139">
        <v>40971</v>
      </c>
      <c r="P643" s="130" t="s">
        <v>1904</v>
      </c>
      <c r="Q643" s="134"/>
      <c r="R643" s="134"/>
      <c r="S643" s="137"/>
      <c r="T643" s="137"/>
      <c r="U643" s="137"/>
      <c r="V643" s="137"/>
      <c r="W643" s="137"/>
      <c r="X643" s="137"/>
      <c r="Y643" s="137"/>
      <c r="Z643" s="137"/>
    </row>
    <row r="644" spans="2:26" ht="48" customHeight="1" x14ac:dyDescent="0.25">
      <c r="B644" s="331">
        <v>20121101437</v>
      </c>
      <c r="C644" s="332"/>
      <c r="D644" s="333" t="s">
        <v>3408</v>
      </c>
      <c r="E644" s="334"/>
      <c r="F644" s="130" t="s">
        <v>3409</v>
      </c>
      <c r="G644" s="130" t="s">
        <v>1847</v>
      </c>
      <c r="H644" s="140" t="s">
        <v>3410</v>
      </c>
      <c r="I644" s="335" t="s">
        <v>3411</v>
      </c>
      <c r="J644" s="336"/>
      <c r="K644" s="336"/>
      <c r="L644" s="337"/>
      <c r="M644" s="333" t="s">
        <v>3333</v>
      </c>
      <c r="N644" s="334"/>
      <c r="O644" s="139">
        <v>40971</v>
      </c>
      <c r="P644" s="130" t="s">
        <v>1904</v>
      </c>
      <c r="Q644" s="134"/>
      <c r="R644" s="134" t="s">
        <v>3412</v>
      </c>
      <c r="S644" s="137"/>
      <c r="T644" s="137"/>
      <c r="U644" s="137"/>
      <c r="V644" s="137"/>
      <c r="W644" s="137"/>
      <c r="X644" s="137"/>
      <c r="Y644" s="137"/>
      <c r="Z644" s="137"/>
    </row>
    <row r="645" spans="2:26" ht="48" customHeight="1" x14ac:dyDescent="0.25">
      <c r="B645" s="331">
        <v>20121101436</v>
      </c>
      <c r="C645" s="332"/>
      <c r="D645" s="333" t="s">
        <v>3413</v>
      </c>
      <c r="E645" s="334"/>
      <c r="F645" s="130" t="s">
        <v>3414</v>
      </c>
      <c r="G645" s="130" t="s">
        <v>1847</v>
      </c>
      <c r="H645" s="140" t="s">
        <v>3415</v>
      </c>
      <c r="I645" s="335" t="s">
        <v>1868</v>
      </c>
      <c r="J645" s="336"/>
      <c r="K645" s="336"/>
      <c r="L645" s="337"/>
      <c r="M645" s="333" t="s">
        <v>3333</v>
      </c>
      <c r="N645" s="334"/>
      <c r="O645" s="139">
        <v>40971</v>
      </c>
      <c r="P645" s="130" t="s">
        <v>1904</v>
      </c>
      <c r="Q645" s="134"/>
      <c r="R645" s="134" t="s">
        <v>2470</v>
      </c>
      <c r="S645" s="137"/>
      <c r="T645" s="137"/>
      <c r="U645" s="137"/>
      <c r="V645" s="137"/>
      <c r="W645" s="137"/>
      <c r="X645" s="137"/>
      <c r="Y645" s="137"/>
      <c r="Z645" s="137"/>
    </row>
    <row r="646" spans="2:26" ht="48" customHeight="1" x14ac:dyDescent="0.25">
      <c r="B646" s="331">
        <v>20121101440</v>
      </c>
      <c r="C646" s="332"/>
      <c r="D646" s="333" t="s">
        <v>3416</v>
      </c>
      <c r="E646" s="334"/>
      <c r="F646" s="130" t="s">
        <v>3414</v>
      </c>
      <c r="G646" s="130" t="s">
        <v>1847</v>
      </c>
      <c r="H646" s="140" t="s">
        <v>3417</v>
      </c>
      <c r="I646" s="335" t="s">
        <v>1868</v>
      </c>
      <c r="J646" s="336"/>
      <c r="K646" s="336"/>
      <c r="L646" s="337"/>
      <c r="M646" s="333" t="s">
        <v>3333</v>
      </c>
      <c r="N646" s="334"/>
      <c r="O646" s="139">
        <v>40971</v>
      </c>
      <c r="P646" s="130" t="s">
        <v>1904</v>
      </c>
      <c r="Q646" s="134"/>
      <c r="R646" s="134" t="s">
        <v>3418</v>
      </c>
      <c r="S646" s="137"/>
      <c r="T646" s="137"/>
      <c r="U646" s="137"/>
      <c r="V646" s="137"/>
      <c r="W646" s="137"/>
      <c r="X646" s="137"/>
      <c r="Y646" s="137"/>
      <c r="Z646" s="137"/>
    </row>
    <row r="647" spans="2:26" ht="48" customHeight="1" x14ac:dyDescent="0.25">
      <c r="B647" s="331">
        <v>20121101439</v>
      </c>
      <c r="C647" s="332"/>
      <c r="D647" s="333" t="s">
        <v>3419</v>
      </c>
      <c r="E647" s="334"/>
      <c r="F647" s="130" t="s">
        <v>3409</v>
      </c>
      <c r="G647" s="130" t="s">
        <v>1847</v>
      </c>
      <c r="H647" s="140" t="s">
        <v>3420</v>
      </c>
      <c r="I647" s="335" t="s">
        <v>1868</v>
      </c>
      <c r="J647" s="336"/>
      <c r="K647" s="336"/>
      <c r="L647" s="337"/>
      <c r="M647" s="333" t="s">
        <v>3333</v>
      </c>
      <c r="N647" s="334"/>
      <c r="O647" s="139">
        <v>40971</v>
      </c>
      <c r="P647" s="130" t="s">
        <v>1904</v>
      </c>
      <c r="Q647" s="134"/>
      <c r="R647" s="134" t="s">
        <v>3421</v>
      </c>
      <c r="S647" s="137"/>
      <c r="T647" s="137"/>
      <c r="U647" s="137"/>
      <c r="V647" s="137"/>
      <c r="W647" s="137"/>
      <c r="X647" s="137"/>
      <c r="Y647" s="137"/>
      <c r="Z647" s="137"/>
    </row>
    <row r="648" spans="2:26" ht="48" customHeight="1" x14ac:dyDescent="0.25">
      <c r="B648" s="331">
        <v>20121101438</v>
      </c>
      <c r="C648" s="332"/>
      <c r="D648" s="333" t="s">
        <v>3422</v>
      </c>
      <c r="E648" s="334"/>
      <c r="F648" s="130" t="s">
        <v>3409</v>
      </c>
      <c r="G648" s="130" t="s">
        <v>1847</v>
      </c>
      <c r="H648" s="140" t="s">
        <v>3423</v>
      </c>
      <c r="I648" s="335" t="s">
        <v>1868</v>
      </c>
      <c r="J648" s="336"/>
      <c r="K648" s="336"/>
      <c r="L648" s="337"/>
      <c r="M648" s="333" t="s">
        <v>3333</v>
      </c>
      <c r="N648" s="334"/>
      <c r="O648" s="139">
        <v>40971</v>
      </c>
      <c r="P648" s="130" t="s">
        <v>1904</v>
      </c>
      <c r="Q648" s="134"/>
      <c r="R648" s="134" t="s">
        <v>3424</v>
      </c>
      <c r="S648" s="137"/>
      <c r="T648" s="137"/>
      <c r="U648" s="137"/>
      <c r="V648" s="137"/>
      <c r="W648" s="137"/>
      <c r="X648" s="137"/>
      <c r="Y648" s="137"/>
      <c r="Z648" s="137"/>
    </row>
    <row r="649" spans="2:26" ht="48" customHeight="1" x14ac:dyDescent="0.25">
      <c r="B649" s="331">
        <v>20123101462</v>
      </c>
      <c r="C649" s="332"/>
      <c r="D649" s="333" t="s">
        <v>3425</v>
      </c>
      <c r="E649" s="334"/>
      <c r="F649" s="130" t="s">
        <v>515</v>
      </c>
      <c r="G649" s="130" t="s">
        <v>1847</v>
      </c>
      <c r="H649" s="140" t="s">
        <v>3426</v>
      </c>
      <c r="I649" s="335" t="s">
        <v>3427</v>
      </c>
      <c r="J649" s="336"/>
      <c r="K649" s="336"/>
      <c r="L649" s="337"/>
      <c r="M649" s="333" t="s">
        <v>2644</v>
      </c>
      <c r="N649" s="334"/>
      <c r="O649" s="139">
        <v>40971</v>
      </c>
      <c r="P649" s="130" t="s">
        <v>1904</v>
      </c>
      <c r="Q649" s="134"/>
      <c r="R649" s="134"/>
      <c r="S649" s="137"/>
      <c r="T649" s="137"/>
      <c r="U649" s="137"/>
      <c r="V649" s="137"/>
      <c r="W649" s="137"/>
      <c r="X649" s="137"/>
      <c r="Y649" s="137"/>
      <c r="Z649" s="137"/>
    </row>
    <row r="650" spans="2:26" ht="48" customHeight="1" x14ac:dyDescent="0.25">
      <c r="B650" s="331">
        <v>20123101462</v>
      </c>
      <c r="C650" s="332"/>
      <c r="D650" s="333" t="s">
        <v>3428</v>
      </c>
      <c r="E650" s="334"/>
      <c r="F650" s="130" t="s">
        <v>515</v>
      </c>
      <c r="G650" s="130" t="s">
        <v>1847</v>
      </c>
      <c r="H650" s="140" t="s">
        <v>3429</v>
      </c>
      <c r="I650" s="335" t="s">
        <v>3430</v>
      </c>
      <c r="J650" s="336"/>
      <c r="K650" s="336"/>
      <c r="L650" s="337"/>
      <c r="M650" s="333" t="s">
        <v>2644</v>
      </c>
      <c r="N650" s="334"/>
      <c r="O650" s="139">
        <v>40971</v>
      </c>
      <c r="P650" s="130" t="s">
        <v>1904</v>
      </c>
      <c r="Q650" s="134"/>
      <c r="R650" s="134"/>
      <c r="S650" s="137"/>
      <c r="T650" s="137"/>
      <c r="U650" s="137"/>
      <c r="V650" s="137"/>
      <c r="W650" s="137"/>
      <c r="X650" s="137"/>
      <c r="Y650" s="137"/>
      <c r="Z650" s="137"/>
    </row>
    <row r="651" spans="2:26" ht="48" customHeight="1" x14ac:dyDescent="0.25">
      <c r="B651" s="331">
        <v>20123101462</v>
      </c>
      <c r="C651" s="332"/>
      <c r="D651" s="333" t="s">
        <v>3431</v>
      </c>
      <c r="E651" s="334"/>
      <c r="F651" s="130" t="s">
        <v>515</v>
      </c>
      <c r="G651" s="130" t="s">
        <v>1847</v>
      </c>
      <c r="H651" s="140" t="s">
        <v>3432</v>
      </c>
      <c r="I651" s="335" t="s">
        <v>3430</v>
      </c>
      <c r="J651" s="336"/>
      <c r="K651" s="336"/>
      <c r="L651" s="337"/>
      <c r="M651" s="333" t="s">
        <v>2644</v>
      </c>
      <c r="N651" s="334"/>
      <c r="O651" s="139">
        <v>40971</v>
      </c>
      <c r="P651" s="130" t="s">
        <v>1904</v>
      </c>
      <c r="Q651" s="134"/>
      <c r="R651" s="134"/>
      <c r="S651" s="137"/>
      <c r="T651" s="137"/>
      <c r="U651" s="137"/>
      <c r="V651" s="137"/>
      <c r="W651" s="137"/>
      <c r="X651" s="137"/>
      <c r="Y651" s="137"/>
      <c r="Z651" s="137"/>
    </row>
    <row r="652" spans="2:26" ht="48" customHeight="1" x14ac:dyDescent="0.25">
      <c r="B652" s="331">
        <v>20123101462</v>
      </c>
      <c r="C652" s="332"/>
      <c r="D652" s="333" t="s">
        <v>2167</v>
      </c>
      <c r="E652" s="334"/>
      <c r="F652" s="130" t="s">
        <v>515</v>
      </c>
      <c r="G652" s="130" t="s">
        <v>1847</v>
      </c>
      <c r="H652" s="140" t="s">
        <v>3433</v>
      </c>
      <c r="I652" s="335" t="s">
        <v>3430</v>
      </c>
      <c r="J652" s="336"/>
      <c r="K652" s="336"/>
      <c r="L652" s="337"/>
      <c r="M652" s="333" t="s">
        <v>2644</v>
      </c>
      <c r="N652" s="334"/>
      <c r="O652" s="139">
        <v>40971</v>
      </c>
      <c r="P652" s="130" t="s">
        <v>1904</v>
      </c>
      <c r="Q652" s="134"/>
      <c r="R652" s="134"/>
      <c r="S652" s="137"/>
      <c r="T652" s="137"/>
      <c r="U652" s="137"/>
      <c r="V652" s="137"/>
      <c r="W652" s="137"/>
      <c r="X652" s="137"/>
      <c r="Y652" s="137"/>
      <c r="Z652" s="137"/>
    </row>
    <row r="653" spans="2:26" ht="48" customHeight="1" x14ac:dyDescent="0.25">
      <c r="B653" s="331">
        <v>20123101462</v>
      </c>
      <c r="C653" s="332"/>
      <c r="D653" s="333" t="s">
        <v>3434</v>
      </c>
      <c r="E653" s="334"/>
      <c r="F653" s="130" t="s">
        <v>515</v>
      </c>
      <c r="G653" s="130" t="s">
        <v>1847</v>
      </c>
      <c r="H653" s="140" t="s">
        <v>3435</v>
      </c>
      <c r="I653" s="335" t="s">
        <v>3430</v>
      </c>
      <c r="J653" s="336"/>
      <c r="K653" s="336"/>
      <c r="L653" s="337"/>
      <c r="M653" s="333" t="s">
        <v>2644</v>
      </c>
      <c r="N653" s="334"/>
      <c r="O653" s="139">
        <v>40971</v>
      </c>
      <c r="P653" s="130" t="s">
        <v>1904</v>
      </c>
      <c r="Q653" s="134"/>
      <c r="R653" s="134"/>
      <c r="S653" s="137"/>
      <c r="T653" s="137"/>
      <c r="U653" s="137"/>
      <c r="V653" s="137"/>
      <c r="W653" s="137"/>
      <c r="X653" s="137"/>
      <c r="Y653" s="137"/>
      <c r="Z653" s="137"/>
    </row>
    <row r="654" spans="2:26" ht="48" customHeight="1" x14ac:dyDescent="0.25">
      <c r="B654" s="331">
        <v>20123101462</v>
      </c>
      <c r="C654" s="332"/>
      <c r="D654" s="333" t="s">
        <v>3436</v>
      </c>
      <c r="E654" s="334"/>
      <c r="F654" s="130" t="s">
        <v>515</v>
      </c>
      <c r="G654" s="130" t="s">
        <v>1847</v>
      </c>
      <c r="H654" s="140" t="s">
        <v>3437</v>
      </c>
      <c r="I654" s="335" t="s">
        <v>3430</v>
      </c>
      <c r="J654" s="336"/>
      <c r="K654" s="336"/>
      <c r="L654" s="337"/>
      <c r="M654" s="333" t="s">
        <v>2644</v>
      </c>
      <c r="N654" s="334"/>
      <c r="O654" s="139">
        <v>40971</v>
      </c>
      <c r="P654" s="130" t="s">
        <v>1904</v>
      </c>
      <c r="Q654" s="134"/>
      <c r="R654" s="134"/>
      <c r="S654" s="137"/>
      <c r="T654" s="137"/>
      <c r="U654" s="137"/>
      <c r="V654" s="137"/>
      <c r="W654" s="137"/>
      <c r="X654" s="137"/>
      <c r="Y654" s="137"/>
      <c r="Z654" s="137"/>
    </row>
    <row r="655" spans="2:26" ht="48" customHeight="1" x14ac:dyDescent="0.25">
      <c r="B655" s="331">
        <v>20123101462</v>
      </c>
      <c r="C655" s="332"/>
      <c r="D655" s="333" t="s">
        <v>3438</v>
      </c>
      <c r="E655" s="334"/>
      <c r="F655" s="130" t="s">
        <v>515</v>
      </c>
      <c r="G655" s="130" t="s">
        <v>1847</v>
      </c>
      <c r="H655" s="140" t="s">
        <v>3439</v>
      </c>
      <c r="I655" s="335" t="s">
        <v>3430</v>
      </c>
      <c r="J655" s="336"/>
      <c r="K655" s="336"/>
      <c r="L655" s="337"/>
      <c r="M655" s="333" t="s">
        <v>2644</v>
      </c>
      <c r="N655" s="334"/>
      <c r="O655" s="139">
        <v>40971</v>
      </c>
      <c r="P655" s="130" t="s">
        <v>1904</v>
      </c>
      <c r="Q655" s="134"/>
      <c r="R655" s="134"/>
      <c r="S655" s="137"/>
      <c r="T655" s="137"/>
      <c r="U655" s="137"/>
      <c r="V655" s="137"/>
      <c r="W655" s="137"/>
      <c r="X655" s="137"/>
      <c r="Y655" s="137"/>
      <c r="Z655" s="137"/>
    </row>
    <row r="656" spans="2:26" ht="48" customHeight="1" x14ac:dyDescent="0.25">
      <c r="B656" s="331">
        <v>20123101462</v>
      </c>
      <c r="C656" s="332"/>
      <c r="D656" s="333" t="s">
        <v>3440</v>
      </c>
      <c r="E656" s="334"/>
      <c r="F656" s="130" t="s">
        <v>515</v>
      </c>
      <c r="G656" s="130" t="s">
        <v>1847</v>
      </c>
      <c r="H656" s="140" t="s">
        <v>3441</v>
      </c>
      <c r="I656" s="335" t="s">
        <v>3430</v>
      </c>
      <c r="J656" s="336"/>
      <c r="K656" s="336"/>
      <c r="L656" s="337"/>
      <c r="M656" s="333" t="s">
        <v>2644</v>
      </c>
      <c r="N656" s="334"/>
      <c r="O656" s="139">
        <v>40971</v>
      </c>
      <c r="P656" s="130" t="s">
        <v>1904</v>
      </c>
      <c r="Q656" s="134"/>
      <c r="R656" s="134"/>
      <c r="S656" s="137"/>
      <c r="T656" s="137"/>
      <c r="U656" s="137"/>
      <c r="V656" s="137"/>
      <c r="W656" s="137"/>
      <c r="X656" s="137"/>
      <c r="Y656" s="137"/>
      <c r="Z656" s="137"/>
    </row>
    <row r="657" spans="2:26" ht="48" customHeight="1" x14ac:dyDescent="0.25">
      <c r="B657" s="331">
        <v>20123101462</v>
      </c>
      <c r="C657" s="332"/>
      <c r="D657" s="333" t="s">
        <v>3442</v>
      </c>
      <c r="E657" s="334"/>
      <c r="F657" s="130" t="s">
        <v>515</v>
      </c>
      <c r="G657" s="130" t="s">
        <v>1847</v>
      </c>
      <c r="H657" s="140" t="s">
        <v>3443</v>
      </c>
      <c r="I657" s="335" t="s">
        <v>3444</v>
      </c>
      <c r="J657" s="336"/>
      <c r="K657" s="336"/>
      <c r="L657" s="337"/>
      <c r="M657" s="333" t="s">
        <v>2644</v>
      </c>
      <c r="N657" s="334"/>
      <c r="O657" s="139">
        <v>40971</v>
      </c>
      <c r="P657" s="130" t="s">
        <v>1904</v>
      </c>
      <c r="Q657" s="134"/>
      <c r="R657" s="134"/>
      <c r="S657" s="137"/>
      <c r="T657" s="137"/>
      <c r="U657" s="137"/>
      <c r="V657" s="137"/>
      <c r="W657" s="137"/>
      <c r="X657" s="137"/>
      <c r="Y657" s="137"/>
      <c r="Z657" s="137"/>
    </row>
    <row r="658" spans="2:26" ht="48" customHeight="1" x14ac:dyDescent="0.25">
      <c r="B658" s="331">
        <v>20123101462</v>
      </c>
      <c r="C658" s="332"/>
      <c r="D658" s="333" t="s">
        <v>3445</v>
      </c>
      <c r="E658" s="334"/>
      <c r="F658" s="130" t="s">
        <v>515</v>
      </c>
      <c r="G658" s="130" t="s">
        <v>1847</v>
      </c>
      <c r="H658" s="140" t="s">
        <v>3446</v>
      </c>
      <c r="I658" s="335" t="s">
        <v>3447</v>
      </c>
      <c r="J658" s="336"/>
      <c r="K658" s="336"/>
      <c r="L658" s="337"/>
      <c r="M658" s="333" t="s">
        <v>2644</v>
      </c>
      <c r="N658" s="334"/>
      <c r="O658" s="139">
        <v>40971</v>
      </c>
      <c r="P658" s="130" t="s">
        <v>1904</v>
      </c>
      <c r="Q658" s="134"/>
      <c r="R658" s="134"/>
      <c r="S658" s="137"/>
      <c r="T658" s="137"/>
      <c r="U658" s="137"/>
      <c r="V658" s="137"/>
      <c r="W658" s="137"/>
      <c r="X658" s="137"/>
      <c r="Y658" s="137"/>
      <c r="Z658" s="137"/>
    </row>
    <row r="659" spans="2:26" ht="48" customHeight="1" x14ac:dyDescent="0.25">
      <c r="B659" s="331">
        <v>20123101462</v>
      </c>
      <c r="C659" s="332"/>
      <c r="D659" s="333" t="s">
        <v>3448</v>
      </c>
      <c r="E659" s="334"/>
      <c r="F659" s="130" t="s">
        <v>515</v>
      </c>
      <c r="G659" s="130" t="s">
        <v>1847</v>
      </c>
      <c r="H659" s="140" t="s">
        <v>3449</v>
      </c>
      <c r="I659" s="335" t="s">
        <v>3430</v>
      </c>
      <c r="J659" s="336"/>
      <c r="K659" s="336"/>
      <c r="L659" s="337"/>
      <c r="M659" s="333" t="s">
        <v>2644</v>
      </c>
      <c r="N659" s="334"/>
      <c r="O659" s="139">
        <v>40971</v>
      </c>
      <c r="P659" s="130" t="s">
        <v>1904</v>
      </c>
      <c r="Q659" s="134"/>
      <c r="R659" s="134"/>
      <c r="S659" s="137"/>
      <c r="T659" s="137"/>
      <c r="U659" s="137"/>
      <c r="V659" s="137"/>
      <c r="W659" s="137"/>
      <c r="X659" s="137"/>
      <c r="Y659" s="137"/>
      <c r="Z659" s="137"/>
    </row>
    <row r="660" spans="2:26" ht="48" customHeight="1" x14ac:dyDescent="0.25">
      <c r="B660" s="331">
        <v>20123101462</v>
      </c>
      <c r="C660" s="332"/>
      <c r="D660" s="333" t="s">
        <v>3450</v>
      </c>
      <c r="E660" s="334"/>
      <c r="F660" s="130" t="s">
        <v>515</v>
      </c>
      <c r="G660" s="130" t="s">
        <v>1847</v>
      </c>
      <c r="H660" s="140" t="s">
        <v>3451</v>
      </c>
      <c r="I660" s="335" t="s">
        <v>3430</v>
      </c>
      <c r="J660" s="336"/>
      <c r="K660" s="336"/>
      <c r="L660" s="337"/>
      <c r="M660" s="333" t="s">
        <v>2644</v>
      </c>
      <c r="N660" s="334"/>
      <c r="O660" s="139">
        <v>40971</v>
      </c>
      <c r="P660" s="130" t="s">
        <v>1904</v>
      </c>
      <c r="Q660" s="134"/>
      <c r="R660" s="134"/>
      <c r="S660" s="137"/>
      <c r="T660" s="137"/>
      <c r="U660" s="137"/>
      <c r="V660" s="137"/>
      <c r="W660" s="137"/>
      <c r="X660" s="137"/>
      <c r="Y660" s="137"/>
      <c r="Z660" s="137"/>
    </row>
    <row r="661" spans="2:26" ht="48" customHeight="1" x14ac:dyDescent="0.25">
      <c r="B661" s="331">
        <v>20123101461</v>
      </c>
      <c r="C661" s="332"/>
      <c r="D661" s="333" t="s">
        <v>3452</v>
      </c>
      <c r="E661" s="334"/>
      <c r="F661" s="130" t="s">
        <v>515</v>
      </c>
      <c r="G661" s="130" t="s">
        <v>1847</v>
      </c>
      <c r="H661" s="140" t="s">
        <v>3453</v>
      </c>
      <c r="I661" s="335" t="s">
        <v>3430</v>
      </c>
      <c r="J661" s="336"/>
      <c r="K661" s="336"/>
      <c r="L661" s="337"/>
      <c r="M661" s="333" t="s">
        <v>2644</v>
      </c>
      <c r="N661" s="334"/>
      <c r="O661" s="139">
        <v>40942</v>
      </c>
      <c r="P661" s="130" t="s">
        <v>1904</v>
      </c>
      <c r="Q661" s="134"/>
      <c r="R661" s="134"/>
      <c r="S661" s="137"/>
      <c r="T661" s="137"/>
      <c r="U661" s="137"/>
      <c r="V661" s="137"/>
      <c r="W661" s="137"/>
      <c r="X661" s="137"/>
      <c r="Y661" s="137"/>
      <c r="Z661" s="137"/>
    </row>
    <row r="662" spans="2:26" ht="48" customHeight="1" x14ac:dyDescent="0.25">
      <c r="B662" s="331">
        <v>20123101461</v>
      </c>
      <c r="C662" s="332"/>
      <c r="D662" s="333" t="s">
        <v>3454</v>
      </c>
      <c r="E662" s="334"/>
      <c r="F662" s="130" t="s">
        <v>515</v>
      </c>
      <c r="G662" s="130" t="s">
        <v>1847</v>
      </c>
      <c r="H662" s="140" t="s">
        <v>3426</v>
      </c>
      <c r="I662" s="335" t="s">
        <v>1868</v>
      </c>
      <c r="J662" s="336"/>
      <c r="K662" s="336"/>
      <c r="L662" s="337"/>
      <c r="M662" s="333" t="s">
        <v>2644</v>
      </c>
      <c r="N662" s="334"/>
      <c r="O662" s="139">
        <v>40942</v>
      </c>
      <c r="P662" s="130" t="s">
        <v>1904</v>
      </c>
      <c r="Q662" s="134"/>
      <c r="R662" s="134"/>
      <c r="S662" s="137"/>
      <c r="T662" s="137"/>
      <c r="U662" s="137"/>
      <c r="V662" s="137"/>
      <c r="W662" s="137"/>
      <c r="X662" s="137"/>
      <c r="Y662" s="137"/>
      <c r="Z662" s="137"/>
    </row>
    <row r="663" spans="2:26" ht="48" customHeight="1" x14ac:dyDescent="0.25">
      <c r="B663" s="331">
        <v>20123101461</v>
      </c>
      <c r="C663" s="332"/>
      <c r="D663" s="333" t="s">
        <v>3455</v>
      </c>
      <c r="E663" s="334"/>
      <c r="F663" s="130" t="s">
        <v>515</v>
      </c>
      <c r="G663" s="130" t="s">
        <v>1847</v>
      </c>
      <c r="H663" s="140" t="s">
        <v>3429</v>
      </c>
      <c r="I663" s="335" t="s">
        <v>1868</v>
      </c>
      <c r="J663" s="336"/>
      <c r="K663" s="336"/>
      <c r="L663" s="337"/>
      <c r="M663" s="333" t="s">
        <v>2644</v>
      </c>
      <c r="N663" s="334"/>
      <c r="O663" s="139">
        <v>40942</v>
      </c>
      <c r="P663" s="130" t="s">
        <v>1904</v>
      </c>
      <c r="Q663" s="134"/>
      <c r="R663" s="134"/>
      <c r="S663" s="137"/>
      <c r="T663" s="137"/>
      <c r="U663" s="137"/>
      <c r="V663" s="137"/>
      <c r="W663" s="137"/>
      <c r="X663" s="137"/>
      <c r="Y663" s="137"/>
      <c r="Z663" s="137"/>
    </row>
    <row r="664" spans="2:26" ht="48" customHeight="1" x14ac:dyDescent="0.25">
      <c r="B664" s="331">
        <v>20123101461</v>
      </c>
      <c r="C664" s="332"/>
      <c r="D664" s="333" t="s">
        <v>3456</v>
      </c>
      <c r="E664" s="334"/>
      <c r="F664" s="130" t="s">
        <v>515</v>
      </c>
      <c r="G664" s="130" t="s">
        <v>1847</v>
      </c>
      <c r="H664" s="140" t="s">
        <v>3457</v>
      </c>
      <c r="I664" s="335" t="s">
        <v>1868</v>
      </c>
      <c r="J664" s="336"/>
      <c r="K664" s="336"/>
      <c r="L664" s="337"/>
      <c r="M664" s="333" t="s">
        <v>2644</v>
      </c>
      <c r="N664" s="334"/>
      <c r="O664" s="139">
        <v>40942</v>
      </c>
      <c r="P664" s="130" t="s">
        <v>1904</v>
      </c>
      <c r="Q664" s="134"/>
      <c r="R664" s="134"/>
      <c r="S664" s="137"/>
      <c r="T664" s="137"/>
      <c r="U664" s="137"/>
      <c r="V664" s="137"/>
      <c r="W664" s="137"/>
      <c r="X664" s="137"/>
      <c r="Y664" s="137"/>
      <c r="Z664" s="137"/>
    </row>
    <row r="665" spans="2:26" ht="48" customHeight="1" x14ac:dyDescent="0.25">
      <c r="B665" s="331">
        <v>20123101461</v>
      </c>
      <c r="C665" s="332"/>
      <c r="D665" s="333" t="s">
        <v>3458</v>
      </c>
      <c r="E665" s="334"/>
      <c r="F665" s="130" t="s">
        <v>515</v>
      </c>
      <c r="G665" s="130" t="s">
        <v>1847</v>
      </c>
      <c r="H665" s="140" t="s">
        <v>3433</v>
      </c>
      <c r="I665" s="335" t="s">
        <v>1868</v>
      </c>
      <c r="J665" s="336"/>
      <c r="K665" s="336"/>
      <c r="L665" s="337"/>
      <c r="M665" s="333" t="s">
        <v>2644</v>
      </c>
      <c r="N665" s="334"/>
      <c r="O665" s="139">
        <v>40942</v>
      </c>
      <c r="P665" s="130" t="s">
        <v>1904</v>
      </c>
      <c r="Q665" s="134"/>
      <c r="R665" s="134"/>
      <c r="S665" s="137"/>
      <c r="T665" s="137"/>
      <c r="U665" s="137"/>
      <c r="V665" s="137"/>
      <c r="W665" s="137"/>
      <c r="X665" s="137"/>
      <c r="Y665" s="137"/>
      <c r="Z665" s="137"/>
    </row>
    <row r="666" spans="2:26" ht="48" customHeight="1" x14ac:dyDescent="0.25">
      <c r="B666" s="331">
        <v>20123101461</v>
      </c>
      <c r="C666" s="332"/>
      <c r="D666" s="333" t="s">
        <v>3459</v>
      </c>
      <c r="E666" s="334"/>
      <c r="F666" s="130" t="s">
        <v>515</v>
      </c>
      <c r="G666" s="130" t="s">
        <v>1847</v>
      </c>
      <c r="H666" s="140" t="s">
        <v>3435</v>
      </c>
      <c r="I666" s="335" t="s">
        <v>1868</v>
      </c>
      <c r="J666" s="336"/>
      <c r="K666" s="336"/>
      <c r="L666" s="337"/>
      <c r="M666" s="333" t="s">
        <v>2644</v>
      </c>
      <c r="N666" s="334"/>
      <c r="O666" s="139">
        <v>40942</v>
      </c>
      <c r="P666" s="130" t="s">
        <v>1904</v>
      </c>
      <c r="Q666" s="134"/>
      <c r="R666" s="134"/>
      <c r="S666" s="137"/>
      <c r="T666" s="137"/>
      <c r="U666" s="137"/>
      <c r="V666" s="137"/>
      <c r="W666" s="137"/>
      <c r="X666" s="137"/>
      <c r="Y666" s="137"/>
      <c r="Z666" s="137"/>
    </row>
    <row r="667" spans="2:26" ht="48" customHeight="1" x14ac:dyDescent="0.25">
      <c r="B667" s="331">
        <v>20123101461</v>
      </c>
      <c r="C667" s="332"/>
      <c r="D667" s="333" t="s">
        <v>3460</v>
      </c>
      <c r="E667" s="334"/>
      <c r="F667" s="130" t="s">
        <v>515</v>
      </c>
      <c r="G667" s="130" t="s">
        <v>1847</v>
      </c>
      <c r="H667" s="140" t="s">
        <v>3437</v>
      </c>
      <c r="I667" s="335" t="s">
        <v>1868</v>
      </c>
      <c r="J667" s="336"/>
      <c r="K667" s="336"/>
      <c r="L667" s="337"/>
      <c r="M667" s="333" t="s">
        <v>2644</v>
      </c>
      <c r="N667" s="334"/>
      <c r="O667" s="139">
        <v>40942</v>
      </c>
      <c r="P667" s="130" t="s">
        <v>1904</v>
      </c>
      <c r="Q667" s="134"/>
      <c r="R667" s="134"/>
      <c r="S667" s="137"/>
      <c r="T667" s="137"/>
      <c r="U667" s="137"/>
      <c r="V667" s="137"/>
      <c r="W667" s="137"/>
      <c r="X667" s="137"/>
      <c r="Y667" s="137"/>
      <c r="Z667" s="137"/>
    </row>
    <row r="668" spans="2:26" ht="48" customHeight="1" x14ac:dyDescent="0.25">
      <c r="B668" s="331">
        <v>20123101461</v>
      </c>
      <c r="C668" s="332"/>
      <c r="D668" s="333" t="s">
        <v>3461</v>
      </c>
      <c r="E668" s="334"/>
      <c r="F668" s="130" t="s">
        <v>515</v>
      </c>
      <c r="G668" s="130" t="s">
        <v>1847</v>
      </c>
      <c r="H668" s="140" t="s">
        <v>3462</v>
      </c>
      <c r="I668" s="335" t="s">
        <v>1868</v>
      </c>
      <c r="J668" s="336"/>
      <c r="K668" s="336"/>
      <c r="L668" s="337"/>
      <c r="M668" s="333" t="s">
        <v>2644</v>
      </c>
      <c r="N668" s="334"/>
      <c r="O668" s="139">
        <v>40942</v>
      </c>
      <c r="P668" s="130" t="s">
        <v>1904</v>
      </c>
      <c r="Q668" s="134"/>
      <c r="R668" s="134"/>
      <c r="S668" s="137"/>
      <c r="T668" s="137"/>
      <c r="U668" s="137"/>
      <c r="V668" s="137"/>
      <c r="W668" s="137"/>
      <c r="X668" s="137"/>
      <c r="Y668" s="137"/>
      <c r="Z668" s="137"/>
    </row>
    <row r="669" spans="2:26" ht="48" customHeight="1" x14ac:dyDescent="0.25">
      <c r="B669" s="331">
        <v>20123101461</v>
      </c>
      <c r="C669" s="332"/>
      <c r="D669" s="333" t="s">
        <v>3463</v>
      </c>
      <c r="E669" s="334"/>
      <c r="F669" s="130" t="s">
        <v>515</v>
      </c>
      <c r="G669" s="130" t="s">
        <v>1847</v>
      </c>
      <c r="H669" s="140" t="s">
        <v>3451</v>
      </c>
      <c r="I669" s="335" t="s">
        <v>1868</v>
      </c>
      <c r="J669" s="336"/>
      <c r="K669" s="336"/>
      <c r="L669" s="337"/>
      <c r="M669" s="333" t="s">
        <v>2644</v>
      </c>
      <c r="N669" s="334"/>
      <c r="O669" s="139">
        <v>40942</v>
      </c>
      <c r="P669" s="130" t="s">
        <v>1904</v>
      </c>
      <c r="Q669" s="134"/>
      <c r="R669" s="134"/>
      <c r="S669" s="137"/>
      <c r="T669" s="137"/>
      <c r="U669" s="137"/>
      <c r="V669" s="137"/>
      <c r="W669" s="137"/>
      <c r="X669" s="137"/>
      <c r="Y669" s="137"/>
      <c r="Z669" s="137"/>
    </row>
    <row r="670" spans="2:26" ht="48" customHeight="1" x14ac:dyDescent="0.25">
      <c r="B670" s="331">
        <v>20123101461</v>
      </c>
      <c r="C670" s="332"/>
      <c r="D670" s="333" t="s">
        <v>3464</v>
      </c>
      <c r="E670" s="334"/>
      <c r="F670" s="130" t="s">
        <v>515</v>
      </c>
      <c r="G670" s="130" t="s">
        <v>1847</v>
      </c>
      <c r="H670" s="140" t="s">
        <v>3446</v>
      </c>
      <c r="I670" s="335" t="s">
        <v>1868</v>
      </c>
      <c r="J670" s="336"/>
      <c r="K670" s="336"/>
      <c r="L670" s="337"/>
      <c r="M670" s="333" t="s">
        <v>2644</v>
      </c>
      <c r="N670" s="334"/>
      <c r="O670" s="139">
        <v>40942</v>
      </c>
      <c r="P670" s="130" t="s">
        <v>1904</v>
      </c>
      <c r="Q670" s="134"/>
      <c r="R670" s="134"/>
      <c r="S670" s="137"/>
      <c r="T670" s="137"/>
      <c r="U670" s="137"/>
      <c r="V670" s="137"/>
      <c r="W670" s="137"/>
      <c r="X670" s="137"/>
      <c r="Y670" s="137"/>
      <c r="Z670" s="137"/>
    </row>
    <row r="671" spans="2:26" ht="48" customHeight="1" x14ac:dyDescent="0.25">
      <c r="B671" s="331">
        <v>20123101461</v>
      </c>
      <c r="C671" s="332"/>
      <c r="D671" s="333" t="s">
        <v>3465</v>
      </c>
      <c r="E671" s="334"/>
      <c r="F671" s="130" t="s">
        <v>515</v>
      </c>
      <c r="G671" s="130" t="s">
        <v>1847</v>
      </c>
      <c r="H671" s="140" t="s">
        <v>3453</v>
      </c>
      <c r="I671" s="335" t="s">
        <v>1868</v>
      </c>
      <c r="J671" s="336"/>
      <c r="K671" s="336"/>
      <c r="L671" s="337"/>
      <c r="M671" s="333" t="s">
        <v>2644</v>
      </c>
      <c r="N671" s="334"/>
      <c r="O671" s="139">
        <v>40942</v>
      </c>
      <c r="P671" s="130" t="s">
        <v>1904</v>
      </c>
      <c r="Q671" s="134"/>
      <c r="R671" s="134"/>
      <c r="S671" s="137"/>
      <c r="T671" s="137"/>
      <c r="U671" s="137"/>
      <c r="V671" s="137"/>
      <c r="W671" s="137"/>
      <c r="X671" s="137"/>
      <c r="Y671" s="137"/>
      <c r="Z671" s="137"/>
    </row>
    <row r="672" spans="2:26" ht="48" customHeight="1" x14ac:dyDescent="0.25">
      <c r="B672" s="331">
        <v>20123101492</v>
      </c>
      <c r="C672" s="332"/>
      <c r="D672" s="333" t="s">
        <v>3466</v>
      </c>
      <c r="E672" s="334"/>
      <c r="F672" s="130" t="s">
        <v>3467</v>
      </c>
      <c r="G672" s="130" t="s">
        <v>3349</v>
      </c>
      <c r="H672" s="140" t="s">
        <v>3468</v>
      </c>
      <c r="I672" s="335" t="s">
        <v>3469</v>
      </c>
      <c r="J672" s="336"/>
      <c r="K672" s="336"/>
      <c r="L672" s="337"/>
      <c r="M672" s="333" t="s">
        <v>2012</v>
      </c>
      <c r="N672" s="334"/>
      <c r="O672" s="139">
        <v>40942</v>
      </c>
      <c r="P672" s="130" t="s">
        <v>1904</v>
      </c>
      <c r="Q672" s="134"/>
      <c r="R672" s="134"/>
      <c r="S672" s="137"/>
      <c r="T672" s="137"/>
      <c r="U672" s="137"/>
      <c r="V672" s="137"/>
      <c r="W672" s="137"/>
      <c r="X672" s="137"/>
      <c r="Y672" s="137"/>
      <c r="Z672" s="137"/>
    </row>
    <row r="673" spans="2:26" ht="48" customHeight="1" x14ac:dyDescent="0.25">
      <c r="B673" s="331">
        <v>20121101473</v>
      </c>
      <c r="C673" s="332"/>
      <c r="D673" s="333" t="s">
        <v>2035</v>
      </c>
      <c r="E673" s="334"/>
      <c r="F673" s="130" t="s">
        <v>3080</v>
      </c>
      <c r="G673" s="130" t="s">
        <v>2932</v>
      </c>
      <c r="H673" s="140" t="s">
        <v>3470</v>
      </c>
      <c r="I673" s="335" t="s">
        <v>3471</v>
      </c>
      <c r="J673" s="336"/>
      <c r="K673" s="336"/>
      <c r="L673" s="337"/>
      <c r="M673" s="333" t="s">
        <v>3472</v>
      </c>
      <c r="N673" s="334"/>
      <c r="O673" s="139">
        <v>40942</v>
      </c>
      <c r="P673" s="130" t="s">
        <v>1904</v>
      </c>
      <c r="Q673" s="134"/>
      <c r="R673" s="134"/>
      <c r="S673" s="137"/>
      <c r="T673" s="137"/>
      <c r="U673" s="137"/>
      <c r="V673" s="137"/>
      <c r="W673" s="137"/>
      <c r="X673" s="137"/>
      <c r="Y673" s="137"/>
      <c r="Z673" s="137"/>
    </row>
    <row r="674" spans="2:26" ht="48" customHeight="1" x14ac:dyDescent="0.25">
      <c r="B674" s="331">
        <v>13123100193</v>
      </c>
      <c r="C674" s="332"/>
      <c r="D674" s="333" t="s">
        <v>3473</v>
      </c>
      <c r="E674" s="334"/>
      <c r="F674" s="130" t="s">
        <v>2931</v>
      </c>
      <c r="G674" s="130" t="s">
        <v>3362</v>
      </c>
      <c r="H674" s="140" t="s">
        <v>1880</v>
      </c>
      <c r="I674" s="335" t="s">
        <v>2059</v>
      </c>
      <c r="J674" s="336"/>
      <c r="K674" s="336"/>
      <c r="L674" s="337"/>
      <c r="M674" s="333" t="s">
        <v>2086</v>
      </c>
      <c r="N674" s="334"/>
      <c r="O674" s="139">
        <v>40942</v>
      </c>
      <c r="P674" s="130" t="s">
        <v>1904</v>
      </c>
      <c r="Q674" s="134"/>
      <c r="R674" s="134"/>
      <c r="S674" s="137"/>
      <c r="T674" s="137"/>
      <c r="U674" s="137"/>
      <c r="V674" s="137"/>
      <c r="W674" s="137"/>
      <c r="X674" s="137"/>
      <c r="Y674" s="137"/>
      <c r="Z674" s="137"/>
    </row>
    <row r="675" spans="2:26" ht="48" customHeight="1" x14ac:dyDescent="0.25">
      <c r="B675" s="331">
        <v>13123100193</v>
      </c>
      <c r="C675" s="332"/>
      <c r="D675" s="333" t="s">
        <v>3474</v>
      </c>
      <c r="E675" s="334"/>
      <c r="F675" s="130" t="s">
        <v>2931</v>
      </c>
      <c r="G675" s="130" t="s">
        <v>3362</v>
      </c>
      <c r="H675" s="140" t="s">
        <v>3400</v>
      </c>
      <c r="I675" s="335" t="s">
        <v>3362</v>
      </c>
      <c r="J675" s="336"/>
      <c r="K675" s="336"/>
      <c r="L675" s="337"/>
      <c r="M675" s="333" t="s">
        <v>2086</v>
      </c>
      <c r="N675" s="334"/>
      <c r="O675" s="139">
        <v>40942</v>
      </c>
      <c r="P675" s="130" t="s">
        <v>3475</v>
      </c>
      <c r="Q675" s="134"/>
      <c r="R675" s="134"/>
      <c r="S675" s="137"/>
      <c r="T675" s="137"/>
      <c r="U675" s="137"/>
      <c r="V675" s="137"/>
      <c r="W675" s="137"/>
      <c r="X675" s="137"/>
      <c r="Y675" s="137"/>
      <c r="Z675" s="137"/>
    </row>
    <row r="676" spans="2:26" ht="48" customHeight="1" x14ac:dyDescent="0.25">
      <c r="B676" s="331">
        <v>13123100193</v>
      </c>
      <c r="C676" s="332"/>
      <c r="D676" s="333" t="s">
        <v>3476</v>
      </c>
      <c r="E676" s="334"/>
      <c r="F676" s="130" t="s">
        <v>115</v>
      </c>
      <c r="G676" s="130" t="s">
        <v>3362</v>
      </c>
      <c r="H676" s="140" t="s">
        <v>3477</v>
      </c>
      <c r="I676" s="335" t="s">
        <v>3362</v>
      </c>
      <c r="J676" s="336"/>
      <c r="K676" s="336"/>
      <c r="L676" s="337"/>
      <c r="M676" s="333" t="s">
        <v>2086</v>
      </c>
      <c r="N676" s="334"/>
      <c r="O676" s="139">
        <v>40942</v>
      </c>
      <c r="P676" s="130" t="s">
        <v>3475</v>
      </c>
      <c r="Q676" s="134"/>
      <c r="R676" s="134" t="s">
        <v>3478</v>
      </c>
      <c r="S676" s="137"/>
      <c r="T676" s="137"/>
      <c r="U676" s="137"/>
      <c r="V676" s="137"/>
      <c r="W676" s="137"/>
      <c r="X676" s="137"/>
      <c r="Y676" s="137"/>
      <c r="Z676" s="137"/>
    </row>
    <row r="677" spans="2:26" ht="48" customHeight="1" x14ac:dyDescent="0.25">
      <c r="B677" s="331">
        <v>13123100193</v>
      </c>
      <c r="C677" s="332"/>
      <c r="D677" s="333" t="s">
        <v>3479</v>
      </c>
      <c r="E677" s="334"/>
      <c r="F677" s="130" t="s">
        <v>115</v>
      </c>
      <c r="G677" s="130" t="s">
        <v>3362</v>
      </c>
      <c r="H677" s="140" t="s">
        <v>1895</v>
      </c>
      <c r="I677" s="335" t="s">
        <v>3362</v>
      </c>
      <c r="J677" s="336"/>
      <c r="K677" s="336"/>
      <c r="L677" s="337"/>
      <c r="M677" s="333" t="s">
        <v>2086</v>
      </c>
      <c r="N677" s="334"/>
      <c r="O677" s="139">
        <v>40942</v>
      </c>
      <c r="P677" s="130" t="s">
        <v>3475</v>
      </c>
      <c r="Q677" s="134"/>
      <c r="R677" s="134"/>
      <c r="S677" s="137"/>
      <c r="T677" s="137"/>
      <c r="U677" s="137"/>
      <c r="V677" s="137"/>
      <c r="W677" s="137"/>
      <c r="X677" s="137"/>
      <c r="Y677" s="137"/>
      <c r="Z677" s="137"/>
    </row>
    <row r="678" spans="2:26" ht="48" customHeight="1" x14ac:dyDescent="0.25">
      <c r="B678" s="331">
        <v>20121101486</v>
      </c>
      <c r="C678" s="332"/>
      <c r="D678" s="333"/>
      <c r="E678" s="334"/>
      <c r="F678" s="130" t="s">
        <v>3090</v>
      </c>
      <c r="G678" s="130" t="s">
        <v>3480</v>
      </c>
      <c r="H678" s="140" t="s">
        <v>712</v>
      </c>
      <c r="I678" s="335" t="s">
        <v>3481</v>
      </c>
      <c r="J678" s="336"/>
      <c r="K678" s="336"/>
      <c r="L678" s="337"/>
      <c r="M678" s="333" t="s">
        <v>3482</v>
      </c>
      <c r="N678" s="334"/>
      <c r="O678" s="139">
        <v>40942</v>
      </c>
      <c r="P678" s="130" t="s">
        <v>3475</v>
      </c>
      <c r="Q678" s="134"/>
      <c r="R678" s="134"/>
      <c r="S678" s="137"/>
      <c r="T678" s="137"/>
      <c r="U678" s="137"/>
      <c r="V678" s="137"/>
      <c r="W678" s="137"/>
      <c r="X678" s="137"/>
      <c r="Y678" s="137"/>
      <c r="Z678" s="137"/>
    </row>
    <row r="679" spans="2:26" ht="48" customHeight="1" x14ac:dyDescent="0.25">
      <c r="B679" s="331" t="s">
        <v>1819</v>
      </c>
      <c r="C679" s="332"/>
      <c r="D679" s="333" t="s">
        <v>3483</v>
      </c>
      <c r="E679" s="334"/>
      <c r="F679" s="130" t="s">
        <v>3484</v>
      </c>
      <c r="G679" s="130" t="s">
        <v>3066</v>
      </c>
      <c r="H679" s="140" t="s">
        <v>3485</v>
      </c>
      <c r="I679" s="335" t="s">
        <v>3486</v>
      </c>
      <c r="J679" s="336"/>
      <c r="K679" s="336"/>
      <c r="L679" s="337"/>
      <c r="M679" s="333" t="s">
        <v>2012</v>
      </c>
      <c r="N679" s="334"/>
      <c r="O679" s="139">
        <v>40942</v>
      </c>
      <c r="P679" s="130" t="s">
        <v>3475</v>
      </c>
      <c r="Q679" s="134"/>
      <c r="R679" s="134"/>
      <c r="S679" s="137"/>
      <c r="T679" s="137"/>
      <c r="U679" s="137"/>
      <c r="V679" s="137"/>
      <c r="W679" s="137"/>
      <c r="X679" s="137"/>
      <c r="Y679" s="137"/>
      <c r="Z679" s="137"/>
    </row>
    <row r="680" spans="2:26" ht="48" customHeight="1" x14ac:dyDescent="0.25">
      <c r="B680" s="331" t="s">
        <v>1859</v>
      </c>
      <c r="C680" s="332"/>
      <c r="D680" s="333" t="s">
        <v>3487</v>
      </c>
      <c r="E680" s="334"/>
      <c r="F680" s="130" t="s">
        <v>3409</v>
      </c>
      <c r="G680" s="130" t="s">
        <v>3066</v>
      </c>
      <c r="H680" s="140" t="s">
        <v>3488</v>
      </c>
      <c r="I680" s="335" t="s">
        <v>3489</v>
      </c>
      <c r="J680" s="336"/>
      <c r="K680" s="336"/>
      <c r="L680" s="337"/>
      <c r="M680" s="333" t="s">
        <v>2012</v>
      </c>
      <c r="N680" s="334"/>
      <c r="O680" s="139">
        <v>40942</v>
      </c>
      <c r="P680" s="130" t="s">
        <v>3475</v>
      </c>
      <c r="Q680" s="134"/>
      <c r="R680" s="134"/>
      <c r="S680" s="137" t="s">
        <v>1963</v>
      </c>
      <c r="T680" s="137"/>
      <c r="U680" s="137"/>
      <c r="V680" s="137"/>
      <c r="W680" s="137"/>
      <c r="X680" s="137"/>
      <c r="Y680" s="137"/>
      <c r="Z680" s="137"/>
    </row>
    <row r="681" spans="2:26" ht="48" customHeight="1" x14ac:dyDescent="0.25">
      <c r="B681" s="331" t="s">
        <v>1859</v>
      </c>
      <c r="C681" s="332"/>
      <c r="D681" s="333" t="s">
        <v>3490</v>
      </c>
      <c r="E681" s="334"/>
      <c r="F681" s="130" t="s">
        <v>2943</v>
      </c>
      <c r="G681" s="130" t="s">
        <v>2932</v>
      </c>
      <c r="H681" s="140" t="s">
        <v>3491</v>
      </c>
      <c r="I681" s="335" t="s">
        <v>3492</v>
      </c>
      <c r="J681" s="336"/>
      <c r="K681" s="336"/>
      <c r="L681" s="337"/>
      <c r="M681" s="333" t="s">
        <v>2935</v>
      </c>
      <c r="N681" s="334"/>
      <c r="O681" s="139">
        <v>40942</v>
      </c>
      <c r="P681" s="130" t="s">
        <v>3475</v>
      </c>
      <c r="Q681" s="134"/>
      <c r="R681" s="134"/>
      <c r="S681" s="137"/>
      <c r="T681" s="137"/>
      <c r="U681" s="137"/>
      <c r="V681" s="137"/>
      <c r="W681" s="137"/>
      <c r="X681" s="137"/>
      <c r="Y681" s="137"/>
      <c r="Z681" s="137"/>
    </row>
    <row r="682" spans="2:26" ht="48" customHeight="1" x14ac:dyDescent="0.25">
      <c r="B682" s="331" t="s">
        <v>1859</v>
      </c>
      <c r="C682" s="332"/>
      <c r="D682" s="333" t="s">
        <v>3493</v>
      </c>
      <c r="E682" s="334"/>
      <c r="F682" s="130" t="s">
        <v>3484</v>
      </c>
      <c r="G682" s="130" t="s">
        <v>3066</v>
      </c>
      <c r="H682" s="140" t="s">
        <v>3494</v>
      </c>
      <c r="I682" s="335" t="s">
        <v>3495</v>
      </c>
      <c r="J682" s="336"/>
      <c r="K682" s="336"/>
      <c r="L682" s="337"/>
      <c r="M682" s="333" t="s">
        <v>2012</v>
      </c>
      <c r="N682" s="334"/>
      <c r="O682" s="139">
        <v>40945</v>
      </c>
      <c r="P682" s="130" t="s">
        <v>2080</v>
      </c>
      <c r="Q682" s="134"/>
      <c r="R682" s="134"/>
      <c r="S682" s="137"/>
      <c r="T682" s="137"/>
      <c r="U682" s="137"/>
      <c r="V682" s="137"/>
      <c r="W682" s="137"/>
      <c r="X682" s="137"/>
      <c r="Y682" s="137"/>
      <c r="Z682" s="137"/>
    </row>
    <row r="683" spans="2:26" ht="48" customHeight="1" x14ac:dyDescent="0.25">
      <c r="B683" s="331">
        <v>24123100067</v>
      </c>
      <c r="C683" s="332"/>
      <c r="D683" s="333" t="s">
        <v>3496</v>
      </c>
      <c r="E683" s="334"/>
      <c r="F683" s="130" t="s">
        <v>2943</v>
      </c>
      <c r="G683" s="130" t="s">
        <v>3066</v>
      </c>
      <c r="H683" s="140" t="s">
        <v>3497</v>
      </c>
      <c r="I683" s="335" t="s">
        <v>3498</v>
      </c>
      <c r="J683" s="336"/>
      <c r="K683" s="336"/>
      <c r="L683" s="337"/>
      <c r="M683" s="333" t="s">
        <v>2012</v>
      </c>
      <c r="N683" s="334"/>
      <c r="O683" s="139">
        <v>40945</v>
      </c>
      <c r="P683" s="130" t="s">
        <v>2080</v>
      </c>
      <c r="Q683" s="134"/>
      <c r="R683" s="134"/>
      <c r="S683" s="137"/>
      <c r="T683" s="137"/>
      <c r="U683" s="137"/>
      <c r="V683" s="137"/>
      <c r="W683" s="137"/>
      <c r="X683" s="137"/>
      <c r="Y683" s="137"/>
      <c r="Z683" s="137"/>
    </row>
    <row r="684" spans="2:26" ht="48" customHeight="1" x14ac:dyDescent="0.25">
      <c r="B684" s="331">
        <v>24123100067</v>
      </c>
      <c r="C684" s="332"/>
      <c r="D684" s="333" t="s">
        <v>3499</v>
      </c>
      <c r="E684" s="334"/>
      <c r="F684" s="130" t="s">
        <v>2943</v>
      </c>
      <c r="G684" s="130" t="s">
        <v>3066</v>
      </c>
      <c r="H684" s="140" t="s">
        <v>3500</v>
      </c>
      <c r="I684" s="335" t="s">
        <v>3501</v>
      </c>
      <c r="J684" s="336"/>
      <c r="K684" s="336"/>
      <c r="L684" s="337"/>
      <c r="M684" s="333" t="s">
        <v>2012</v>
      </c>
      <c r="N684" s="334"/>
      <c r="O684" s="139">
        <v>40945</v>
      </c>
      <c r="P684" s="130" t="s">
        <v>2080</v>
      </c>
      <c r="Q684" s="134"/>
      <c r="R684" s="134"/>
      <c r="S684" s="137"/>
      <c r="T684" s="137"/>
      <c r="U684" s="137"/>
      <c r="V684" s="137"/>
      <c r="W684" s="137"/>
      <c r="X684" s="137"/>
      <c r="Y684" s="137"/>
      <c r="Z684" s="137"/>
    </row>
    <row r="685" spans="2:26" ht="48" customHeight="1" x14ac:dyDescent="0.25">
      <c r="B685" s="331">
        <v>24123100067</v>
      </c>
      <c r="C685" s="332"/>
      <c r="D685" s="333" t="s">
        <v>3502</v>
      </c>
      <c r="E685" s="334"/>
      <c r="F685" s="130" t="s">
        <v>2943</v>
      </c>
      <c r="G685" s="130" t="s">
        <v>3066</v>
      </c>
      <c r="H685" s="140" t="s">
        <v>3503</v>
      </c>
      <c r="I685" s="335" t="s">
        <v>3504</v>
      </c>
      <c r="J685" s="336"/>
      <c r="K685" s="336"/>
      <c r="L685" s="337"/>
      <c r="M685" s="333" t="s">
        <v>2012</v>
      </c>
      <c r="N685" s="334"/>
      <c r="O685" s="139">
        <v>40945</v>
      </c>
      <c r="P685" s="130" t="s">
        <v>2080</v>
      </c>
      <c r="Q685" s="134"/>
      <c r="R685" s="134"/>
      <c r="S685" s="137"/>
      <c r="T685" s="137"/>
      <c r="U685" s="137"/>
      <c r="V685" s="137"/>
      <c r="W685" s="137"/>
      <c r="X685" s="137"/>
      <c r="Y685" s="137"/>
      <c r="Z685" s="137"/>
    </row>
    <row r="686" spans="2:26" ht="48" customHeight="1" x14ac:dyDescent="0.25">
      <c r="B686" s="331">
        <v>24123100067</v>
      </c>
      <c r="C686" s="332"/>
      <c r="D686" s="333" t="s">
        <v>3505</v>
      </c>
      <c r="E686" s="334"/>
      <c r="F686" s="130" t="s">
        <v>2943</v>
      </c>
      <c r="G686" s="130" t="s">
        <v>3066</v>
      </c>
      <c r="H686" s="140" t="s">
        <v>3506</v>
      </c>
      <c r="I686" s="335" t="s">
        <v>3507</v>
      </c>
      <c r="J686" s="336"/>
      <c r="K686" s="336"/>
      <c r="L686" s="337"/>
      <c r="M686" s="333" t="s">
        <v>2012</v>
      </c>
      <c r="N686" s="334"/>
      <c r="O686" s="139">
        <v>40945</v>
      </c>
      <c r="P686" s="130" t="s">
        <v>2080</v>
      </c>
      <c r="Q686" s="134"/>
      <c r="R686" s="134"/>
      <c r="S686" s="137"/>
      <c r="T686" s="137"/>
      <c r="U686" s="137"/>
      <c r="V686" s="137"/>
      <c r="W686" s="137"/>
      <c r="X686" s="137"/>
      <c r="Y686" s="137"/>
      <c r="Z686" s="137"/>
    </row>
    <row r="687" spans="2:26" ht="48" customHeight="1" x14ac:dyDescent="0.25">
      <c r="B687" s="331">
        <v>24123100067</v>
      </c>
      <c r="C687" s="332"/>
      <c r="D687" s="333" t="s">
        <v>3508</v>
      </c>
      <c r="E687" s="334"/>
      <c r="F687" s="130" t="s">
        <v>2943</v>
      </c>
      <c r="G687" s="130" t="s">
        <v>3066</v>
      </c>
      <c r="H687" s="140" t="s">
        <v>3509</v>
      </c>
      <c r="I687" s="335" t="s">
        <v>3510</v>
      </c>
      <c r="J687" s="336"/>
      <c r="K687" s="336"/>
      <c r="L687" s="337"/>
      <c r="M687" s="333" t="s">
        <v>2012</v>
      </c>
      <c r="N687" s="334"/>
      <c r="O687" s="139">
        <v>40945</v>
      </c>
      <c r="P687" s="130" t="s">
        <v>2080</v>
      </c>
      <c r="Q687" s="134"/>
      <c r="R687" s="134"/>
      <c r="S687" s="137"/>
      <c r="T687" s="137"/>
      <c r="U687" s="137"/>
      <c r="V687" s="137"/>
      <c r="W687" s="137"/>
      <c r="X687" s="137"/>
      <c r="Y687" s="137"/>
      <c r="Z687" s="137"/>
    </row>
    <row r="688" spans="2:26" ht="48" customHeight="1" x14ac:dyDescent="0.25">
      <c r="B688" s="331">
        <v>24123100067</v>
      </c>
      <c r="C688" s="332"/>
      <c r="D688" s="333" t="s">
        <v>3511</v>
      </c>
      <c r="E688" s="334"/>
      <c r="F688" s="130" t="s">
        <v>2943</v>
      </c>
      <c r="G688" s="130" t="s">
        <v>3066</v>
      </c>
      <c r="H688" s="140" t="s">
        <v>3512</v>
      </c>
      <c r="I688" s="335" t="s">
        <v>3513</v>
      </c>
      <c r="J688" s="336"/>
      <c r="K688" s="336"/>
      <c r="L688" s="337"/>
      <c r="M688" s="333" t="s">
        <v>2012</v>
      </c>
      <c r="N688" s="334"/>
      <c r="O688" s="139">
        <v>40945</v>
      </c>
      <c r="P688" s="130" t="s">
        <v>2080</v>
      </c>
      <c r="Q688" s="134"/>
      <c r="R688" s="134"/>
      <c r="S688" s="137"/>
      <c r="T688" s="137"/>
      <c r="U688" s="137"/>
      <c r="V688" s="137"/>
      <c r="W688" s="137"/>
      <c r="X688" s="137"/>
      <c r="Y688" s="137"/>
      <c r="Z688" s="137"/>
    </row>
    <row r="689" spans="2:26" ht="48" customHeight="1" x14ac:dyDescent="0.25">
      <c r="B689" s="331">
        <v>24123100067</v>
      </c>
      <c r="C689" s="332"/>
      <c r="D689" s="333" t="s">
        <v>3514</v>
      </c>
      <c r="E689" s="334"/>
      <c r="F689" s="130" t="s">
        <v>2943</v>
      </c>
      <c r="G689" s="130" t="s">
        <v>3066</v>
      </c>
      <c r="H689" s="140" t="s">
        <v>3515</v>
      </c>
      <c r="I689" s="335" t="s">
        <v>3516</v>
      </c>
      <c r="J689" s="336"/>
      <c r="K689" s="336"/>
      <c r="L689" s="337"/>
      <c r="M689" s="333" t="s">
        <v>2012</v>
      </c>
      <c r="N689" s="334"/>
      <c r="O689" s="139">
        <v>40945</v>
      </c>
      <c r="P689" s="130" t="s">
        <v>2080</v>
      </c>
      <c r="Q689" s="134"/>
      <c r="R689" s="134"/>
      <c r="S689" s="137"/>
      <c r="T689" s="137"/>
      <c r="U689" s="137"/>
      <c r="V689" s="137"/>
      <c r="W689" s="137"/>
      <c r="X689" s="137"/>
      <c r="Y689" s="137"/>
      <c r="Z689" s="137"/>
    </row>
    <row r="690" spans="2:26" ht="48" customHeight="1" x14ac:dyDescent="0.25">
      <c r="B690" s="331">
        <v>24123100067</v>
      </c>
      <c r="C690" s="332"/>
      <c r="D690" s="333" t="s">
        <v>3517</v>
      </c>
      <c r="E690" s="334"/>
      <c r="F690" s="130" t="s">
        <v>2943</v>
      </c>
      <c r="G690" s="130" t="s">
        <v>3066</v>
      </c>
      <c r="H690" s="140" t="s">
        <v>3518</v>
      </c>
      <c r="I690" s="335" t="s">
        <v>3516</v>
      </c>
      <c r="J690" s="336"/>
      <c r="K690" s="336"/>
      <c r="L690" s="337"/>
      <c r="M690" s="333" t="s">
        <v>2012</v>
      </c>
      <c r="N690" s="334"/>
      <c r="O690" s="139">
        <v>40945</v>
      </c>
      <c r="P690" s="130" t="s">
        <v>2080</v>
      </c>
      <c r="Q690" s="134"/>
      <c r="R690" s="134"/>
      <c r="S690" s="137"/>
      <c r="T690" s="137"/>
      <c r="U690" s="137"/>
      <c r="V690" s="137"/>
      <c r="W690" s="137"/>
      <c r="X690" s="137"/>
      <c r="Y690" s="137"/>
      <c r="Z690" s="137"/>
    </row>
    <row r="691" spans="2:26" ht="48" customHeight="1" x14ac:dyDescent="0.25">
      <c r="B691" s="331">
        <v>24123100067</v>
      </c>
      <c r="C691" s="332"/>
      <c r="D691" s="333" t="s">
        <v>3519</v>
      </c>
      <c r="E691" s="334"/>
      <c r="F691" s="130" t="s">
        <v>2943</v>
      </c>
      <c r="G691" s="130" t="s">
        <v>3066</v>
      </c>
      <c r="H691" s="140" t="s">
        <v>3520</v>
      </c>
      <c r="I691" s="335" t="s">
        <v>3516</v>
      </c>
      <c r="J691" s="336"/>
      <c r="K691" s="336"/>
      <c r="L691" s="337"/>
      <c r="M691" s="333" t="s">
        <v>2012</v>
      </c>
      <c r="N691" s="334"/>
      <c r="O691" s="139">
        <v>40945</v>
      </c>
      <c r="P691" s="130" t="s">
        <v>2080</v>
      </c>
      <c r="Q691" s="134"/>
      <c r="R691" s="134"/>
      <c r="S691" s="137"/>
      <c r="T691" s="137"/>
      <c r="U691" s="137"/>
      <c r="V691" s="137"/>
      <c r="W691" s="137"/>
      <c r="X691" s="137"/>
      <c r="Y691" s="137"/>
      <c r="Z691" s="137"/>
    </row>
    <row r="692" spans="2:26" ht="48" customHeight="1" x14ac:dyDescent="0.25">
      <c r="B692" s="331">
        <v>24123100067</v>
      </c>
      <c r="C692" s="332"/>
      <c r="D692" s="333" t="s">
        <v>3521</v>
      </c>
      <c r="E692" s="334"/>
      <c r="F692" s="130" t="s">
        <v>2943</v>
      </c>
      <c r="G692" s="130" t="s">
        <v>3066</v>
      </c>
      <c r="H692" s="140" t="s">
        <v>3522</v>
      </c>
      <c r="I692" s="335" t="s">
        <v>3516</v>
      </c>
      <c r="J692" s="336"/>
      <c r="K692" s="336"/>
      <c r="L692" s="337"/>
      <c r="M692" s="333" t="s">
        <v>2012</v>
      </c>
      <c r="N692" s="334"/>
      <c r="O692" s="139">
        <v>40945</v>
      </c>
      <c r="P692" s="130" t="s">
        <v>2080</v>
      </c>
      <c r="Q692" s="134"/>
      <c r="R692" s="134"/>
      <c r="S692" s="137"/>
      <c r="T692" s="137"/>
      <c r="U692" s="137"/>
      <c r="V692" s="137"/>
      <c r="W692" s="137"/>
      <c r="X692" s="137"/>
      <c r="Y692" s="137"/>
      <c r="Z692" s="137"/>
    </row>
    <row r="693" spans="2:26" ht="48" customHeight="1" x14ac:dyDescent="0.25">
      <c r="B693" s="331">
        <v>24123100067</v>
      </c>
      <c r="C693" s="332"/>
      <c r="D693" s="333" t="s">
        <v>3523</v>
      </c>
      <c r="E693" s="334"/>
      <c r="F693" s="130" t="s">
        <v>2943</v>
      </c>
      <c r="G693" s="130" t="s">
        <v>3066</v>
      </c>
      <c r="H693" s="140" t="s">
        <v>3524</v>
      </c>
      <c r="I693" s="335" t="s">
        <v>3516</v>
      </c>
      <c r="J693" s="336"/>
      <c r="K693" s="336"/>
      <c r="L693" s="337"/>
      <c r="M693" s="333" t="s">
        <v>2012</v>
      </c>
      <c r="N693" s="334"/>
      <c r="O693" s="139">
        <v>40945</v>
      </c>
      <c r="P693" s="130" t="s">
        <v>2080</v>
      </c>
      <c r="Q693" s="134"/>
      <c r="R693" s="134"/>
      <c r="S693" s="137"/>
      <c r="T693" s="137"/>
      <c r="U693" s="137"/>
      <c r="V693" s="137"/>
      <c r="W693" s="137"/>
      <c r="X693" s="137"/>
      <c r="Y693" s="137"/>
      <c r="Z693" s="137"/>
    </row>
    <row r="694" spans="2:26" ht="48" customHeight="1" x14ac:dyDescent="0.25">
      <c r="B694" s="331">
        <v>24123100067</v>
      </c>
      <c r="C694" s="332"/>
      <c r="D694" s="333" t="s">
        <v>3525</v>
      </c>
      <c r="E694" s="334"/>
      <c r="F694" s="130" t="s">
        <v>2943</v>
      </c>
      <c r="G694" s="130" t="s">
        <v>3066</v>
      </c>
      <c r="H694" s="140" t="s">
        <v>3526</v>
      </c>
      <c r="I694" s="335" t="s">
        <v>3516</v>
      </c>
      <c r="J694" s="336"/>
      <c r="K694" s="336"/>
      <c r="L694" s="337"/>
      <c r="M694" s="333" t="s">
        <v>2012</v>
      </c>
      <c r="N694" s="334"/>
      <c r="O694" s="139">
        <v>40945</v>
      </c>
      <c r="P694" s="130" t="s">
        <v>2080</v>
      </c>
      <c r="Q694" s="134"/>
      <c r="R694" s="134"/>
      <c r="S694" s="137"/>
      <c r="T694" s="137"/>
      <c r="U694" s="137"/>
      <c r="V694" s="137"/>
      <c r="W694" s="137"/>
      <c r="X694" s="137"/>
      <c r="Y694" s="137"/>
      <c r="Z694" s="137"/>
    </row>
    <row r="695" spans="2:26" ht="48" customHeight="1" x14ac:dyDescent="0.25">
      <c r="B695" s="331">
        <v>20121101592</v>
      </c>
      <c r="C695" s="332"/>
      <c r="D695" s="333" t="s">
        <v>3527</v>
      </c>
      <c r="E695" s="334"/>
      <c r="F695" s="130" t="s">
        <v>2949</v>
      </c>
      <c r="G695" s="130" t="s">
        <v>2036</v>
      </c>
      <c r="H695" s="140" t="s">
        <v>3528</v>
      </c>
      <c r="I695" s="335" t="s">
        <v>3529</v>
      </c>
      <c r="J695" s="336"/>
      <c r="K695" s="336"/>
      <c r="L695" s="337"/>
      <c r="M695" s="333" t="s">
        <v>3530</v>
      </c>
      <c r="N695" s="334"/>
      <c r="O695" s="139">
        <v>40945</v>
      </c>
      <c r="P695" s="130" t="s">
        <v>1909</v>
      </c>
      <c r="Q695" s="134"/>
      <c r="R695" s="134"/>
      <c r="S695" s="137"/>
      <c r="T695" s="137"/>
      <c r="U695" s="137"/>
      <c r="V695" s="137"/>
      <c r="W695" s="137"/>
      <c r="X695" s="137"/>
      <c r="Y695" s="137"/>
      <c r="Z695" s="137"/>
    </row>
    <row r="696" spans="2:26" ht="48" customHeight="1" x14ac:dyDescent="0.25">
      <c r="B696" s="331">
        <v>42123100130</v>
      </c>
      <c r="C696" s="332"/>
      <c r="D696" s="333" t="s">
        <v>2340</v>
      </c>
      <c r="E696" s="334"/>
      <c r="F696" s="130" t="s">
        <v>3080</v>
      </c>
      <c r="G696" s="130" t="s">
        <v>1847</v>
      </c>
      <c r="H696" s="140" t="s">
        <v>1462</v>
      </c>
      <c r="I696" s="335" t="s">
        <v>3531</v>
      </c>
      <c r="J696" s="336"/>
      <c r="K696" s="336"/>
      <c r="L696" s="337"/>
      <c r="M696" s="333" t="s">
        <v>3333</v>
      </c>
      <c r="N696" s="334"/>
      <c r="O696" s="139">
        <v>40945</v>
      </c>
      <c r="P696" s="130" t="s">
        <v>1909</v>
      </c>
      <c r="Q696" s="134"/>
      <c r="R696" s="134"/>
      <c r="S696" s="137"/>
      <c r="T696" s="137"/>
      <c r="U696" s="137"/>
      <c r="V696" s="137"/>
      <c r="W696" s="137"/>
      <c r="X696" s="137"/>
      <c r="Y696" s="137"/>
      <c r="Z696" s="137"/>
    </row>
    <row r="697" spans="2:26" ht="48" customHeight="1" x14ac:dyDescent="0.25">
      <c r="B697" s="331">
        <v>42123100130</v>
      </c>
      <c r="C697" s="332"/>
      <c r="D697" s="333" t="s">
        <v>2342</v>
      </c>
      <c r="E697" s="334"/>
      <c r="F697" s="130" t="s">
        <v>3080</v>
      </c>
      <c r="G697" s="130" t="s">
        <v>1847</v>
      </c>
      <c r="H697" s="140" t="s">
        <v>3532</v>
      </c>
      <c r="I697" s="335" t="s">
        <v>3531</v>
      </c>
      <c r="J697" s="336"/>
      <c r="K697" s="336"/>
      <c r="L697" s="337"/>
      <c r="M697" s="333" t="s">
        <v>3333</v>
      </c>
      <c r="N697" s="334"/>
      <c r="O697" s="139">
        <v>40945</v>
      </c>
      <c r="P697" s="130" t="s">
        <v>1909</v>
      </c>
      <c r="Q697" s="134"/>
      <c r="R697" s="134"/>
      <c r="S697" s="137"/>
      <c r="T697" s="137"/>
      <c r="U697" s="137"/>
      <c r="V697" s="137"/>
      <c r="W697" s="137"/>
      <c r="X697" s="137"/>
      <c r="Y697" s="137"/>
      <c r="Z697" s="137"/>
    </row>
    <row r="698" spans="2:26" ht="48" customHeight="1" x14ac:dyDescent="0.25">
      <c r="B698" s="331">
        <v>42123100140</v>
      </c>
      <c r="C698" s="332"/>
      <c r="D698" s="333" t="s">
        <v>3533</v>
      </c>
      <c r="E698" s="334"/>
      <c r="F698" s="130" t="s">
        <v>3080</v>
      </c>
      <c r="G698" s="130" t="s">
        <v>1847</v>
      </c>
      <c r="H698" s="140" t="s">
        <v>3534</v>
      </c>
      <c r="I698" s="335" t="s">
        <v>1921</v>
      </c>
      <c r="J698" s="336"/>
      <c r="K698" s="336"/>
      <c r="L698" s="337"/>
      <c r="M698" s="333" t="s">
        <v>3333</v>
      </c>
      <c r="N698" s="334"/>
      <c r="O698" s="139">
        <v>40945</v>
      </c>
      <c r="P698" s="130" t="s">
        <v>1909</v>
      </c>
      <c r="Q698" s="134"/>
      <c r="R698" s="134" t="s">
        <v>1963</v>
      </c>
      <c r="S698" s="137"/>
      <c r="T698" s="137"/>
      <c r="U698" s="137"/>
      <c r="V698" s="137"/>
      <c r="W698" s="137"/>
      <c r="X698" s="137"/>
      <c r="Y698" s="137"/>
      <c r="Z698" s="137"/>
    </row>
    <row r="699" spans="2:26" ht="48" customHeight="1" x14ac:dyDescent="0.25">
      <c r="B699" s="331">
        <v>20121101589</v>
      </c>
      <c r="C699" s="332"/>
      <c r="D699" s="333" t="s">
        <v>3535</v>
      </c>
      <c r="E699" s="334"/>
      <c r="F699" s="130" t="s">
        <v>3536</v>
      </c>
      <c r="G699" s="130" t="s">
        <v>1847</v>
      </c>
      <c r="H699" s="140" t="s">
        <v>3537</v>
      </c>
      <c r="I699" s="335" t="s">
        <v>3538</v>
      </c>
      <c r="J699" s="336"/>
      <c r="K699" s="336"/>
      <c r="L699" s="337"/>
      <c r="M699" s="333" t="s">
        <v>3333</v>
      </c>
      <c r="N699" s="334"/>
      <c r="O699" s="139">
        <v>40945</v>
      </c>
      <c r="P699" s="130" t="s">
        <v>1909</v>
      </c>
      <c r="Q699" s="134"/>
      <c r="R699" s="134"/>
      <c r="S699" s="137"/>
      <c r="T699" s="137"/>
      <c r="U699" s="137"/>
      <c r="V699" s="137"/>
      <c r="W699" s="137"/>
      <c r="X699" s="137"/>
      <c r="Y699" s="137"/>
      <c r="Z699" s="137"/>
    </row>
    <row r="700" spans="2:26" ht="48" customHeight="1" x14ac:dyDescent="0.25">
      <c r="B700" s="331">
        <v>20123101576</v>
      </c>
      <c r="C700" s="332"/>
      <c r="D700" s="333"/>
      <c r="E700" s="334"/>
      <c r="F700" s="130" t="s">
        <v>3080</v>
      </c>
      <c r="G700" s="130" t="s">
        <v>2036</v>
      </c>
      <c r="H700" s="140" t="s">
        <v>3539</v>
      </c>
      <c r="I700" s="335" t="s">
        <v>3540</v>
      </c>
      <c r="J700" s="336"/>
      <c r="K700" s="336"/>
      <c r="L700" s="337"/>
      <c r="M700" s="333" t="s">
        <v>3530</v>
      </c>
      <c r="N700" s="334"/>
      <c r="O700" s="139">
        <v>40945</v>
      </c>
      <c r="P700" s="130" t="s">
        <v>1909</v>
      </c>
      <c r="Q700" s="134"/>
      <c r="R700" s="134"/>
      <c r="S700" s="137"/>
      <c r="T700" s="137"/>
      <c r="U700" s="137"/>
      <c r="V700" s="137"/>
      <c r="W700" s="137"/>
      <c r="X700" s="137"/>
      <c r="Y700" s="137"/>
      <c r="Z700" s="137"/>
    </row>
    <row r="701" spans="2:26" ht="48" customHeight="1" x14ac:dyDescent="0.25">
      <c r="B701" s="331">
        <v>39123100048</v>
      </c>
      <c r="C701" s="332"/>
      <c r="D701" s="333" t="s">
        <v>3541</v>
      </c>
      <c r="E701" s="334"/>
      <c r="F701" s="130" t="s">
        <v>371</v>
      </c>
      <c r="G701" s="130" t="s">
        <v>1847</v>
      </c>
      <c r="H701" s="140" t="s">
        <v>3542</v>
      </c>
      <c r="I701" s="335" t="s">
        <v>3543</v>
      </c>
      <c r="J701" s="336"/>
      <c r="K701" s="336"/>
      <c r="L701" s="337"/>
      <c r="M701" s="333" t="s">
        <v>2644</v>
      </c>
      <c r="N701" s="334"/>
      <c r="O701" s="139">
        <v>40945</v>
      </c>
      <c r="P701" s="130" t="s">
        <v>1909</v>
      </c>
      <c r="Q701" s="134"/>
      <c r="R701" s="134"/>
      <c r="S701" s="137"/>
      <c r="T701" s="137"/>
      <c r="U701" s="137"/>
      <c r="V701" s="137"/>
      <c r="W701" s="137"/>
      <c r="X701" s="137"/>
      <c r="Y701" s="137"/>
      <c r="Z701" s="137"/>
    </row>
    <row r="702" spans="2:26" ht="48" customHeight="1" x14ac:dyDescent="0.25">
      <c r="B702" s="331">
        <v>39123100048</v>
      </c>
      <c r="C702" s="332"/>
      <c r="D702" s="333" t="s">
        <v>3544</v>
      </c>
      <c r="E702" s="334"/>
      <c r="F702" s="130" t="s">
        <v>371</v>
      </c>
      <c r="G702" s="130" t="s">
        <v>1847</v>
      </c>
      <c r="H702" s="140" t="s">
        <v>3545</v>
      </c>
      <c r="I702" s="335" t="s">
        <v>3546</v>
      </c>
      <c r="J702" s="336"/>
      <c r="K702" s="336"/>
      <c r="L702" s="337"/>
      <c r="M702" s="333" t="s">
        <v>2644</v>
      </c>
      <c r="N702" s="334"/>
      <c r="O702" s="139">
        <v>40945</v>
      </c>
      <c r="P702" s="130" t="s">
        <v>1909</v>
      </c>
      <c r="Q702" s="134"/>
      <c r="R702" s="134"/>
      <c r="S702" s="137"/>
      <c r="T702" s="137"/>
      <c r="U702" s="137"/>
      <c r="V702" s="137"/>
      <c r="W702" s="137"/>
      <c r="X702" s="137"/>
      <c r="Y702" s="137"/>
      <c r="Z702" s="137"/>
    </row>
    <row r="703" spans="2:26" ht="48" customHeight="1" x14ac:dyDescent="0.25">
      <c r="B703" s="331">
        <v>20121101503</v>
      </c>
      <c r="C703" s="332"/>
      <c r="D703" s="333" t="s">
        <v>3547</v>
      </c>
      <c r="E703" s="334"/>
      <c r="F703" s="130" t="s">
        <v>3548</v>
      </c>
      <c r="G703" s="130" t="s">
        <v>1847</v>
      </c>
      <c r="H703" s="140" t="s">
        <v>2686</v>
      </c>
      <c r="I703" s="335" t="s">
        <v>1921</v>
      </c>
      <c r="J703" s="336"/>
      <c r="K703" s="336"/>
      <c r="L703" s="337"/>
      <c r="M703" s="333" t="s">
        <v>2644</v>
      </c>
      <c r="N703" s="334"/>
      <c r="O703" s="139">
        <v>40945</v>
      </c>
      <c r="P703" s="130" t="s">
        <v>1909</v>
      </c>
      <c r="Q703" s="134"/>
      <c r="R703" s="134"/>
      <c r="S703" s="137"/>
      <c r="T703" s="137"/>
      <c r="U703" s="137"/>
      <c r="V703" s="137"/>
      <c r="W703" s="137"/>
      <c r="X703" s="137"/>
      <c r="Y703" s="137"/>
      <c r="Z703" s="137"/>
    </row>
    <row r="704" spans="2:26" ht="48" customHeight="1" x14ac:dyDescent="0.25">
      <c r="B704" s="331">
        <v>20121101504</v>
      </c>
      <c r="C704" s="332"/>
      <c r="D704" s="333" t="s">
        <v>3549</v>
      </c>
      <c r="E704" s="334"/>
      <c r="F704" s="130" t="s">
        <v>3548</v>
      </c>
      <c r="G704" s="130" t="s">
        <v>1847</v>
      </c>
      <c r="H704" s="140" t="s">
        <v>2686</v>
      </c>
      <c r="I704" s="335" t="s">
        <v>3427</v>
      </c>
      <c r="J704" s="336"/>
      <c r="K704" s="336"/>
      <c r="L704" s="337"/>
      <c r="M704" s="333" t="s">
        <v>2644</v>
      </c>
      <c r="N704" s="334"/>
      <c r="O704" s="139">
        <v>40945</v>
      </c>
      <c r="P704" s="130" t="s">
        <v>1909</v>
      </c>
      <c r="Q704" s="134"/>
      <c r="R704" s="134"/>
      <c r="S704" s="137"/>
      <c r="T704" s="137"/>
      <c r="U704" s="137"/>
      <c r="V704" s="137"/>
      <c r="W704" s="137"/>
      <c r="X704" s="137"/>
      <c r="Y704" s="137"/>
      <c r="Z704" s="137"/>
    </row>
    <row r="705" spans="2:26" ht="48" customHeight="1" x14ac:dyDescent="0.25">
      <c r="B705" s="331">
        <v>20121101510</v>
      </c>
      <c r="C705" s="332"/>
      <c r="D705" s="333" t="s">
        <v>3550</v>
      </c>
      <c r="E705" s="334"/>
      <c r="F705" s="130" t="s">
        <v>342</v>
      </c>
      <c r="G705" s="130" t="s">
        <v>1847</v>
      </c>
      <c r="H705" s="140" t="s">
        <v>3551</v>
      </c>
      <c r="I705" s="335" t="s">
        <v>3552</v>
      </c>
      <c r="J705" s="336"/>
      <c r="K705" s="336"/>
      <c r="L705" s="337"/>
      <c r="M705" s="333" t="s">
        <v>3333</v>
      </c>
      <c r="N705" s="334"/>
      <c r="O705" s="139">
        <v>40945</v>
      </c>
      <c r="P705" s="130" t="s">
        <v>1909</v>
      </c>
      <c r="Q705" s="134"/>
      <c r="R705" s="134" t="s">
        <v>1963</v>
      </c>
      <c r="S705" s="137"/>
      <c r="T705" s="137"/>
      <c r="U705" s="137"/>
      <c r="V705" s="137"/>
      <c r="W705" s="137"/>
      <c r="X705" s="137"/>
      <c r="Y705" s="137"/>
      <c r="Z705" s="137"/>
    </row>
    <row r="706" spans="2:26" ht="48" customHeight="1" x14ac:dyDescent="0.25">
      <c r="B706" s="331">
        <v>2123100066</v>
      </c>
      <c r="C706" s="332"/>
      <c r="D706" s="333" t="s">
        <v>2617</v>
      </c>
      <c r="E706" s="334"/>
      <c r="F706" s="130" t="s">
        <v>2271</v>
      </c>
      <c r="G706" s="130" t="s">
        <v>1847</v>
      </c>
      <c r="H706" s="140" t="s">
        <v>3553</v>
      </c>
      <c r="I706" s="335" t="s">
        <v>3554</v>
      </c>
      <c r="J706" s="336"/>
      <c r="K706" s="336"/>
      <c r="L706" s="337"/>
      <c r="M706" s="333" t="s">
        <v>2644</v>
      </c>
      <c r="N706" s="334"/>
      <c r="O706" s="139">
        <v>40945</v>
      </c>
      <c r="P706" s="130" t="s">
        <v>1909</v>
      </c>
      <c r="Q706" s="134"/>
      <c r="R706" s="134"/>
      <c r="S706" s="137"/>
      <c r="T706" s="137"/>
      <c r="U706" s="137"/>
      <c r="V706" s="137"/>
      <c r="W706" s="137"/>
      <c r="X706" s="137"/>
      <c r="Y706" s="137"/>
      <c r="Z706" s="137"/>
    </row>
    <row r="707" spans="2:26" ht="48" customHeight="1" x14ac:dyDescent="0.25">
      <c r="B707" s="331">
        <v>2123100068</v>
      </c>
      <c r="C707" s="332"/>
      <c r="D707" s="333" t="s">
        <v>3555</v>
      </c>
      <c r="E707" s="334"/>
      <c r="F707" s="130" t="s">
        <v>2271</v>
      </c>
      <c r="G707" s="130" t="s">
        <v>1847</v>
      </c>
      <c r="H707" s="140" t="s">
        <v>3556</v>
      </c>
      <c r="I707" s="335" t="s">
        <v>1921</v>
      </c>
      <c r="J707" s="336"/>
      <c r="K707" s="336"/>
      <c r="L707" s="337"/>
      <c r="M707" s="333" t="s">
        <v>2644</v>
      </c>
      <c r="N707" s="334"/>
      <c r="O707" s="139">
        <v>40945</v>
      </c>
      <c r="P707" s="130" t="s">
        <v>1909</v>
      </c>
      <c r="Q707" s="134"/>
      <c r="R707" s="134"/>
      <c r="S707" s="137"/>
      <c r="T707" s="137"/>
      <c r="U707" s="137"/>
      <c r="V707" s="137"/>
      <c r="W707" s="137"/>
      <c r="X707" s="137"/>
      <c r="Y707" s="137"/>
      <c r="Z707" s="137"/>
    </row>
    <row r="708" spans="2:26" ht="48" customHeight="1" x14ac:dyDescent="0.25">
      <c r="B708" s="331">
        <v>2123100070</v>
      </c>
      <c r="C708" s="332"/>
      <c r="D708" s="333" t="s">
        <v>3557</v>
      </c>
      <c r="E708" s="334"/>
      <c r="F708" s="130" t="s">
        <v>2271</v>
      </c>
      <c r="G708" s="130" t="s">
        <v>1847</v>
      </c>
      <c r="H708" s="140" t="s">
        <v>3556</v>
      </c>
      <c r="I708" s="335" t="s">
        <v>3558</v>
      </c>
      <c r="J708" s="336"/>
      <c r="K708" s="336"/>
      <c r="L708" s="337"/>
      <c r="M708" s="333" t="s">
        <v>2644</v>
      </c>
      <c r="N708" s="334"/>
      <c r="O708" s="139">
        <v>40945</v>
      </c>
      <c r="P708" s="130" t="s">
        <v>1909</v>
      </c>
      <c r="Q708" s="134"/>
      <c r="R708" s="134"/>
      <c r="S708" s="137"/>
      <c r="T708" s="137"/>
      <c r="U708" s="137"/>
      <c r="V708" s="137"/>
      <c r="W708" s="137"/>
      <c r="X708" s="137"/>
      <c r="Y708" s="137"/>
      <c r="Z708" s="137"/>
    </row>
    <row r="709" spans="2:26" ht="48" customHeight="1" x14ac:dyDescent="0.25">
      <c r="B709" s="331">
        <v>20121101545</v>
      </c>
      <c r="C709" s="332"/>
      <c r="D709" s="333" t="s">
        <v>3559</v>
      </c>
      <c r="E709" s="334"/>
      <c r="F709" s="130" t="s">
        <v>3467</v>
      </c>
      <c r="G709" s="130" t="s">
        <v>1847</v>
      </c>
      <c r="H709" s="140" t="s">
        <v>3560</v>
      </c>
      <c r="I709" s="335" t="s">
        <v>3561</v>
      </c>
      <c r="J709" s="336"/>
      <c r="K709" s="336"/>
      <c r="L709" s="337"/>
      <c r="M709" s="333" t="s">
        <v>2644</v>
      </c>
      <c r="N709" s="334"/>
      <c r="O709" s="139">
        <v>40945</v>
      </c>
      <c r="P709" s="130" t="s">
        <v>1909</v>
      </c>
      <c r="Q709" s="134"/>
      <c r="R709" s="134"/>
      <c r="S709" s="137"/>
      <c r="T709" s="137"/>
      <c r="U709" s="137"/>
      <c r="V709" s="137"/>
      <c r="W709" s="137"/>
      <c r="X709" s="137"/>
      <c r="Y709" s="137"/>
      <c r="Z709" s="137"/>
    </row>
    <row r="710" spans="2:26" ht="48" customHeight="1" x14ac:dyDescent="0.25">
      <c r="B710" s="331">
        <v>36123100070</v>
      </c>
      <c r="C710" s="332"/>
      <c r="D710" s="333" t="s">
        <v>3562</v>
      </c>
      <c r="E710" s="334"/>
      <c r="F710" s="130" t="s">
        <v>3101</v>
      </c>
      <c r="G710" s="130" t="s">
        <v>2036</v>
      </c>
      <c r="H710" s="140" t="s">
        <v>3563</v>
      </c>
      <c r="I710" s="335" t="s">
        <v>3564</v>
      </c>
      <c r="J710" s="336"/>
      <c r="K710" s="336"/>
      <c r="L710" s="337"/>
      <c r="M710" s="333" t="s">
        <v>2038</v>
      </c>
      <c r="N710" s="334"/>
      <c r="O710" s="139">
        <v>40945</v>
      </c>
      <c r="P710" s="130" t="s">
        <v>1909</v>
      </c>
      <c r="Q710" s="134"/>
      <c r="R710" s="134"/>
      <c r="S710" s="137"/>
      <c r="T710" s="137"/>
      <c r="U710" s="137"/>
      <c r="V710" s="137"/>
      <c r="W710" s="137"/>
      <c r="X710" s="137"/>
      <c r="Y710" s="137"/>
      <c r="Z710" s="137"/>
    </row>
    <row r="711" spans="2:26" ht="48" customHeight="1" x14ac:dyDescent="0.25">
      <c r="B711" s="331">
        <v>36123100065</v>
      </c>
      <c r="C711" s="332"/>
      <c r="D711" s="333" t="s">
        <v>3565</v>
      </c>
      <c r="E711" s="334"/>
      <c r="F711" s="130" t="s">
        <v>3101</v>
      </c>
      <c r="G711" s="130" t="s">
        <v>2932</v>
      </c>
      <c r="H711" s="140" t="s">
        <v>3566</v>
      </c>
      <c r="I711" s="335" t="s">
        <v>3567</v>
      </c>
      <c r="J711" s="336"/>
      <c r="K711" s="336"/>
      <c r="L711" s="337"/>
      <c r="M711" s="333" t="s">
        <v>2935</v>
      </c>
      <c r="N711" s="334"/>
      <c r="O711" s="139">
        <v>40945</v>
      </c>
      <c r="P711" s="130" t="s">
        <v>1909</v>
      </c>
      <c r="Q711" s="134"/>
      <c r="R711" s="134"/>
      <c r="S711" s="137"/>
      <c r="T711" s="137"/>
      <c r="U711" s="137"/>
      <c r="V711" s="137"/>
      <c r="W711" s="137"/>
      <c r="X711" s="137"/>
      <c r="Y711" s="137"/>
      <c r="Z711" s="137"/>
    </row>
    <row r="712" spans="2:26" ht="48" customHeight="1" x14ac:dyDescent="0.25">
      <c r="B712" s="331">
        <v>36123100065</v>
      </c>
      <c r="C712" s="332"/>
      <c r="D712" s="333" t="s">
        <v>3568</v>
      </c>
      <c r="E712" s="334"/>
      <c r="F712" s="130" t="s">
        <v>3101</v>
      </c>
      <c r="G712" s="130" t="s">
        <v>2932</v>
      </c>
      <c r="H712" s="140" t="s">
        <v>3569</v>
      </c>
      <c r="I712" s="335" t="s">
        <v>3570</v>
      </c>
      <c r="J712" s="336"/>
      <c r="K712" s="336"/>
      <c r="L712" s="337"/>
      <c r="M712" s="333" t="s">
        <v>2935</v>
      </c>
      <c r="N712" s="334"/>
      <c r="O712" s="139">
        <v>40945</v>
      </c>
      <c r="P712" s="130" t="s">
        <v>1909</v>
      </c>
      <c r="Q712" s="134"/>
      <c r="R712" s="134"/>
      <c r="S712" s="137"/>
      <c r="T712" s="137"/>
      <c r="U712" s="137"/>
      <c r="V712" s="137"/>
      <c r="W712" s="137"/>
      <c r="X712" s="137"/>
      <c r="Y712" s="137"/>
      <c r="Z712" s="137"/>
    </row>
    <row r="713" spans="2:26" ht="48" customHeight="1" x14ac:dyDescent="0.25">
      <c r="B713" s="331">
        <v>36123100065</v>
      </c>
      <c r="C713" s="332"/>
      <c r="D713" s="333" t="s">
        <v>3571</v>
      </c>
      <c r="E713" s="334"/>
      <c r="F713" s="130" t="s">
        <v>3101</v>
      </c>
      <c r="G713" s="130" t="s">
        <v>2932</v>
      </c>
      <c r="H713" s="140" t="s">
        <v>3572</v>
      </c>
      <c r="I713" s="335" t="s">
        <v>3570</v>
      </c>
      <c r="J713" s="336"/>
      <c r="K713" s="336"/>
      <c r="L713" s="337"/>
      <c r="M713" s="333" t="s">
        <v>2935</v>
      </c>
      <c r="N713" s="334"/>
      <c r="O713" s="139">
        <v>40945</v>
      </c>
      <c r="P713" s="130" t="s">
        <v>1909</v>
      </c>
      <c r="Q713" s="134"/>
      <c r="R713" s="134"/>
      <c r="S713" s="137"/>
      <c r="T713" s="137"/>
      <c r="U713" s="137"/>
      <c r="V713" s="137"/>
      <c r="W713" s="137"/>
      <c r="X713" s="137"/>
      <c r="Y713" s="137"/>
      <c r="Z713" s="137"/>
    </row>
    <row r="714" spans="2:26" ht="48" customHeight="1" x14ac:dyDescent="0.25">
      <c r="B714" s="331">
        <v>36123100065</v>
      </c>
      <c r="C714" s="332"/>
      <c r="D714" s="333" t="s">
        <v>3573</v>
      </c>
      <c r="E714" s="334"/>
      <c r="F714" s="130" t="s">
        <v>3101</v>
      </c>
      <c r="G714" s="130" t="s">
        <v>2932</v>
      </c>
      <c r="H714" s="140" t="s">
        <v>3574</v>
      </c>
      <c r="I714" s="335" t="s">
        <v>3575</v>
      </c>
      <c r="J714" s="336"/>
      <c r="K714" s="336"/>
      <c r="L714" s="337"/>
      <c r="M714" s="333" t="s">
        <v>2935</v>
      </c>
      <c r="N714" s="334"/>
      <c r="O714" s="139">
        <v>40945</v>
      </c>
      <c r="P714" s="130" t="s">
        <v>1909</v>
      </c>
      <c r="Q714" s="134"/>
      <c r="R714" s="134"/>
      <c r="S714" s="137"/>
      <c r="T714" s="137"/>
      <c r="U714" s="137"/>
      <c r="V714" s="137"/>
      <c r="W714" s="137"/>
      <c r="X714" s="137"/>
      <c r="Y714" s="137"/>
      <c r="Z714" s="137"/>
    </row>
    <row r="715" spans="2:26" ht="48" customHeight="1" x14ac:dyDescent="0.25">
      <c r="B715" s="331">
        <v>36123100065</v>
      </c>
      <c r="C715" s="332"/>
      <c r="D715" s="333" t="s">
        <v>3576</v>
      </c>
      <c r="E715" s="334"/>
      <c r="F715" s="130" t="s">
        <v>3101</v>
      </c>
      <c r="G715" s="130" t="s">
        <v>2932</v>
      </c>
      <c r="H715" s="140" t="s">
        <v>3577</v>
      </c>
      <c r="I715" s="335" t="s">
        <v>3575</v>
      </c>
      <c r="J715" s="336"/>
      <c r="K715" s="336"/>
      <c r="L715" s="337"/>
      <c r="M715" s="333" t="s">
        <v>2935</v>
      </c>
      <c r="N715" s="334"/>
      <c r="O715" s="139">
        <v>40945</v>
      </c>
      <c r="P715" s="130" t="s">
        <v>1909</v>
      </c>
      <c r="Q715" s="134"/>
      <c r="R715" s="134"/>
      <c r="S715" s="137"/>
      <c r="T715" s="137"/>
      <c r="U715" s="137"/>
      <c r="V715" s="137"/>
      <c r="W715" s="137"/>
      <c r="X715" s="137"/>
      <c r="Y715" s="137"/>
      <c r="Z715" s="137"/>
    </row>
    <row r="716" spans="2:26" ht="48" customHeight="1" x14ac:dyDescent="0.25">
      <c r="B716" s="331">
        <v>36123100065</v>
      </c>
      <c r="C716" s="332"/>
      <c r="D716" s="333" t="s">
        <v>3578</v>
      </c>
      <c r="E716" s="334"/>
      <c r="F716" s="130" t="s">
        <v>3101</v>
      </c>
      <c r="G716" s="130" t="s">
        <v>2932</v>
      </c>
      <c r="H716" s="140" t="s">
        <v>3579</v>
      </c>
      <c r="I716" s="335" t="s">
        <v>3580</v>
      </c>
      <c r="J716" s="336"/>
      <c r="K716" s="336"/>
      <c r="L716" s="337"/>
      <c r="M716" s="333" t="s">
        <v>2935</v>
      </c>
      <c r="N716" s="334"/>
      <c r="O716" s="139">
        <v>40945</v>
      </c>
      <c r="P716" s="130" t="s">
        <v>1909</v>
      </c>
      <c r="Q716" s="134"/>
      <c r="R716" s="134"/>
      <c r="S716" s="137"/>
      <c r="T716" s="137"/>
      <c r="U716" s="137"/>
      <c r="V716" s="137"/>
      <c r="W716" s="137"/>
      <c r="X716" s="137"/>
      <c r="Y716" s="137"/>
      <c r="Z716" s="137"/>
    </row>
    <row r="717" spans="2:26" ht="48" customHeight="1" x14ac:dyDescent="0.25">
      <c r="B717" s="331">
        <v>36123100065</v>
      </c>
      <c r="C717" s="332"/>
      <c r="D717" s="333" t="s">
        <v>3581</v>
      </c>
      <c r="E717" s="334"/>
      <c r="F717" s="130" t="s">
        <v>3101</v>
      </c>
      <c r="G717" s="130" t="s">
        <v>2932</v>
      </c>
      <c r="H717" s="140" t="s">
        <v>3582</v>
      </c>
      <c r="I717" s="335" t="s">
        <v>3583</v>
      </c>
      <c r="J717" s="336"/>
      <c r="K717" s="336"/>
      <c r="L717" s="337"/>
      <c r="M717" s="333" t="s">
        <v>2935</v>
      </c>
      <c r="N717" s="334"/>
      <c r="O717" s="139">
        <v>40945</v>
      </c>
      <c r="P717" s="130" t="s">
        <v>1909</v>
      </c>
      <c r="Q717" s="134"/>
      <c r="R717" s="134"/>
      <c r="S717" s="137"/>
      <c r="T717" s="137"/>
      <c r="U717" s="137"/>
      <c r="V717" s="137"/>
      <c r="W717" s="137"/>
      <c r="X717" s="137"/>
      <c r="Y717" s="137"/>
      <c r="Z717" s="137"/>
    </row>
    <row r="718" spans="2:26" ht="48" customHeight="1" x14ac:dyDescent="0.25">
      <c r="B718" s="331">
        <v>36123100065</v>
      </c>
      <c r="C718" s="332"/>
      <c r="D718" s="333" t="s">
        <v>3584</v>
      </c>
      <c r="E718" s="334"/>
      <c r="F718" s="130" t="s">
        <v>3101</v>
      </c>
      <c r="G718" s="130" t="s">
        <v>2932</v>
      </c>
      <c r="H718" s="140" t="s">
        <v>3585</v>
      </c>
      <c r="I718" s="335" t="s">
        <v>3586</v>
      </c>
      <c r="J718" s="336"/>
      <c r="K718" s="336"/>
      <c r="L718" s="337"/>
      <c r="M718" s="333" t="s">
        <v>2935</v>
      </c>
      <c r="N718" s="334"/>
      <c r="O718" s="139">
        <v>40945</v>
      </c>
      <c r="P718" s="130" t="s">
        <v>1909</v>
      </c>
      <c r="Q718" s="134"/>
      <c r="R718" s="134"/>
      <c r="S718" s="137"/>
      <c r="T718" s="137"/>
      <c r="U718" s="137"/>
      <c r="V718" s="137"/>
      <c r="W718" s="137"/>
      <c r="X718" s="137"/>
      <c r="Y718" s="137"/>
      <c r="Z718" s="137"/>
    </row>
    <row r="719" spans="2:26" ht="48" customHeight="1" x14ac:dyDescent="0.25">
      <c r="B719" s="331">
        <v>20123100958</v>
      </c>
      <c r="C719" s="332"/>
      <c r="D719" s="333"/>
      <c r="E719" s="334"/>
      <c r="F719" s="130" t="s">
        <v>3409</v>
      </c>
      <c r="G719" s="130" t="s">
        <v>3362</v>
      </c>
      <c r="H719" s="140" t="s">
        <v>3587</v>
      </c>
      <c r="I719" s="335" t="s">
        <v>3588</v>
      </c>
      <c r="J719" s="336"/>
      <c r="K719" s="336"/>
      <c r="L719" s="337"/>
      <c r="M719" s="333" t="s">
        <v>2086</v>
      </c>
      <c r="N719" s="334"/>
      <c r="O719" s="139">
        <v>40945</v>
      </c>
      <c r="P719" s="130" t="s">
        <v>1909</v>
      </c>
      <c r="Q719" s="134"/>
      <c r="R719" s="134"/>
      <c r="S719" s="137"/>
      <c r="T719" s="137"/>
      <c r="U719" s="137"/>
      <c r="V719" s="137"/>
      <c r="W719" s="137"/>
      <c r="X719" s="137"/>
      <c r="Y719" s="137"/>
      <c r="Z719" s="137"/>
    </row>
    <row r="720" spans="2:26" ht="48" customHeight="1" x14ac:dyDescent="0.25">
      <c r="B720" s="331">
        <v>20123100962</v>
      </c>
      <c r="C720" s="332"/>
      <c r="D720" s="333" t="s">
        <v>2087</v>
      </c>
      <c r="E720" s="334"/>
      <c r="F720" s="130" t="s">
        <v>3101</v>
      </c>
      <c r="G720" s="130" t="s">
        <v>1847</v>
      </c>
      <c r="H720" s="140" t="s">
        <v>3589</v>
      </c>
      <c r="I720" s="335" t="s">
        <v>3590</v>
      </c>
      <c r="J720" s="336"/>
      <c r="K720" s="336"/>
      <c r="L720" s="337"/>
      <c r="M720" s="333" t="s">
        <v>3333</v>
      </c>
      <c r="N720" s="334"/>
      <c r="O720" s="139">
        <v>40945</v>
      </c>
      <c r="P720" s="130" t="s">
        <v>1909</v>
      </c>
      <c r="Q720" s="134"/>
      <c r="R720" s="134"/>
      <c r="S720" s="137"/>
      <c r="T720" s="137"/>
      <c r="U720" s="137"/>
      <c r="V720" s="137"/>
      <c r="W720" s="137"/>
      <c r="X720" s="137"/>
      <c r="Y720" s="137"/>
      <c r="Z720" s="137"/>
    </row>
    <row r="721" spans="2:26" ht="48" customHeight="1" x14ac:dyDescent="0.25">
      <c r="B721" s="331">
        <v>20123100962</v>
      </c>
      <c r="C721" s="332"/>
      <c r="D721" s="333" t="s">
        <v>2091</v>
      </c>
      <c r="E721" s="334"/>
      <c r="F721" s="130" t="s">
        <v>3101</v>
      </c>
      <c r="G721" s="130" t="s">
        <v>1847</v>
      </c>
      <c r="H721" s="140" t="s">
        <v>3591</v>
      </c>
      <c r="I721" s="335" t="s">
        <v>3554</v>
      </c>
      <c r="J721" s="336"/>
      <c r="K721" s="336"/>
      <c r="L721" s="337"/>
      <c r="M721" s="333" t="s">
        <v>3333</v>
      </c>
      <c r="N721" s="334"/>
      <c r="O721" s="139">
        <v>40945</v>
      </c>
      <c r="P721" s="130" t="s">
        <v>1909</v>
      </c>
      <c r="Q721" s="134"/>
      <c r="R721" s="134"/>
      <c r="S721" s="137"/>
      <c r="T721" s="137"/>
      <c r="U721" s="137"/>
      <c r="V721" s="137"/>
      <c r="W721" s="137"/>
      <c r="X721" s="137"/>
      <c r="Y721" s="137"/>
      <c r="Z721" s="137"/>
    </row>
    <row r="722" spans="2:26" ht="48" customHeight="1" x14ac:dyDescent="0.25">
      <c r="B722" s="331">
        <v>20123100962</v>
      </c>
      <c r="C722" s="332"/>
      <c r="D722" s="333" t="s">
        <v>3592</v>
      </c>
      <c r="E722" s="334"/>
      <c r="F722" s="130" t="s">
        <v>3101</v>
      </c>
      <c r="G722" s="130" t="s">
        <v>1847</v>
      </c>
      <c r="H722" s="140" t="s">
        <v>3593</v>
      </c>
      <c r="I722" s="335" t="s">
        <v>1921</v>
      </c>
      <c r="J722" s="336"/>
      <c r="K722" s="336"/>
      <c r="L722" s="337"/>
      <c r="M722" s="333" t="s">
        <v>3333</v>
      </c>
      <c r="N722" s="334"/>
      <c r="O722" s="139">
        <v>40945</v>
      </c>
      <c r="P722" s="130" t="s">
        <v>1909</v>
      </c>
      <c r="Q722" s="134"/>
      <c r="R722" s="134"/>
      <c r="S722" s="137"/>
      <c r="T722" s="137"/>
      <c r="U722" s="137"/>
      <c r="V722" s="137"/>
      <c r="W722" s="137"/>
      <c r="X722" s="137"/>
      <c r="Y722" s="137"/>
      <c r="Z722" s="137"/>
    </row>
    <row r="723" spans="2:26" ht="48" customHeight="1" x14ac:dyDescent="0.25">
      <c r="B723" s="331" t="s">
        <v>1819</v>
      </c>
      <c r="C723" s="332"/>
      <c r="D723" s="333" t="s">
        <v>3594</v>
      </c>
      <c r="E723" s="334"/>
      <c r="F723" s="130" t="s">
        <v>1420</v>
      </c>
      <c r="G723" s="130" t="s">
        <v>1847</v>
      </c>
      <c r="H723" s="140" t="s">
        <v>3595</v>
      </c>
      <c r="I723" s="335" t="s">
        <v>1921</v>
      </c>
      <c r="J723" s="336"/>
      <c r="K723" s="336"/>
      <c r="L723" s="337"/>
      <c r="M723" s="333" t="s">
        <v>2644</v>
      </c>
      <c r="N723" s="334"/>
      <c r="O723" s="139">
        <v>40945</v>
      </c>
      <c r="P723" s="130" t="s">
        <v>1909</v>
      </c>
      <c r="Q723" s="134"/>
      <c r="R723" s="134"/>
      <c r="S723" s="137"/>
      <c r="T723" s="137"/>
      <c r="U723" s="137"/>
      <c r="V723" s="137"/>
      <c r="W723" s="137"/>
      <c r="X723" s="137"/>
      <c r="Y723" s="137"/>
      <c r="Z723" s="137"/>
    </row>
    <row r="724" spans="2:26" ht="48" customHeight="1" x14ac:dyDescent="0.25">
      <c r="B724" s="331" t="s">
        <v>1859</v>
      </c>
      <c r="C724" s="332"/>
      <c r="D724" s="333" t="s">
        <v>3596</v>
      </c>
      <c r="E724" s="334"/>
      <c r="F724" s="130" t="s">
        <v>1420</v>
      </c>
      <c r="G724" s="130" t="s">
        <v>1847</v>
      </c>
      <c r="H724" s="140" t="s">
        <v>3597</v>
      </c>
      <c r="I724" s="335" t="s">
        <v>1921</v>
      </c>
      <c r="J724" s="336"/>
      <c r="K724" s="336"/>
      <c r="L724" s="337"/>
      <c r="M724" s="333" t="s">
        <v>2644</v>
      </c>
      <c r="N724" s="334"/>
      <c r="O724" s="139">
        <v>40945</v>
      </c>
      <c r="P724" s="130" t="s">
        <v>1909</v>
      </c>
      <c r="Q724" s="134"/>
      <c r="R724" s="134"/>
      <c r="S724" s="137"/>
      <c r="T724" s="137"/>
      <c r="U724" s="137"/>
      <c r="V724" s="137"/>
      <c r="W724" s="137"/>
      <c r="X724" s="137"/>
      <c r="Y724" s="137"/>
      <c r="Z724" s="137"/>
    </row>
    <row r="725" spans="2:26" ht="48" customHeight="1" x14ac:dyDescent="0.25">
      <c r="B725" s="331" t="s">
        <v>1819</v>
      </c>
      <c r="C725" s="332"/>
      <c r="D725" s="333" t="s">
        <v>3598</v>
      </c>
      <c r="E725" s="334"/>
      <c r="F725" s="130" t="s">
        <v>1420</v>
      </c>
      <c r="G725" s="130" t="s">
        <v>1847</v>
      </c>
      <c r="H725" s="140" t="s">
        <v>3599</v>
      </c>
      <c r="I725" s="335" t="s">
        <v>1921</v>
      </c>
      <c r="J725" s="336"/>
      <c r="K725" s="336"/>
      <c r="L725" s="337"/>
      <c r="M725" s="333" t="s">
        <v>2644</v>
      </c>
      <c r="N725" s="334"/>
      <c r="O725" s="139">
        <v>40945</v>
      </c>
      <c r="P725" s="130" t="s">
        <v>1909</v>
      </c>
      <c r="Q725" s="134"/>
      <c r="R725" s="134"/>
      <c r="S725" s="137"/>
      <c r="T725" s="137"/>
      <c r="U725" s="137"/>
      <c r="V725" s="137"/>
      <c r="W725" s="137"/>
      <c r="X725" s="137"/>
      <c r="Y725" s="137"/>
      <c r="Z725" s="137"/>
    </row>
    <row r="726" spans="2:26" ht="48" customHeight="1" x14ac:dyDescent="0.25">
      <c r="B726" s="331" t="s">
        <v>1859</v>
      </c>
      <c r="C726" s="332"/>
      <c r="D726" s="333" t="s">
        <v>3600</v>
      </c>
      <c r="E726" s="334"/>
      <c r="F726" s="130" t="s">
        <v>1420</v>
      </c>
      <c r="G726" s="130" t="s">
        <v>1847</v>
      </c>
      <c r="H726" s="140" t="s">
        <v>3601</v>
      </c>
      <c r="I726" s="335" t="s">
        <v>1921</v>
      </c>
      <c r="J726" s="336"/>
      <c r="K726" s="336"/>
      <c r="L726" s="337"/>
      <c r="M726" s="333" t="s">
        <v>2644</v>
      </c>
      <c r="N726" s="334"/>
      <c r="O726" s="139">
        <v>40945</v>
      </c>
      <c r="P726" s="130" t="s">
        <v>1909</v>
      </c>
      <c r="Q726" s="134"/>
      <c r="R726" s="134"/>
      <c r="S726" s="137"/>
      <c r="T726" s="137"/>
      <c r="U726" s="137"/>
      <c r="V726" s="137"/>
      <c r="W726" s="137"/>
      <c r="X726" s="137"/>
      <c r="Y726" s="137"/>
      <c r="Z726" s="137"/>
    </row>
    <row r="727" spans="2:26" ht="48" customHeight="1" x14ac:dyDescent="0.25">
      <c r="B727" s="331" t="s">
        <v>1859</v>
      </c>
      <c r="C727" s="332"/>
      <c r="D727" s="333" t="s">
        <v>3602</v>
      </c>
      <c r="E727" s="334"/>
      <c r="F727" s="130" t="s">
        <v>1420</v>
      </c>
      <c r="G727" s="130" t="s">
        <v>1847</v>
      </c>
      <c r="H727" s="140" t="s">
        <v>3603</v>
      </c>
      <c r="I727" s="335" t="s">
        <v>1921</v>
      </c>
      <c r="J727" s="336"/>
      <c r="K727" s="336"/>
      <c r="L727" s="337"/>
      <c r="M727" s="333" t="s">
        <v>2644</v>
      </c>
      <c r="N727" s="334"/>
      <c r="O727" s="139">
        <v>40945</v>
      </c>
      <c r="P727" s="130" t="s">
        <v>1909</v>
      </c>
      <c r="Q727" s="134"/>
      <c r="R727" s="134"/>
      <c r="S727" s="137"/>
      <c r="T727" s="137"/>
      <c r="U727" s="137"/>
      <c r="V727" s="137"/>
      <c r="W727" s="137"/>
      <c r="X727" s="137"/>
      <c r="Y727" s="137"/>
      <c r="Z727" s="137"/>
    </row>
    <row r="728" spans="2:26" ht="48" customHeight="1" x14ac:dyDescent="0.25">
      <c r="B728" s="331">
        <v>2123100055</v>
      </c>
      <c r="C728" s="332"/>
      <c r="D728" s="333" t="s">
        <v>2270</v>
      </c>
      <c r="E728" s="334"/>
      <c r="F728" s="130" t="s">
        <v>3604</v>
      </c>
      <c r="G728" s="130" t="s">
        <v>1847</v>
      </c>
      <c r="H728" s="140" t="s">
        <v>2272</v>
      </c>
      <c r="I728" s="335" t="s">
        <v>1921</v>
      </c>
      <c r="J728" s="336"/>
      <c r="K728" s="336"/>
      <c r="L728" s="337"/>
      <c r="M728" s="333" t="s">
        <v>2644</v>
      </c>
      <c r="N728" s="334"/>
      <c r="O728" s="139">
        <v>40945</v>
      </c>
      <c r="P728" s="130" t="s">
        <v>1909</v>
      </c>
      <c r="Q728" s="134"/>
      <c r="R728" s="134"/>
      <c r="S728" s="137"/>
      <c r="T728" s="137"/>
      <c r="U728" s="137"/>
      <c r="V728" s="137"/>
      <c r="W728" s="137"/>
      <c r="X728" s="137"/>
      <c r="Y728" s="137"/>
      <c r="Z728" s="137"/>
    </row>
    <row r="729" spans="2:26" ht="48" customHeight="1" x14ac:dyDescent="0.25">
      <c r="B729" s="331" t="s">
        <v>1859</v>
      </c>
      <c r="C729" s="332"/>
      <c r="D729" s="333" t="s">
        <v>3605</v>
      </c>
      <c r="E729" s="334"/>
      <c r="F729" s="130" t="s">
        <v>3606</v>
      </c>
      <c r="G729" s="130" t="s">
        <v>1847</v>
      </c>
      <c r="H729" s="140" t="s">
        <v>3607</v>
      </c>
      <c r="I729" s="335" t="s">
        <v>1921</v>
      </c>
      <c r="J729" s="336"/>
      <c r="K729" s="336"/>
      <c r="L729" s="337"/>
      <c r="M729" s="333" t="s">
        <v>1792</v>
      </c>
      <c r="N729" s="334"/>
      <c r="O729" s="139">
        <v>40945</v>
      </c>
      <c r="P729" s="130" t="s">
        <v>1909</v>
      </c>
      <c r="Q729" s="134"/>
      <c r="R729" s="134" t="s">
        <v>3608</v>
      </c>
      <c r="S729" s="137"/>
      <c r="T729" s="137"/>
      <c r="U729" s="137"/>
      <c r="V729" s="137"/>
      <c r="W729" s="137"/>
      <c r="X729" s="137"/>
      <c r="Y729" s="137"/>
      <c r="Z729" s="137"/>
    </row>
    <row r="730" spans="2:26" ht="48" customHeight="1" x14ac:dyDescent="0.25">
      <c r="B730" s="331" t="s">
        <v>1819</v>
      </c>
      <c r="C730" s="332"/>
      <c r="D730" s="333" t="s">
        <v>3016</v>
      </c>
      <c r="E730" s="334"/>
      <c r="F730" s="130" t="s">
        <v>3606</v>
      </c>
      <c r="G730" s="130" t="s">
        <v>1847</v>
      </c>
      <c r="H730" s="140" t="s">
        <v>639</v>
      </c>
      <c r="I730" s="335" t="s">
        <v>3609</v>
      </c>
      <c r="J730" s="336"/>
      <c r="K730" s="336"/>
      <c r="L730" s="337"/>
      <c r="M730" s="333" t="s">
        <v>1792</v>
      </c>
      <c r="N730" s="334"/>
      <c r="O730" s="139">
        <v>40945</v>
      </c>
      <c r="P730" s="130" t="s">
        <v>1909</v>
      </c>
      <c r="Q730" s="134"/>
      <c r="R730" s="134"/>
      <c r="S730" s="137"/>
      <c r="T730" s="137"/>
      <c r="U730" s="137"/>
      <c r="V730" s="137"/>
      <c r="W730" s="137"/>
      <c r="X730" s="137"/>
      <c r="Y730" s="137"/>
      <c r="Z730" s="137"/>
    </row>
    <row r="731" spans="2:26" ht="48" customHeight="1" x14ac:dyDescent="0.25">
      <c r="B731" s="331" t="s">
        <v>1859</v>
      </c>
      <c r="C731" s="332"/>
      <c r="D731" s="333" t="s">
        <v>3610</v>
      </c>
      <c r="E731" s="334"/>
      <c r="F731" s="130" t="s">
        <v>3606</v>
      </c>
      <c r="G731" s="130" t="s">
        <v>1847</v>
      </c>
      <c r="H731" s="140" t="s">
        <v>3611</v>
      </c>
      <c r="I731" s="335" t="s">
        <v>1921</v>
      </c>
      <c r="J731" s="336"/>
      <c r="K731" s="336"/>
      <c r="L731" s="337"/>
      <c r="M731" s="333" t="s">
        <v>1792</v>
      </c>
      <c r="N731" s="334"/>
      <c r="O731" s="139">
        <v>40945</v>
      </c>
      <c r="P731" s="130" t="s">
        <v>1909</v>
      </c>
      <c r="Q731" s="134"/>
      <c r="R731" s="134" t="s">
        <v>1963</v>
      </c>
      <c r="S731" s="137"/>
      <c r="T731" s="137"/>
      <c r="U731" s="137"/>
      <c r="V731" s="137"/>
      <c r="W731" s="137"/>
      <c r="X731" s="137"/>
      <c r="Y731" s="137"/>
      <c r="Z731" s="137"/>
    </row>
    <row r="732" spans="2:26" ht="48" customHeight="1" x14ac:dyDescent="0.25">
      <c r="B732" s="331" t="s">
        <v>1859</v>
      </c>
      <c r="C732" s="332"/>
      <c r="D732" s="333" t="s">
        <v>3612</v>
      </c>
      <c r="E732" s="334"/>
      <c r="F732" s="130" t="s">
        <v>3606</v>
      </c>
      <c r="G732" s="130" t="s">
        <v>1847</v>
      </c>
      <c r="H732" s="140" t="s">
        <v>3613</v>
      </c>
      <c r="I732" s="335" t="s">
        <v>1921</v>
      </c>
      <c r="J732" s="336"/>
      <c r="K732" s="336"/>
      <c r="L732" s="337"/>
      <c r="M732" s="333" t="s">
        <v>1792</v>
      </c>
      <c r="N732" s="334"/>
      <c r="O732" s="139">
        <v>40945</v>
      </c>
      <c r="P732" s="130" t="s">
        <v>1909</v>
      </c>
      <c r="Q732" s="134"/>
      <c r="R732" s="134" t="s">
        <v>3614</v>
      </c>
      <c r="S732" s="137"/>
      <c r="T732" s="137"/>
      <c r="U732" s="137"/>
      <c r="V732" s="137"/>
      <c r="W732" s="137"/>
      <c r="X732" s="137"/>
      <c r="Y732" s="137"/>
      <c r="Z732" s="137"/>
    </row>
    <row r="733" spans="2:26" ht="48" customHeight="1" x14ac:dyDescent="0.25">
      <c r="B733" s="331" t="s">
        <v>1859</v>
      </c>
      <c r="C733" s="332"/>
      <c r="D733" s="333" t="s">
        <v>2453</v>
      </c>
      <c r="E733" s="334"/>
      <c r="F733" s="130" t="s">
        <v>3606</v>
      </c>
      <c r="G733" s="130" t="s">
        <v>1847</v>
      </c>
      <c r="H733" s="140" t="s">
        <v>3615</v>
      </c>
      <c r="I733" s="335" t="s">
        <v>3616</v>
      </c>
      <c r="J733" s="336"/>
      <c r="K733" s="336"/>
      <c r="L733" s="337"/>
      <c r="M733" s="333" t="s">
        <v>1792</v>
      </c>
      <c r="N733" s="334"/>
      <c r="O733" s="139">
        <v>40945</v>
      </c>
      <c r="P733" s="130" t="s">
        <v>1909</v>
      </c>
      <c r="Q733" s="134"/>
      <c r="R733" s="134" t="s">
        <v>3617</v>
      </c>
      <c r="S733" s="137"/>
      <c r="T733" s="137"/>
      <c r="U733" s="137"/>
      <c r="V733" s="137"/>
      <c r="W733" s="137"/>
      <c r="X733" s="137"/>
      <c r="Y733" s="137"/>
      <c r="Z733" s="137"/>
    </row>
    <row r="734" spans="2:26" ht="48" customHeight="1" x14ac:dyDescent="0.25">
      <c r="B734" s="331" t="s">
        <v>1819</v>
      </c>
      <c r="C734" s="332"/>
      <c r="D734" s="333" t="s">
        <v>2270</v>
      </c>
      <c r="E734" s="334"/>
      <c r="F734" s="130" t="s">
        <v>3604</v>
      </c>
      <c r="G734" s="130" t="s">
        <v>1847</v>
      </c>
      <c r="H734" s="140" t="s">
        <v>2272</v>
      </c>
      <c r="I734" s="335" t="s">
        <v>3618</v>
      </c>
      <c r="J734" s="336"/>
      <c r="K734" s="336"/>
      <c r="L734" s="337"/>
      <c r="M734" s="333" t="s">
        <v>2644</v>
      </c>
      <c r="N734" s="334"/>
      <c r="O734" s="139">
        <v>40945</v>
      </c>
      <c r="P734" s="130" t="s">
        <v>1909</v>
      </c>
      <c r="Q734" s="134"/>
      <c r="R734" s="134"/>
      <c r="S734" s="137"/>
      <c r="T734" s="137"/>
      <c r="U734" s="137"/>
      <c r="V734" s="137"/>
      <c r="W734" s="137"/>
      <c r="X734" s="137"/>
      <c r="Y734" s="137"/>
      <c r="Z734" s="137"/>
    </row>
    <row r="735" spans="2:26" ht="48" customHeight="1" x14ac:dyDescent="0.25">
      <c r="B735" s="331" t="s">
        <v>1819</v>
      </c>
      <c r="C735" s="332"/>
      <c r="D735" s="333" t="s">
        <v>3557</v>
      </c>
      <c r="E735" s="334"/>
      <c r="F735" s="130" t="s">
        <v>3409</v>
      </c>
      <c r="G735" s="130" t="s">
        <v>1847</v>
      </c>
      <c r="H735" s="140" t="s">
        <v>3556</v>
      </c>
      <c r="I735" s="335" t="s">
        <v>3618</v>
      </c>
      <c r="J735" s="336"/>
      <c r="K735" s="336"/>
      <c r="L735" s="337"/>
      <c r="M735" s="333" t="s">
        <v>1792</v>
      </c>
      <c r="N735" s="334"/>
      <c r="O735" s="139">
        <v>40945</v>
      </c>
      <c r="P735" s="130" t="s">
        <v>1909</v>
      </c>
      <c r="Q735" s="134"/>
      <c r="R735" s="134"/>
      <c r="S735" s="137"/>
      <c r="T735" s="137"/>
      <c r="U735" s="137"/>
      <c r="V735" s="137"/>
      <c r="W735" s="137"/>
      <c r="X735" s="137"/>
      <c r="Y735" s="137"/>
      <c r="Z735" s="137"/>
    </row>
    <row r="736" spans="2:26" ht="48" customHeight="1" x14ac:dyDescent="0.25">
      <c r="B736" s="331"/>
      <c r="C736" s="332"/>
      <c r="D736" s="333" t="s">
        <v>3619</v>
      </c>
      <c r="E736" s="334"/>
      <c r="F736" s="130" t="s">
        <v>3620</v>
      </c>
      <c r="G736" s="130" t="s">
        <v>1847</v>
      </c>
      <c r="H736" s="140" t="s">
        <v>3621</v>
      </c>
      <c r="I736" s="335" t="s">
        <v>3622</v>
      </c>
      <c r="J736" s="336"/>
      <c r="K736" s="336"/>
      <c r="L736" s="337"/>
      <c r="M736" s="333" t="s">
        <v>1792</v>
      </c>
      <c r="N736" s="334"/>
      <c r="O736" s="139">
        <v>40945</v>
      </c>
      <c r="P736" s="130" t="s">
        <v>1909</v>
      </c>
      <c r="Q736" s="134"/>
      <c r="R736" s="134" t="s">
        <v>3623</v>
      </c>
      <c r="S736" s="137"/>
      <c r="T736" s="137"/>
      <c r="U736" s="137"/>
      <c r="V736" s="137"/>
      <c r="W736" s="137"/>
      <c r="X736" s="137"/>
      <c r="Y736" s="137"/>
      <c r="Z736" s="137"/>
    </row>
    <row r="737" spans="2:26" ht="48" customHeight="1" x14ac:dyDescent="0.25">
      <c r="B737" s="331"/>
      <c r="C737" s="332"/>
      <c r="D737" s="333" t="s">
        <v>3624</v>
      </c>
      <c r="E737" s="334"/>
      <c r="F737" s="130" t="s">
        <v>3620</v>
      </c>
      <c r="G737" s="130" t="s">
        <v>1847</v>
      </c>
      <c r="H737" s="140" t="s">
        <v>3625</v>
      </c>
      <c r="I737" s="335" t="s">
        <v>3626</v>
      </c>
      <c r="J737" s="336"/>
      <c r="K737" s="336"/>
      <c r="L737" s="337"/>
      <c r="M737" s="333" t="s">
        <v>1792</v>
      </c>
      <c r="N737" s="334"/>
      <c r="O737" s="139">
        <v>40945</v>
      </c>
      <c r="P737" s="130" t="s">
        <v>1909</v>
      </c>
      <c r="Q737" s="134"/>
      <c r="R737" s="134" t="s">
        <v>3627</v>
      </c>
      <c r="S737" s="137"/>
      <c r="T737" s="137"/>
      <c r="U737" s="137"/>
      <c r="V737" s="137"/>
      <c r="W737" s="137"/>
      <c r="X737" s="137"/>
      <c r="Y737" s="137"/>
      <c r="Z737" s="137"/>
    </row>
    <row r="738" spans="2:26" ht="48" customHeight="1" x14ac:dyDescent="0.25">
      <c r="B738" s="331"/>
      <c r="C738" s="332"/>
      <c r="D738" s="333" t="s">
        <v>3628</v>
      </c>
      <c r="E738" s="334"/>
      <c r="F738" s="130" t="s">
        <v>3620</v>
      </c>
      <c r="G738" s="130" t="s">
        <v>1847</v>
      </c>
      <c r="H738" s="140" t="s">
        <v>3629</v>
      </c>
      <c r="I738" s="335" t="s">
        <v>3630</v>
      </c>
      <c r="J738" s="336"/>
      <c r="K738" s="336"/>
      <c r="L738" s="337"/>
      <c r="M738" s="333" t="s">
        <v>1792</v>
      </c>
      <c r="N738" s="334"/>
      <c r="O738" s="139">
        <v>40945</v>
      </c>
      <c r="P738" s="130" t="s">
        <v>1909</v>
      </c>
      <c r="Q738" s="134"/>
      <c r="R738" s="134" t="s">
        <v>3631</v>
      </c>
      <c r="S738" s="137"/>
      <c r="T738" s="137"/>
      <c r="U738" s="137"/>
      <c r="V738" s="137"/>
      <c r="W738" s="137"/>
      <c r="X738" s="137"/>
      <c r="Y738" s="137"/>
      <c r="Z738" s="137"/>
    </row>
    <row r="739" spans="2:26" ht="48" customHeight="1" x14ac:dyDescent="0.25">
      <c r="B739" s="331"/>
      <c r="C739" s="332"/>
      <c r="D739" s="333" t="s">
        <v>3632</v>
      </c>
      <c r="E739" s="334"/>
      <c r="F739" s="130" t="s">
        <v>3633</v>
      </c>
      <c r="G739" s="130" t="s">
        <v>1847</v>
      </c>
      <c r="H739" s="140" t="s">
        <v>2689</v>
      </c>
      <c r="I739" s="335" t="s">
        <v>3634</v>
      </c>
      <c r="J739" s="336"/>
      <c r="K739" s="336"/>
      <c r="L739" s="337"/>
      <c r="M739" s="333" t="s">
        <v>1792</v>
      </c>
      <c r="N739" s="334"/>
      <c r="O739" s="139">
        <v>40945</v>
      </c>
      <c r="P739" s="130" t="s">
        <v>1909</v>
      </c>
      <c r="Q739" s="134"/>
      <c r="R739" s="134" t="s">
        <v>3635</v>
      </c>
      <c r="S739" s="137"/>
      <c r="T739" s="137"/>
      <c r="U739" s="137"/>
      <c r="V739" s="137"/>
      <c r="W739" s="137"/>
      <c r="X739" s="137"/>
      <c r="Y739" s="137"/>
      <c r="Z739" s="137"/>
    </row>
    <row r="740" spans="2:26" ht="48" customHeight="1" x14ac:dyDescent="0.25">
      <c r="B740" s="331"/>
      <c r="C740" s="332"/>
      <c r="D740" s="333" t="s">
        <v>3636</v>
      </c>
      <c r="E740" s="334"/>
      <c r="F740" s="130" t="s">
        <v>3633</v>
      </c>
      <c r="G740" s="130" t="s">
        <v>1847</v>
      </c>
      <c r="H740" s="140" t="s">
        <v>3637</v>
      </c>
      <c r="I740" s="335" t="s">
        <v>3638</v>
      </c>
      <c r="J740" s="336"/>
      <c r="K740" s="336"/>
      <c r="L740" s="337"/>
      <c r="M740" s="333" t="s">
        <v>1792</v>
      </c>
      <c r="N740" s="334"/>
      <c r="O740" s="139">
        <v>40945</v>
      </c>
      <c r="P740" s="130" t="s">
        <v>1909</v>
      </c>
      <c r="Q740" s="134"/>
      <c r="R740" s="134" t="s">
        <v>3639</v>
      </c>
      <c r="S740" s="137"/>
      <c r="T740" s="137"/>
      <c r="U740" s="137"/>
      <c r="V740" s="137"/>
      <c r="W740" s="137"/>
      <c r="X740" s="137"/>
      <c r="Y740" s="137"/>
      <c r="Z740" s="137"/>
    </row>
    <row r="741" spans="2:26" ht="48" customHeight="1" x14ac:dyDescent="0.25">
      <c r="B741" s="331"/>
      <c r="C741" s="332"/>
      <c r="D741" s="333" t="s">
        <v>3640</v>
      </c>
      <c r="E741" s="334"/>
      <c r="F741" s="130" t="s">
        <v>3633</v>
      </c>
      <c r="G741" s="130" t="s">
        <v>1847</v>
      </c>
      <c r="H741" s="140" t="s">
        <v>3641</v>
      </c>
      <c r="I741" s="335" t="s">
        <v>3638</v>
      </c>
      <c r="J741" s="336"/>
      <c r="K741" s="336"/>
      <c r="L741" s="337"/>
      <c r="M741" s="333" t="s">
        <v>1792</v>
      </c>
      <c r="N741" s="334"/>
      <c r="O741" s="139">
        <v>40945</v>
      </c>
      <c r="P741" s="130" t="s">
        <v>1909</v>
      </c>
      <c r="Q741" s="134"/>
      <c r="R741" s="134" t="s">
        <v>3639</v>
      </c>
      <c r="S741" s="137"/>
      <c r="T741" s="137"/>
      <c r="U741" s="137"/>
      <c r="V741" s="137"/>
      <c r="W741" s="137"/>
      <c r="X741" s="137"/>
      <c r="Y741" s="137"/>
      <c r="Z741" s="137"/>
    </row>
    <row r="742" spans="2:26" ht="48" customHeight="1" x14ac:dyDescent="0.25">
      <c r="B742" s="331"/>
      <c r="C742" s="332"/>
      <c r="D742" s="333" t="s">
        <v>3642</v>
      </c>
      <c r="E742" s="334"/>
      <c r="F742" s="130" t="s">
        <v>3633</v>
      </c>
      <c r="G742" s="130" t="s">
        <v>1847</v>
      </c>
      <c r="H742" s="140" t="s">
        <v>1211</v>
      </c>
      <c r="I742" s="335" t="s">
        <v>3638</v>
      </c>
      <c r="J742" s="336"/>
      <c r="K742" s="336"/>
      <c r="L742" s="337"/>
      <c r="M742" s="333" t="s">
        <v>1792</v>
      </c>
      <c r="N742" s="334"/>
      <c r="O742" s="139">
        <v>40945</v>
      </c>
      <c r="P742" s="130" t="s">
        <v>1909</v>
      </c>
      <c r="Q742" s="134"/>
      <c r="R742" s="134" t="s">
        <v>3639</v>
      </c>
      <c r="S742" s="137"/>
      <c r="T742" s="137"/>
      <c r="U742" s="137"/>
      <c r="V742" s="137"/>
      <c r="W742" s="137"/>
      <c r="X742" s="137"/>
      <c r="Y742" s="137"/>
      <c r="Z742" s="137"/>
    </row>
    <row r="743" spans="2:26" ht="48" customHeight="1" x14ac:dyDescent="0.25">
      <c r="B743" s="331" t="s">
        <v>1859</v>
      </c>
      <c r="C743" s="332"/>
      <c r="D743" s="333" t="s">
        <v>3557</v>
      </c>
      <c r="E743" s="334"/>
      <c r="F743" s="130" t="s">
        <v>3604</v>
      </c>
      <c r="G743" s="130" t="s">
        <v>1847</v>
      </c>
      <c r="H743" s="140" t="s">
        <v>3556</v>
      </c>
      <c r="I743" s="335" t="s">
        <v>3643</v>
      </c>
      <c r="J743" s="336"/>
      <c r="K743" s="336"/>
      <c r="L743" s="337"/>
      <c r="M743" s="333" t="s">
        <v>3644</v>
      </c>
      <c r="N743" s="334"/>
      <c r="O743" s="139">
        <v>40945</v>
      </c>
      <c r="P743" s="130" t="s">
        <v>1909</v>
      </c>
      <c r="Q743" s="134"/>
      <c r="R743" s="134"/>
      <c r="S743" s="137"/>
      <c r="T743" s="137"/>
      <c r="U743" s="137"/>
      <c r="V743" s="137"/>
      <c r="W743" s="137"/>
      <c r="X743" s="137"/>
      <c r="Y743" s="137"/>
      <c r="Z743" s="137"/>
    </row>
    <row r="744" spans="2:26" ht="48" customHeight="1" x14ac:dyDescent="0.25">
      <c r="B744" s="331" t="s">
        <v>1859</v>
      </c>
      <c r="C744" s="332"/>
      <c r="D744" s="333" t="s">
        <v>3645</v>
      </c>
      <c r="E744" s="334"/>
      <c r="F744" s="130" t="s">
        <v>3604</v>
      </c>
      <c r="G744" s="130" t="s">
        <v>1847</v>
      </c>
      <c r="H744" s="140" t="s">
        <v>3556</v>
      </c>
      <c r="I744" s="335" t="s">
        <v>3646</v>
      </c>
      <c r="J744" s="336"/>
      <c r="K744" s="336"/>
      <c r="L744" s="337"/>
      <c r="M744" s="333" t="s">
        <v>3644</v>
      </c>
      <c r="N744" s="334"/>
      <c r="O744" s="139">
        <v>40945</v>
      </c>
      <c r="P744" s="130" t="s">
        <v>1909</v>
      </c>
      <c r="Q744" s="134"/>
      <c r="R744" s="134"/>
      <c r="S744" s="137"/>
      <c r="T744" s="137"/>
      <c r="U744" s="137"/>
      <c r="V744" s="137"/>
      <c r="W744" s="137"/>
      <c r="X744" s="137"/>
      <c r="Y744" s="137"/>
      <c r="Z744" s="137"/>
    </row>
    <row r="745" spans="2:26" ht="48" customHeight="1" x14ac:dyDescent="0.25">
      <c r="B745" s="331" t="s">
        <v>1859</v>
      </c>
      <c r="C745" s="332"/>
      <c r="D745" s="333" t="s">
        <v>3647</v>
      </c>
      <c r="E745" s="334"/>
      <c r="F745" s="130" t="s">
        <v>1420</v>
      </c>
      <c r="G745" s="130" t="s">
        <v>3066</v>
      </c>
      <c r="H745" s="140" t="s">
        <v>3648</v>
      </c>
      <c r="I745" s="335" t="s">
        <v>3649</v>
      </c>
      <c r="J745" s="336"/>
      <c r="K745" s="336"/>
      <c r="L745" s="337"/>
      <c r="M745" s="333" t="s">
        <v>3644</v>
      </c>
      <c r="N745" s="334"/>
      <c r="O745" s="139">
        <v>40945</v>
      </c>
      <c r="P745" s="130" t="s">
        <v>1909</v>
      </c>
      <c r="Q745" s="134"/>
      <c r="R745" s="134"/>
      <c r="S745" s="137"/>
      <c r="T745" s="137"/>
      <c r="U745" s="137"/>
      <c r="V745" s="137"/>
      <c r="W745" s="137"/>
      <c r="X745" s="137"/>
      <c r="Y745" s="137"/>
      <c r="Z745" s="137"/>
    </row>
    <row r="746" spans="2:26" ht="48" customHeight="1" x14ac:dyDescent="0.25">
      <c r="B746" s="331" t="s">
        <v>1859</v>
      </c>
      <c r="C746" s="332"/>
      <c r="D746" s="333" t="s">
        <v>3650</v>
      </c>
      <c r="E746" s="334"/>
      <c r="F746" s="130" t="s">
        <v>3651</v>
      </c>
      <c r="G746" s="130" t="s">
        <v>3066</v>
      </c>
      <c r="H746" s="140" t="s">
        <v>3652</v>
      </c>
      <c r="I746" s="335" t="s">
        <v>3649</v>
      </c>
      <c r="J746" s="336"/>
      <c r="K746" s="336"/>
      <c r="L746" s="337"/>
      <c r="M746" s="333" t="s">
        <v>2012</v>
      </c>
      <c r="N746" s="334"/>
      <c r="O746" s="139">
        <v>40945</v>
      </c>
      <c r="P746" s="130" t="s">
        <v>1909</v>
      </c>
      <c r="Q746" s="134"/>
      <c r="R746" s="134"/>
      <c r="S746" s="137"/>
      <c r="T746" s="137"/>
      <c r="U746" s="137"/>
      <c r="V746" s="137"/>
      <c r="W746" s="137"/>
      <c r="X746" s="137"/>
      <c r="Y746" s="137"/>
      <c r="Z746" s="137"/>
    </row>
    <row r="747" spans="2:26" ht="48" customHeight="1" x14ac:dyDescent="0.25">
      <c r="B747" s="331" t="s">
        <v>1859</v>
      </c>
      <c r="C747" s="332"/>
      <c r="D747" s="333" t="s">
        <v>3653</v>
      </c>
      <c r="E747" s="334"/>
      <c r="F747" s="130" t="s">
        <v>3536</v>
      </c>
      <c r="G747" s="130" t="s">
        <v>3066</v>
      </c>
      <c r="H747" s="140" t="s">
        <v>3654</v>
      </c>
      <c r="I747" s="335" t="s">
        <v>3655</v>
      </c>
      <c r="J747" s="336"/>
      <c r="K747" s="336"/>
      <c r="L747" s="337"/>
      <c r="M747" s="333" t="s">
        <v>3656</v>
      </c>
      <c r="N747" s="334"/>
      <c r="O747" s="139">
        <v>40945</v>
      </c>
      <c r="P747" s="130" t="s">
        <v>1909</v>
      </c>
      <c r="Q747" s="134"/>
      <c r="R747" s="134"/>
      <c r="S747" s="137"/>
      <c r="T747" s="137"/>
      <c r="U747" s="137"/>
      <c r="V747" s="137"/>
      <c r="W747" s="137"/>
      <c r="X747" s="137"/>
      <c r="Y747" s="137"/>
      <c r="Z747" s="137"/>
    </row>
    <row r="748" spans="2:26" ht="48" customHeight="1" x14ac:dyDescent="0.25">
      <c r="B748" s="331" t="s">
        <v>1859</v>
      </c>
      <c r="C748" s="332"/>
      <c r="D748" s="333" t="s">
        <v>3657</v>
      </c>
      <c r="E748" s="334"/>
      <c r="F748" s="130" t="s">
        <v>3536</v>
      </c>
      <c r="G748" s="130" t="s">
        <v>3066</v>
      </c>
      <c r="H748" s="140" t="s">
        <v>3658</v>
      </c>
      <c r="I748" s="335" t="s">
        <v>3659</v>
      </c>
      <c r="J748" s="336"/>
      <c r="K748" s="336"/>
      <c r="L748" s="337"/>
      <c r="M748" s="333" t="s">
        <v>3656</v>
      </c>
      <c r="N748" s="334"/>
      <c r="O748" s="139">
        <v>40945</v>
      </c>
      <c r="P748" s="130" t="s">
        <v>1909</v>
      </c>
      <c r="Q748" s="134"/>
      <c r="R748" s="134"/>
      <c r="S748" s="137"/>
      <c r="T748" s="137"/>
      <c r="U748" s="137"/>
      <c r="V748" s="137"/>
      <c r="W748" s="137"/>
      <c r="X748" s="137"/>
      <c r="Y748" s="137"/>
      <c r="Z748" s="137"/>
    </row>
    <row r="749" spans="2:26" ht="48" customHeight="1" x14ac:dyDescent="0.25">
      <c r="B749" s="331" t="s">
        <v>1859</v>
      </c>
      <c r="C749" s="332"/>
      <c r="D749" s="333" t="s">
        <v>3660</v>
      </c>
      <c r="E749" s="334"/>
      <c r="F749" s="130" t="s">
        <v>3661</v>
      </c>
      <c r="G749" s="130" t="s">
        <v>3066</v>
      </c>
      <c r="H749" s="140" t="s">
        <v>3662</v>
      </c>
      <c r="I749" s="335" t="s">
        <v>3663</v>
      </c>
      <c r="J749" s="336"/>
      <c r="K749" s="336"/>
      <c r="L749" s="337"/>
      <c r="M749" s="333" t="s">
        <v>3656</v>
      </c>
      <c r="N749" s="334"/>
      <c r="O749" s="139">
        <v>40945</v>
      </c>
      <c r="P749" s="130" t="s">
        <v>1909</v>
      </c>
      <c r="Q749" s="134"/>
      <c r="R749" s="134"/>
      <c r="S749" s="137"/>
      <c r="T749" s="137"/>
      <c r="U749" s="137"/>
      <c r="V749" s="137"/>
      <c r="W749" s="137"/>
      <c r="X749" s="137"/>
      <c r="Y749" s="137"/>
      <c r="Z749" s="137"/>
    </row>
    <row r="750" spans="2:26" ht="48" customHeight="1" x14ac:dyDescent="0.25">
      <c r="B750" s="331" t="s">
        <v>1859</v>
      </c>
      <c r="C750" s="332"/>
      <c r="D750" s="333" t="s">
        <v>3664</v>
      </c>
      <c r="E750" s="334"/>
      <c r="F750" s="130" t="s">
        <v>1420</v>
      </c>
      <c r="G750" s="130" t="s">
        <v>3066</v>
      </c>
      <c r="H750" s="140" t="s">
        <v>3665</v>
      </c>
      <c r="I750" s="335" t="s">
        <v>3649</v>
      </c>
      <c r="J750" s="336"/>
      <c r="K750" s="336"/>
      <c r="L750" s="337"/>
      <c r="M750" s="333" t="s">
        <v>3656</v>
      </c>
      <c r="N750" s="334"/>
      <c r="O750" s="139">
        <v>40945</v>
      </c>
      <c r="P750" s="130" t="s">
        <v>1909</v>
      </c>
      <c r="Q750" s="134"/>
      <c r="R750" s="134"/>
      <c r="S750" s="137"/>
      <c r="T750" s="137"/>
      <c r="U750" s="137"/>
      <c r="V750" s="137"/>
      <c r="W750" s="137"/>
      <c r="X750" s="137"/>
      <c r="Y750" s="137"/>
      <c r="Z750" s="137"/>
    </row>
    <row r="751" spans="2:26" ht="48" customHeight="1" x14ac:dyDescent="0.25">
      <c r="B751" s="331">
        <v>20122100823</v>
      </c>
      <c r="C751" s="332"/>
      <c r="D751" s="333"/>
      <c r="E751" s="334"/>
      <c r="F751" s="130" t="s">
        <v>3409</v>
      </c>
      <c r="G751" s="130" t="s">
        <v>3066</v>
      </c>
      <c r="H751" s="140" t="s">
        <v>3666</v>
      </c>
      <c r="I751" s="335" t="s">
        <v>3667</v>
      </c>
      <c r="J751" s="336"/>
      <c r="K751" s="336"/>
      <c r="L751" s="337"/>
      <c r="M751" s="333" t="s">
        <v>3668</v>
      </c>
      <c r="N751" s="334"/>
      <c r="O751" s="139">
        <v>40945</v>
      </c>
      <c r="P751" s="130" t="s">
        <v>1909</v>
      </c>
      <c r="Q751" s="134"/>
      <c r="R751" s="134"/>
      <c r="S751" s="137"/>
      <c r="T751" s="137"/>
      <c r="U751" s="137"/>
      <c r="V751" s="137"/>
      <c r="W751" s="137"/>
      <c r="X751" s="137"/>
      <c r="Y751" s="137"/>
      <c r="Z751" s="137"/>
    </row>
    <row r="752" spans="2:26" ht="48" customHeight="1" x14ac:dyDescent="0.25">
      <c r="B752" s="331" t="s">
        <v>1859</v>
      </c>
      <c r="C752" s="332"/>
      <c r="D752" s="333" t="s">
        <v>2881</v>
      </c>
      <c r="E752" s="334"/>
      <c r="F752" s="130" t="s">
        <v>3409</v>
      </c>
      <c r="G752" s="130" t="s">
        <v>3066</v>
      </c>
      <c r="H752" s="140" t="s">
        <v>3669</v>
      </c>
      <c r="I752" s="335" t="s">
        <v>3670</v>
      </c>
      <c r="J752" s="336"/>
      <c r="K752" s="336"/>
      <c r="L752" s="337"/>
      <c r="M752" s="333" t="s">
        <v>3656</v>
      </c>
      <c r="N752" s="334"/>
      <c r="O752" s="139">
        <v>40945</v>
      </c>
      <c r="P752" s="130" t="s">
        <v>1909</v>
      </c>
      <c r="Q752" s="134"/>
      <c r="R752" s="134"/>
      <c r="S752" s="137"/>
      <c r="T752" s="137"/>
      <c r="U752" s="137"/>
      <c r="V752" s="137"/>
      <c r="W752" s="137"/>
      <c r="X752" s="137"/>
      <c r="Y752" s="137"/>
      <c r="Z752" s="137"/>
    </row>
    <row r="753" spans="2:26" ht="48" customHeight="1" x14ac:dyDescent="0.25">
      <c r="B753" s="331" t="s">
        <v>1859</v>
      </c>
      <c r="C753" s="332"/>
      <c r="D753" s="333" t="s">
        <v>3671</v>
      </c>
      <c r="E753" s="334"/>
      <c r="F753" s="130" t="s">
        <v>417</v>
      </c>
      <c r="G753" s="130" t="s">
        <v>3066</v>
      </c>
      <c r="H753" s="140" t="s">
        <v>3672</v>
      </c>
      <c r="I753" s="335" t="s">
        <v>3673</v>
      </c>
      <c r="J753" s="336"/>
      <c r="K753" s="336"/>
      <c r="L753" s="337"/>
      <c r="M753" s="333" t="s">
        <v>3656</v>
      </c>
      <c r="N753" s="334"/>
      <c r="O753" s="139">
        <v>40946</v>
      </c>
      <c r="P753" s="130" t="s">
        <v>3674</v>
      </c>
      <c r="Q753" s="134"/>
      <c r="R753" s="134"/>
      <c r="S753" s="137"/>
      <c r="T753" s="137"/>
      <c r="U753" s="137"/>
      <c r="V753" s="137"/>
      <c r="W753" s="137"/>
      <c r="X753" s="137"/>
      <c r="Y753" s="137"/>
      <c r="Z753" s="137"/>
    </row>
    <row r="754" spans="2:26" ht="48" customHeight="1" x14ac:dyDescent="0.25">
      <c r="B754" s="331" t="s">
        <v>1859</v>
      </c>
      <c r="C754" s="332"/>
      <c r="D754" s="333" t="s">
        <v>3675</v>
      </c>
      <c r="E754" s="334"/>
      <c r="F754" s="130" t="s">
        <v>417</v>
      </c>
      <c r="G754" s="130" t="s">
        <v>3066</v>
      </c>
      <c r="H754" s="140" t="s">
        <v>3676</v>
      </c>
      <c r="I754" s="335" t="s">
        <v>3677</v>
      </c>
      <c r="J754" s="336"/>
      <c r="K754" s="336"/>
      <c r="L754" s="337"/>
      <c r="M754" s="333" t="s">
        <v>3656</v>
      </c>
      <c r="N754" s="334"/>
      <c r="O754" s="139">
        <v>40946</v>
      </c>
      <c r="P754" s="130" t="s">
        <v>3674</v>
      </c>
      <c r="Q754" s="134"/>
      <c r="R754" s="134"/>
      <c r="S754" s="137"/>
      <c r="T754" s="137"/>
      <c r="U754" s="137"/>
      <c r="V754" s="137"/>
      <c r="W754" s="137"/>
      <c r="X754" s="137"/>
      <c r="Y754" s="137"/>
      <c r="Z754" s="137"/>
    </row>
    <row r="755" spans="2:26" ht="48" customHeight="1" x14ac:dyDescent="0.25">
      <c r="B755" s="331" t="s">
        <v>1859</v>
      </c>
      <c r="C755" s="332"/>
      <c r="D755" s="333" t="s">
        <v>3678</v>
      </c>
      <c r="E755" s="334"/>
      <c r="F755" s="130" t="s">
        <v>417</v>
      </c>
      <c r="G755" s="130" t="s">
        <v>3066</v>
      </c>
      <c r="H755" s="140" t="s">
        <v>3679</v>
      </c>
      <c r="I755" s="335" t="s">
        <v>3680</v>
      </c>
      <c r="J755" s="336"/>
      <c r="K755" s="336"/>
      <c r="L755" s="337"/>
      <c r="M755" s="333" t="s">
        <v>3656</v>
      </c>
      <c r="N755" s="334"/>
      <c r="O755" s="139">
        <v>40946</v>
      </c>
      <c r="P755" s="130" t="s">
        <v>3674</v>
      </c>
      <c r="Q755" s="134"/>
      <c r="R755" s="134"/>
      <c r="S755" s="137"/>
      <c r="T755" s="137"/>
      <c r="U755" s="137"/>
      <c r="V755" s="137"/>
      <c r="W755" s="137"/>
      <c r="X755" s="137"/>
      <c r="Y755" s="137"/>
      <c r="Z755" s="137"/>
    </row>
    <row r="756" spans="2:26" ht="48" customHeight="1" x14ac:dyDescent="0.25">
      <c r="B756" s="331" t="s">
        <v>1859</v>
      </c>
      <c r="C756" s="332"/>
      <c r="D756" s="333" t="s">
        <v>3496</v>
      </c>
      <c r="E756" s="334"/>
      <c r="F756" s="130" t="s">
        <v>417</v>
      </c>
      <c r="G756" s="130" t="s">
        <v>3066</v>
      </c>
      <c r="H756" s="140" t="s">
        <v>3681</v>
      </c>
      <c r="I756" s="335" t="s">
        <v>3682</v>
      </c>
      <c r="J756" s="336"/>
      <c r="K756" s="336"/>
      <c r="L756" s="337"/>
      <c r="M756" s="333" t="s">
        <v>3656</v>
      </c>
      <c r="N756" s="334"/>
      <c r="O756" s="139">
        <v>40946</v>
      </c>
      <c r="P756" s="130" t="s">
        <v>3674</v>
      </c>
      <c r="Q756" s="134"/>
      <c r="R756" s="134"/>
      <c r="S756" s="137"/>
      <c r="T756" s="137"/>
      <c r="U756" s="137"/>
      <c r="V756" s="137"/>
      <c r="W756" s="137"/>
      <c r="X756" s="137"/>
      <c r="Y756" s="137"/>
      <c r="Z756" s="137"/>
    </row>
    <row r="757" spans="2:26" ht="48" customHeight="1" x14ac:dyDescent="0.25">
      <c r="B757" s="331" t="s">
        <v>1859</v>
      </c>
      <c r="C757" s="332"/>
      <c r="D757" s="333" t="s">
        <v>3683</v>
      </c>
      <c r="E757" s="334"/>
      <c r="F757" s="130" t="s">
        <v>417</v>
      </c>
      <c r="G757" s="130" t="s">
        <v>3066</v>
      </c>
      <c r="H757" s="140" t="s">
        <v>3684</v>
      </c>
      <c r="I757" s="335" t="s">
        <v>3685</v>
      </c>
      <c r="J757" s="336"/>
      <c r="K757" s="336"/>
      <c r="L757" s="337"/>
      <c r="M757" s="333" t="s">
        <v>3656</v>
      </c>
      <c r="N757" s="334"/>
      <c r="O757" s="139">
        <v>40946</v>
      </c>
      <c r="P757" s="130" t="s">
        <v>3674</v>
      </c>
      <c r="Q757" s="134"/>
      <c r="R757" s="134"/>
      <c r="S757" s="137"/>
      <c r="T757" s="137"/>
      <c r="U757" s="137"/>
      <c r="V757" s="137"/>
      <c r="W757" s="137"/>
      <c r="X757" s="137"/>
      <c r="Y757" s="137"/>
      <c r="Z757" s="137"/>
    </row>
    <row r="758" spans="2:26" ht="48" customHeight="1" x14ac:dyDescent="0.25">
      <c r="B758" s="331" t="s">
        <v>1859</v>
      </c>
      <c r="C758" s="332"/>
      <c r="D758" s="333" t="s">
        <v>3502</v>
      </c>
      <c r="E758" s="334"/>
      <c r="F758" s="130" t="s">
        <v>417</v>
      </c>
      <c r="G758" s="130" t="s">
        <v>3066</v>
      </c>
      <c r="H758" s="140" t="s">
        <v>3503</v>
      </c>
      <c r="I758" s="335" t="s">
        <v>3686</v>
      </c>
      <c r="J758" s="336"/>
      <c r="K758" s="336"/>
      <c r="L758" s="337"/>
      <c r="M758" s="333" t="s">
        <v>3656</v>
      </c>
      <c r="N758" s="334"/>
      <c r="O758" s="139">
        <v>40946</v>
      </c>
      <c r="P758" s="130" t="s">
        <v>3674</v>
      </c>
      <c r="Q758" s="134"/>
      <c r="R758" s="134"/>
      <c r="S758" s="137"/>
      <c r="T758" s="137"/>
      <c r="U758" s="137"/>
      <c r="V758" s="137"/>
      <c r="W758" s="137"/>
      <c r="X758" s="137"/>
      <c r="Y758" s="137"/>
      <c r="Z758" s="137"/>
    </row>
    <row r="759" spans="2:26" ht="48" customHeight="1" x14ac:dyDescent="0.25">
      <c r="B759" s="331" t="s">
        <v>1859</v>
      </c>
      <c r="C759" s="332"/>
      <c r="D759" s="333" t="s">
        <v>3687</v>
      </c>
      <c r="E759" s="334"/>
      <c r="F759" s="130" t="s">
        <v>417</v>
      </c>
      <c r="G759" s="130" t="s">
        <v>3066</v>
      </c>
      <c r="H759" s="140" t="s">
        <v>3688</v>
      </c>
      <c r="I759" s="335" t="s">
        <v>3689</v>
      </c>
      <c r="J759" s="336"/>
      <c r="K759" s="336"/>
      <c r="L759" s="337"/>
      <c r="M759" s="333" t="s">
        <v>3656</v>
      </c>
      <c r="N759" s="334"/>
      <c r="O759" s="139">
        <v>40946</v>
      </c>
      <c r="P759" s="130" t="s">
        <v>3674</v>
      </c>
      <c r="Q759" s="134"/>
      <c r="R759" s="134"/>
      <c r="S759" s="137"/>
      <c r="T759" s="137"/>
      <c r="U759" s="137"/>
      <c r="V759" s="137"/>
      <c r="W759" s="137"/>
      <c r="X759" s="137"/>
      <c r="Y759" s="137"/>
      <c r="Z759" s="137"/>
    </row>
    <row r="760" spans="2:26" ht="48" customHeight="1" x14ac:dyDescent="0.25">
      <c r="B760" s="331" t="s">
        <v>1859</v>
      </c>
      <c r="C760" s="332"/>
      <c r="D760" s="333" t="s">
        <v>2035</v>
      </c>
      <c r="E760" s="334"/>
      <c r="F760" s="133" t="s">
        <v>1663</v>
      </c>
      <c r="G760" s="130" t="s">
        <v>3690</v>
      </c>
      <c r="H760" s="140" t="s">
        <v>3691</v>
      </c>
      <c r="I760" s="335" t="s">
        <v>3692</v>
      </c>
      <c r="J760" s="336"/>
      <c r="K760" s="336"/>
      <c r="L760" s="337"/>
      <c r="M760" s="333" t="s">
        <v>3693</v>
      </c>
      <c r="N760" s="334"/>
      <c r="O760" s="139">
        <v>40946</v>
      </c>
      <c r="P760" s="130" t="s">
        <v>2435</v>
      </c>
      <c r="Q760" s="134"/>
      <c r="R760" s="134"/>
      <c r="S760" s="137"/>
      <c r="T760" s="137"/>
      <c r="U760" s="137"/>
      <c r="V760" s="137"/>
      <c r="W760" s="137"/>
      <c r="X760" s="137"/>
      <c r="Y760" s="137"/>
      <c r="Z760" s="137"/>
    </row>
    <row r="761" spans="2:26" ht="48" customHeight="1" x14ac:dyDescent="0.25">
      <c r="B761" s="331" t="s">
        <v>1859</v>
      </c>
      <c r="C761" s="332"/>
      <c r="D761" s="333" t="s">
        <v>3694</v>
      </c>
      <c r="E761" s="334"/>
      <c r="F761" s="130" t="s">
        <v>3409</v>
      </c>
      <c r="G761" s="130" t="s">
        <v>3690</v>
      </c>
      <c r="H761" s="140" t="s">
        <v>3695</v>
      </c>
      <c r="I761" s="335" t="s">
        <v>3696</v>
      </c>
      <c r="J761" s="336"/>
      <c r="K761" s="336"/>
      <c r="L761" s="337"/>
      <c r="M761" s="333" t="s">
        <v>3693</v>
      </c>
      <c r="N761" s="334"/>
      <c r="O761" s="139">
        <v>40946</v>
      </c>
      <c r="P761" s="130" t="s">
        <v>2435</v>
      </c>
      <c r="Q761" s="134"/>
      <c r="R761" s="134"/>
      <c r="S761" s="137"/>
      <c r="T761" s="137"/>
      <c r="U761" s="137"/>
      <c r="V761" s="137"/>
      <c r="W761" s="137"/>
      <c r="X761" s="137"/>
      <c r="Y761" s="137"/>
      <c r="Z761" s="137"/>
    </row>
    <row r="762" spans="2:26" ht="48" customHeight="1" x14ac:dyDescent="0.25">
      <c r="B762" s="331" t="s">
        <v>1859</v>
      </c>
      <c r="C762" s="332"/>
      <c r="D762" s="333" t="s">
        <v>3697</v>
      </c>
      <c r="E762" s="334"/>
      <c r="F762" s="130" t="s">
        <v>3606</v>
      </c>
      <c r="G762" s="130" t="s">
        <v>3066</v>
      </c>
      <c r="H762" s="140" t="s">
        <v>3698</v>
      </c>
      <c r="I762" s="335" t="s">
        <v>3699</v>
      </c>
      <c r="J762" s="336"/>
      <c r="K762" s="336"/>
      <c r="L762" s="337"/>
      <c r="M762" s="333" t="s">
        <v>3656</v>
      </c>
      <c r="N762" s="334"/>
      <c r="O762" s="139">
        <v>40946</v>
      </c>
      <c r="P762" s="130" t="s">
        <v>2435</v>
      </c>
      <c r="Q762" s="134"/>
      <c r="R762" s="134"/>
      <c r="S762" s="137"/>
      <c r="T762" s="137"/>
      <c r="U762" s="137"/>
      <c r="V762" s="137"/>
      <c r="W762" s="137"/>
      <c r="X762" s="137"/>
      <c r="Y762" s="137"/>
      <c r="Z762" s="137"/>
    </row>
    <row r="763" spans="2:26" ht="48" customHeight="1" x14ac:dyDescent="0.25">
      <c r="B763" s="331" t="s">
        <v>1859</v>
      </c>
      <c r="C763" s="332"/>
      <c r="D763" s="333" t="s">
        <v>2682</v>
      </c>
      <c r="E763" s="334"/>
      <c r="F763" s="130" t="s">
        <v>3606</v>
      </c>
      <c r="G763" s="130" t="s">
        <v>3066</v>
      </c>
      <c r="H763" s="140" t="s">
        <v>3700</v>
      </c>
      <c r="I763" s="335" t="s">
        <v>3701</v>
      </c>
      <c r="J763" s="336"/>
      <c r="K763" s="336"/>
      <c r="L763" s="337"/>
      <c r="M763" s="333" t="s">
        <v>3656</v>
      </c>
      <c r="N763" s="334"/>
      <c r="O763" s="139">
        <v>40946</v>
      </c>
      <c r="P763" s="130" t="s">
        <v>2435</v>
      </c>
      <c r="Q763" s="134"/>
      <c r="R763" s="134"/>
      <c r="S763" s="137"/>
      <c r="T763" s="137"/>
      <c r="U763" s="137"/>
      <c r="V763" s="137"/>
      <c r="W763" s="137"/>
      <c r="X763" s="137"/>
      <c r="Y763" s="137"/>
      <c r="Z763" s="137"/>
    </row>
    <row r="764" spans="2:26" ht="48" customHeight="1" x14ac:dyDescent="0.25">
      <c r="B764" s="331" t="s">
        <v>1859</v>
      </c>
      <c r="C764" s="332"/>
      <c r="D764" s="333" t="s">
        <v>3702</v>
      </c>
      <c r="E764" s="334"/>
      <c r="F764" s="130" t="s">
        <v>3409</v>
      </c>
      <c r="G764" s="130" t="s">
        <v>3690</v>
      </c>
      <c r="H764" s="131" t="s">
        <v>3703</v>
      </c>
      <c r="I764" s="335" t="s">
        <v>3704</v>
      </c>
      <c r="J764" s="336"/>
      <c r="K764" s="336"/>
      <c r="L764" s="337"/>
      <c r="M764" s="333" t="s">
        <v>3693</v>
      </c>
      <c r="N764" s="334"/>
      <c r="O764" s="139">
        <v>40946</v>
      </c>
      <c r="P764" s="130" t="s">
        <v>2602</v>
      </c>
      <c r="Q764" s="134"/>
      <c r="R764" s="134"/>
      <c r="S764" s="137"/>
      <c r="T764" s="137"/>
      <c r="U764" s="137"/>
      <c r="V764" s="137"/>
      <c r="W764" s="137"/>
      <c r="X764" s="137"/>
      <c r="Y764" s="137"/>
      <c r="Z764" s="137"/>
    </row>
    <row r="765" spans="2:26" ht="48" customHeight="1" x14ac:dyDescent="0.25">
      <c r="B765" s="331">
        <v>20123101695</v>
      </c>
      <c r="C765" s="332"/>
      <c r="D765" s="333" t="s">
        <v>3705</v>
      </c>
      <c r="E765" s="334"/>
      <c r="F765" s="130" t="s">
        <v>363</v>
      </c>
      <c r="G765" s="130" t="s">
        <v>3066</v>
      </c>
      <c r="H765" s="140" t="s">
        <v>3706</v>
      </c>
      <c r="I765" s="335" t="s">
        <v>3707</v>
      </c>
      <c r="J765" s="336"/>
      <c r="K765" s="336"/>
      <c r="L765" s="337"/>
      <c r="M765" s="333" t="s">
        <v>3656</v>
      </c>
      <c r="N765" s="334"/>
      <c r="O765" s="139">
        <v>40946</v>
      </c>
      <c r="P765" s="130" t="s">
        <v>2602</v>
      </c>
      <c r="Q765" s="134"/>
      <c r="R765" s="134"/>
      <c r="S765" s="137"/>
      <c r="T765" s="137"/>
      <c r="U765" s="137"/>
      <c r="V765" s="137"/>
      <c r="W765" s="137"/>
      <c r="X765" s="137"/>
      <c r="Y765" s="137"/>
      <c r="Z765" s="137"/>
    </row>
    <row r="766" spans="2:26" ht="48" customHeight="1" x14ac:dyDescent="0.25">
      <c r="B766" s="331" t="s">
        <v>1859</v>
      </c>
      <c r="C766" s="332"/>
      <c r="D766" s="333" t="s">
        <v>3557</v>
      </c>
      <c r="E766" s="334"/>
      <c r="F766" s="130" t="s">
        <v>3604</v>
      </c>
      <c r="G766" s="130" t="s">
        <v>1847</v>
      </c>
      <c r="H766" s="140" t="s">
        <v>3556</v>
      </c>
      <c r="I766" s="335" t="s">
        <v>3643</v>
      </c>
      <c r="J766" s="336"/>
      <c r="K766" s="336"/>
      <c r="L766" s="337"/>
      <c r="M766" s="333" t="s">
        <v>3644</v>
      </c>
      <c r="N766" s="334"/>
      <c r="O766" s="139">
        <v>40945</v>
      </c>
      <c r="P766" s="130" t="s">
        <v>1909</v>
      </c>
      <c r="Q766" s="134"/>
      <c r="R766" s="134"/>
      <c r="S766" s="137"/>
      <c r="T766" s="137"/>
      <c r="U766" s="137"/>
      <c r="V766" s="137"/>
      <c r="W766" s="137"/>
      <c r="X766" s="137"/>
      <c r="Y766" s="137"/>
      <c r="Z766" s="137"/>
    </row>
    <row r="767" spans="2:26" ht="48" customHeight="1" x14ac:dyDescent="0.25">
      <c r="B767" s="331" t="s">
        <v>1859</v>
      </c>
      <c r="C767" s="332"/>
      <c r="D767" s="333" t="s">
        <v>3645</v>
      </c>
      <c r="E767" s="334"/>
      <c r="F767" s="130" t="s">
        <v>3604</v>
      </c>
      <c r="G767" s="130" t="s">
        <v>3389</v>
      </c>
      <c r="H767" s="140" t="s">
        <v>3556</v>
      </c>
      <c r="I767" s="335" t="s">
        <v>3646</v>
      </c>
      <c r="J767" s="336"/>
      <c r="K767" s="336"/>
      <c r="L767" s="337"/>
      <c r="M767" s="333" t="s">
        <v>3644</v>
      </c>
      <c r="N767" s="334"/>
      <c r="O767" s="139">
        <v>40945</v>
      </c>
      <c r="P767" s="130" t="s">
        <v>1909</v>
      </c>
      <c r="Q767" s="134"/>
      <c r="R767" s="134"/>
      <c r="S767" s="137"/>
      <c r="T767" s="137"/>
      <c r="U767" s="137"/>
      <c r="V767" s="137"/>
      <c r="W767" s="137"/>
      <c r="X767" s="137"/>
      <c r="Y767" s="137"/>
      <c r="Z767" s="137"/>
    </row>
    <row r="768" spans="2:26" ht="48" customHeight="1" x14ac:dyDescent="0.25">
      <c r="B768" s="331" t="s">
        <v>1859</v>
      </c>
      <c r="C768" s="332"/>
      <c r="D768" s="333" t="s">
        <v>3647</v>
      </c>
      <c r="E768" s="334"/>
      <c r="F768" s="130" t="s">
        <v>1420</v>
      </c>
      <c r="G768" s="130" t="s">
        <v>3066</v>
      </c>
      <c r="H768" s="140" t="s">
        <v>3648</v>
      </c>
      <c r="I768" s="335" t="s">
        <v>3649</v>
      </c>
      <c r="J768" s="336"/>
      <c r="K768" s="336"/>
      <c r="L768" s="337"/>
      <c r="M768" s="333" t="s">
        <v>3644</v>
      </c>
      <c r="N768" s="334"/>
      <c r="O768" s="139">
        <v>40945</v>
      </c>
      <c r="P768" s="130" t="s">
        <v>1909</v>
      </c>
      <c r="Q768" s="134"/>
      <c r="R768" s="134"/>
      <c r="S768" s="137"/>
      <c r="T768" s="137"/>
      <c r="U768" s="137"/>
      <c r="V768" s="137"/>
      <c r="W768" s="137"/>
      <c r="X768" s="137"/>
      <c r="Y768" s="137"/>
      <c r="Z768" s="137"/>
    </row>
    <row r="769" spans="2:26" ht="48" customHeight="1" x14ac:dyDescent="0.25">
      <c r="B769" s="331" t="s">
        <v>1859</v>
      </c>
      <c r="C769" s="332"/>
      <c r="D769" s="333" t="s">
        <v>3650</v>
      </c>
      <c r="E769" s="334"/>
      <c r="F769" s="130" t="s">
        <v>3651</v>
      </c>
      <c r="G769" s="130" t="s">
        <v>3066</v>
      </c>
      <c r="H769" s="140" t="s">
        <v>3652</v>
      </c>
      <c r="I769" s="335" t="s">
        <v>3649</v>
      </c>
      <c r="J769" s="336"/>
      <c r="K769" s="336"/>
      <c r="L769" s="337"/>
      <c r="M769" s="333" t="s">
        <v>2012</v>
      </c>
      <c r="N769" s="334"/>
      <c r="O769" s="139">
        <v>40945</v>
      </c>
      <c r="P769" s="130" t="s">
        <v>1909</v>
      </c>
      <c r="Q769" s="134"/>
      <c r="R769" s="134"/>
      <c r="S769" s="137"/>
      <c r="T769" s="137"/>
      <c r="U769" s="137"/>
      <c r="V769" s="137"/>
      <c r="W769" s="137"/>
      <c r="X769" s="137"/>
      <c r="Y769" s="137"/>
      <c r="Z769" s="137"/>
    </row>
    <row r="770" spans="2:26" ht="48" customHeight="1" x14ac:dyDescent="0.25">
      <c r="B770" s="331" t="s">
        <v>1859</v>
      </c>
      <c r="C770" s="332"/>
      <c r="D770" s="333" t="s">
        <v>3653</v>
      </c>
      <c r="E770" s="334"/>
      <c r="F770" s="130" t="s">
        <v>3536</v>
      </c>
      <c r="G770" s="130" t="s">
        <v>3066</v>
      </c>
      <c r="H770" s="140" t="s">
        <v>3708</v>
      </c>
      <c r="I770" s="335" t="s">
        <v>3655</v>
      </c>
      <c r="J770" s="336"/>
      <c r="K770" s="336"/>
      <c r="L770" s="337"/>
      <c r="M770" s="333" t="s">
        <v>3656</v>
      </c>
      <c r="N770" s="334"/>
      <c r="O770" s="139">
        <v>40945</v>
      </c>
      <c r="P770" s="130" t="s">
        <v>1909</v>
      </c>
      <c r="Q770" s="134"/>
      <c r="R770" s="134"/>
      <c r="S770" s="137"/>
      <c r="T770" s="137"/>
      <c r="U770" s="137"/>
      <c r="V770" s="137"/>
      <c r="W770" s="137"/>
      <c r="X770" s="137"/>
      <c r="Y770" s="137"/>
      <c r="Z770" s="137"/>
    </row>
    <row r="771" spans="2:26" ht="48" customHeight="1" x14ac:dyDescent="0.25">
      <c r="B771" s="331" t="s">
        <v>1859</v>
      </c>
      <c r="C771" s="332"/>
      <c r="D771" s="333" t="s">
        <v>3657</v>
      </c>
      <c r="E771" s="334"/>
      <c r="F771" s="130" t="s">
        <v>3536</v>
      </c>
      <c r="G771" s="130" t="s">
        <v>3066</v>
      </c>
      <c r="H771" s="140" t="s">
        <v>3658</v>
      </c>
      <c r="I771" s="335" t="s">
        <v>3659</v>
      </c>
      <c r="J771" s="336"/>
      <c r="K771" s="336"/>
      <c r="L771" s="337"/>
      <c r="M771" s="333" t="s">
        <v>3656</v>
      </c>
      <c r="N771" s="334"/>
      <c r="O771" s="139">
        <v>40945</v>
      </c>
      <c r="P771" s="130" t="s">
        <v>1909</v>
      </c>
      <c r="Q771" s="134"/>
      <c r="R771" s="134"/>
      <c r="S771" s="137"/>
      <c r="T771" s="137"/>
      <c r="U771" s="137"/>
      <c r="V771" s="137"/>
      <c r="W771" s="137"/>
      <c r="X771" s="137"/>
      <c r="Y771" s="137"/>
      <c r="Z771" s="137"/>
    </row>
    <row r="772" spans="2:26" ht="48" customHeight="1" x14ac:dyDescent="0.25">
      <c r="B772" s="331" t="s">
        <v>1859</v>
      </c>
      <c r="C772" s="332"/>
      <c r="D772" s="333" t="s">
        <v>3660</v>
      </c>
      <c r="E772" s="334"/>
      <c r="F772" s="130" t="s">
        <v>3661</v>
      </c>
      <c r="G772" s="130" t="s">
        <v>3066</v>
      </c>
      <c r="H772" s="140" t="s">
        <v>3662</v>
      </c>
      <c r="I772" s="335" t="s">
        <v>3663</v>
      </c>
      <c r="J772" s="336"/>
      <c r="K772" s="336"/>
      <c r="L772" s="337"/>
      <c r="M772" s="333" t="s">
        <v>3656</v>
      </c>
      <c r="N772" s="334"/>
      <c r="O772" s="139">
        <v>40945</v>
      </c>
      <c r="P772" s="130" t="s">
        <v>1909</v>
      </c>
      <c r="Q772" s="134"/>
      <c r="R772" s="134"/>
      <c r="S772" s="137"/>
      <c r="T772" s="137"/>
      <c r="U772" s="137"/>
      <c r="V772" s="137"/>
      <c r="W772" s="137"/>
      <c r="X772" s="137"/>
      <c r="Y772" s="137"/>
      <c r="Z772" s="137"/>
    </row>
    <row r="773" spans="2:26" ht="48" customHeight="1" x14ac:dyDescent="0.25">
      <c r="B773" s="331" t="s">
        <v>1859</v>
      </c>
      <c r="C773" s="332"/>
      <c r="D773" s="333" t="s">
        <v>3664</v>
      </c>
      <c r="E773" s="334"/>
      <c r="F773" s="130" t="s">
        <v>1420</v>
      </c>
      <c r="G773" s="130" t="s">
        <v>3066</v>
      </c>
      <c r="H773" s="140" t="s">
        <v>3665</v>
      </c>
      <c r="I773" s="335" t="s">
        <v>3649</v>
      </c>
      <c r="J773" s="336"/>
      <c r="K773" s="336"/>
      <c r="L773" s="337"/>
      <c r="M773" s="333" t="s">
        <v>3656</v>
      </c>
      <c r="N773" s="334"/>
      <c r="O773" s="139">
        <v>40945</v>
      </c>
      <c r="P773" s="130" t="s">
        <v>1909</v>
      </c>
      <c r="Q773" s="134"/>
      <c r="R773" s="134"/>
      <c r="S773" s="137"/>
      <c r="T773" s="137"/>
      <c r="U773" s="137"/>
      <c r="V773" s="137"/>
      <c r="W773" s="137"/>
      <c r="X773" s="137"/>
      <c r="Y773" s="137"/>
      <c r="Z773" s="137"/>
    </row>
    <row r="774" spans="2:26" ht="48" customHeight="1" x14ac:dyDescent="0.25">
      <c r="B774" s="331">
        <v>20122100823</v>
      </c>
      <c r="C774" s="332"/>
      <c r="D774" s="333"/>
      <c r="E774" s="334"/>
      <c r="F774" s="130" t="s">
        <v>3409</v>
      </c>
      <c r="G774" s="130" t="s">
        <v>3066</v>
      </c>
      <c r="H774" s="140" t="s">
        <v>3666</v>
      </c>
      <c r="I774" s="335" t="s">
        <v>3667</v>
      </c>
      <c r="J774" s="336"/>
      <c r="K774" s="336"/>
      <c r="L774" s="337"/>
      <c r="M774" s="333" t="s">
        <v>3668</v>
      </c>
      <c r="N774" s="334"/>
      <c r="O774" s="139">
        <v>40945</v>
      </c>
      <c r="P774" s="130" t="s">
        <v>1909</v>
      </c>
      <c r="Q774" s="134"/>
      <c r="R774" s="134"/>
      <c r="S774" s="137"/>
      <c r="T774" s="137"/>
      <c r="U774" s="137"/>
      <c r="V774" s="137"/>
      <c r="W774" s="137"/>
      <c r="X774" s="137"/>
      <c r="Y774" s="137"/>
      <c r="Z774" s="137"/>
    </row>
    <row r="775" spans="2:26" ht="48" customHeight="1" x14ac:dyDescent="0.25">
      <c r="B775" s="331" t="s">
        <v>1859</v>
      </c>
      <c r="C775" s="332"/>
      <c r="D775" s="333" t="s">
        <v>2881</v>
      </c>
      <c r="E775" s="334"/>
      <c r="F775" s="130" t="s">
        <v>3409</v>
      </c>
      <c r="G775" s="130" t="s">
        <v>3066</v>
      </c>
      <c r="H775" s="140" t="s">
        <v>3669</v>
      </c>
      <c r="I775" s="335" t="s">
        <v>3670</v>
      </c>
      <c r="J775" s="336"/>
      <c r="K775" s="336"/>
      <c r="L775" s="337"/>
      <c r="M775" s="333" t="s">
        <v>3656</v>
      </c>
      <c r="N775" s="334"/>
      <c r="O775" s="139">
        <v>40945</v>
      </c>
      <c r="P775" s="130" t="s">
        <v>1909</v>
      </c>
      <c r="Q775" s="134"/>
      <c r="R775" s="134"/>
      <c r="S775" s="137"/>
      <c r="T775" s="137"/>
      <c r="U775" s="137"/>
      <c r="V775" s="137"/>
      <c r="W775" s="137"/>
      <c r="X775" s="137"/>
      <c r="Y775" s="137"/>
      <c r="Z775" s="137"/>
    </row>
    <row r="776" spans="2:26" ht="48" customHeight="1" x14ac:dyDescent="0.25">
      <c r="B776" s="331" t="s">
        <v>1859</v>
      </c>
      <c r="C776" s="332"/>
      <c r="D776" s="333" t="s">
        <v>3671</v>
      </c>
      <c r="E776" s="334"/>
      <c r="F776" s="130" t="s">
        <v>417</v>
      </c>
      <c r="G776" s="130" t="s">
        <v>3066</v>
      </c>
      <c r="H776" s="140" t="s">
        <v>3672</v>
      </c>
      <c r="I776" s="335" t="s">
        <v>3673</v>
      </c>
      <c r="J776" s="336"/>
      <c r="K776" s="336"/>
      <c r="L776" s="337"/>
      <c r="M776" s="333" t="s">
        <v>3656</v>
      </c>
      <c r="N776" s="334"/>
      <c r="O776" s="139">
        <v>40946</v>
      </c>
      <c r="P776" s="130" t="s">
        <v>3674</v>
      </c>
      <c r="Q776" s="134"/>
      <c r="R776" s="134"/>
      <c r="S776" s="137"/>
      <c r="T776" s="137"/>
      <c r="U776" s="137"/>
      <c r="V776" s="137"/>
      <c r="W776" s="137"/>
      <c r="X776" s="137"/>
      <c r="Y776" s="137"/>
      <c r="Z776" s="137"/>
    </row>
    <row r="777" spans="2:26" ht="48" customHeight="1" x14ac:dyDescent="0.25">
      <c r="B777" s="331" t="s">
        <v>1859</v>
      </c>
      <c r="C777" s="332"/>
      <c r="D777" s="333" t="s">
        <v>3675</v>
      </c>
      <c r="E777" s="334"/>
      <c r="F777" s="130" t="s">
        <v>417</v>
      </c>
      <c r="G777" s="130" t="s">
        <v>3066</v>
      </c>
      <c r="H777" s="140" t="s">
        <v>3676</v>
      </c>
      <c r="I777" s="335" t="s">
        <v>3677</v>
      </c>
      <c r="J777" s="336"/>
      <c r="K777" s="336"/>
      <c r="L777" s="337"/>
      <c r="M777" s="333" t="s">
        <v>3656</v>
      </c>
      <c r="N777" s="334"/>
      <c r="O777" s="139">
        <v>40946</v>
      </c>
      <c r="P777" s="130" t="s">
        <v>3674</v>
      </c>
      <c r="Q777" s="134"/>
      <c r="R777" s="134"/>
      <c r="S777" s="137"/>
      <c r="T777" s="137"/>
      <c r="U777" s="137"/>
      <c r="V777" s="137"/>
      <c r="W777" s="137"/>
      <c r="X777" s="137"/>
      <c r="Y777" s="137"/>
      <c r="Z777" s="137"/>
    </row>
    <row r="778" spans="2:26" ht="48" customHeight="1" x14ac:dyDescent="0.25">
      <c r="B778" s="331" t="s">
        <v>1859</v>
      </c>
      <c r="C778" s="332"/>
      <c r="D778" s="333" t="s">
        <v>3678</v>
      </c>
      <c r="E778" s="334"/>
      <c r="F778" s="130" t="s">
        <v>417</v>
      </c>
      <c r="G778" s="130" t="s">
        <v>3066</v>
      </c>
      <c r="H778" s="140" t="s">
        <v>3679</v>
      </c>
      <c r="I778" s="335" t="s">
        <v>3680</v>
      </c>
      <c r="J778" s="336"/>
      <c r="K778" s="336"/>
      <c r="L778" s="337"/>
      <c r="M778" s="333" t="s">
        <v>3656</v>
      </c>
      <c r="N778" s="334"/>
      <c r="O778" s="139">
        <v>40946</v>
      </c>
      <c r="P778" s="130" t="s">
        <v>3674</v>
      </c>
      <c r="Q778" s="134"/>
      <c r="R778" s="134"/>
      <c r="S778" s="137"/>
      <c r="T778" s="137"/>
      <c r="U778" s="137"/>
      <c r="V778" s="137"/>
      <c r="W778" s="137"/>
      <c r="X778" s="137"/>
      <c r="Y778" s="137"/>
      <c r="Z778" s="137"/>
    </row>
    <row r="779" spans="2:26" ht="48" customHeight="1" x14ac:dyDescent="0.25">
      <c r="B779" s="331" t="s">
        <v>1859</v>
      </c>
      <c r="C779" s="332"/>
      <c r="D779" s="333" t="s">
        <v>3496</v>
      </c>
      <c r="E779" s="334"/>
      <c r="F779" s="130" t="s">
        <v>417</v>
      </c>
      <c r="G779" s="130" t="s">
        <v>3066</v>
      </c>
      <c r="H779" s="140" t="s">
        <v>3681</v>
      </c>
      <c r="I779" s="335" t="s">
        <v>3682</v>
      </c>
      <c r="J779" s="336"/>
      <c r="K779" s="336"/>
      <c r="L779" s="337"/>
      <c r="M779" s="333" t="s">
        <v>3656</v>
      </c>
      <c r="N779" s="334"/>
      <c r="O779" s="139">
        <v>40946</v>
      </c>
      <c r="P779" s="130" t="s">
        <v>3674</v>
      </c>
      <c r="Q779" s="134"/>
      <c r="R779" s="134"/>
      <c r="S779" s="137"/>
      <c r="T779" s="137"/>
      <c r="U779" s="137"/>
      <c r="V779" s="137"/>
      <c r="W779" s="137"/>
      <c r="X779" s="137"/>
      <c r="Y779" s="137"/>
      <c r="Z779" s="137"/>
    </row>
    <row r="780" spans="2:26" ht="48" customHeight="1" x14ac:dyDescent="0.25">
      <c r="B780" s="331" t="s">
        <v>1859</v>
      </c>
      <c r="C780" s="332"/>
      <c r="D780" s="333" t="s">
        <v>3683</v>
      </c>
      <c r="E780" s="334"/>
      <c r="F780" s="130" t="s">
        <v>417</v>
      </c>
      <c r="G780" s="130" t="s">
        <v>3066</v>
      </c>
      <c r="H780" s="140" t="s">
        <v>3684</v>
      </c>
      <c r="I780" s="335" t="s">
        <v>3685</v>
      </c>
      <c r="J780" s="336"/>
      <c r="K780" s="336"/>
      <c r="L780" s="337"/>
      <c r="M780" s="333" t="s">
        <v>3656</v>
      </c>
      <c r="N780" s="334"/>
      <c r="O780" s="139">
        <v>40946</v>
      </c>
      <c r="P780" s="130" t="s">
        <v>3674</v>
      </c>
      <c r="Q780" s="134"/>
      <c r="R780" s="134"/>
      <c r="S780" s="137"/>
      <c r="T780" s="137"/>
      <c r="U780" s="137"/>
      <c r="V780" s="137"/>
      <c r="W780" s="137"/>
      <c r="X780" s="137"/>
      <c r="Y780" s="137"/>
      <c r="Z780" s="137"/>
    </row>
    <row r="781" spans="2:26" ht="48" customHeight="1" x14ac:dyDescent="0.25">
      <c r="B781" s="331" t="s">
        <v>1859</v>
      </c>
      <c r="C781" s="332"/>
      <c r="D781" s="333" t="s">
        <v>3502</v>
      </c>
      <c r="E781" s="334"/>
      <c r="F781" s="130" t="s">
        <v>417</v>
      </c>
      <c r="G781" s="130" t="s">
        <v>3066</v>
      </c>
      <c r="H781" s="140" t="s">
        <v>3503</v>
      </c>
      <c r="I781" s="335" t="s">
        <v>3686</v>
      </c>
      <c r="J781" s="336"/>
      <c r="K781" s="336"/>
      <c r="L781" s="337"/>
      <c r="M781" s="333" t="s">
        <v>3656</v>
      </c>
      <c r="N781" s="334"/>
      <c r="O781" s="139">
        <v>40946</v>
      </c>
      <c r="P781" s="130" t="s">
        <v>3674</v>
      </c>
      <c r="Q781" s="134"/>
      <c r="R781" s="134"/>
      <c r="S781" s="137"/>
      <c r="T781" s="137"/>
      <c r="U781" s="137"/>
      <c r="V781" s="137"/>
      <c r="W781" s="137"/>
      <c r="X781" s="137"/>
      <c r="Y781" s="137"/>
      <c r="Z781" s="137"/>
    </row>
    <row r="782" spans="2:26" ht="48" customHeight="1" x14ac:dyDescent="0.25">
      <c r="B782" s="331" t="s">
        <v>1859</v>
      </c>
      <c r="C782" s="332"/>
      <c r="D782" s="333" t="s">
        <v>3687</v>
      </c>
      <c r="E782" s="334"/>
      <c r="F782" s="130" t="s">
        <v>417</v>
      </c>
      <c r="G782" s="130" t="s">
        <v>3066</v>
      </c>
      <c r="H782" s="140" t="s">
        <v>3688</v>
      </c>
      <c r="I782" s="335" t="s">
        <v>3689</v>
      </c>
      <c r="J782" s="336"/>
      <c r="K782" s="336"/>
      <c r="L782" s="337"/>
      <c r="M782" s="333" t="s">
        <v>3656</v>
      </c>
      <c r="N782" s="334"/>
      <c r="O782" s="139">
        <v>40946</v>
      </c>
      <c r="P782" s="130" t="s">
        <v>3674</v>
      </c>
      <c r="Q782" s="134"/>
      <c r="R782" s="134"/>
      <c r="S782" s="137"/>
      <c r="T782" s="137"/>
      <c r="U782" s="137"/>
      <c r="V782" s="137"/>
      <c r="W782" s="137"/>
      <c r="X782" s="137"/>
      <c r="Y782" s="137"/>
      <c r="Z782" s="137"/>
    </row>
    <row r="783" spans="2:26" ht="48" customHeight="1" x14ac:dyDescent="0.25">
      <c r="B783" s="331" t="s">
        <v>1859</v>
      </c>
      <c r="C783" s="332"/>
      <c r="D783" s="333" t="s">
        <v>2035</v>
      </c>
      <c r="E783" s="334"/>
      <c r="F783" s="133" t="s">
        <v>1663</v>
      </c>
      <c r="G783" s="130" t="s">
        <v>3690</v>
      </c>
      <c r="H783" s="140" t="s">
        <v>3691</v>
      </c>
      <c r="I783" s="335" t="s">
        <v>3692</v>
      </c>
      <c r="J783" s="336"/>
      <c r="K783" s="336"/>
      <c r="L783" s="337"/>
      <c r="M783" s="333" t="s">
        <v>3693</v>
      </c>
      <c r="N783" s="334"/>
      <c r="O783" s="139">
        <v>40946</v>
      </c>
      <c r="P783" s="130" t="s">
        <v>2435</v>
      </c>
      <c r="Q783" s="134"/>
      <c r="R783" s="134"/>
      <c r="S783" s="137"/>
      <c r="T783" s="137"/>
      <c r="U783" s="137"/>
      <c r="V783" s="137"/>
      <c r="W783" s="137"/>
      <c r="X783" s="137"/>
      <c r="Y783" s="137"/>
      <c r="Z783" s="137"/>
    </row>
    <row r="784" spans="2:26" ht="48" customHeight="1" x14ac:dyDescent="0.25">
      <c r="B784" s="331" t="s">
        <v>1859</v>
      </c>
      <c r="C784" s="332"/>
      <c r="D784" s="333" t="s">
        <v>3694</v>
      </c>
      <c r="E784" s="334"/>
      <c r="F784" s="130" t="s">
        <v>3409</v>
      </c>
      <c r="G784" s="130" t="s">
        <v>3690</v>
      </c>
      <c r="H784" s="140" t="s">
        <v>3695</v>
      </c>
      <c r="I784" s="335" t="s">
        <v>3696</v>
      </c>
      <c r="J784" s="336"/>
      <c r="K784" s="336"/>
      <c r="L784" s="337"/>
      <c r="M784" s="333" t="s">
        <v>3693</v>
      </c>
      <c r="N784" s="334"/>
      <c r="O784" s="139">
        <v>40946</v>
      </c>
      <c r="P784" s="130" t="s">
        <v>2435</v>
      </c>
      <c r="Q784" s="134"/>
      <c r="R784" s="134"/>
      <c r="S784" s="137"/>
      <c r="T784" s="137"/>
      <c r="U784" s="137"/>
      <c r="V784" s="137"/>
      <c r="W784" s="137"/>
      <c r="X784" s="137"/>
      <c r="Y784" s="137"/>
      <c r="Z784" s="137"/>
    </row>
    <row r="785" spans="2:26" ht="48" customHeight="1" x14ac:dyDescent="0.25">
      <c r="B785" s="331" t="s">
        <v>1859</v>
      </c>
      <c r="C785" s="332"/>
      <c r="D785" s="333" t="s">
        <v>3697</v>
      </c>
      <c r="E785" s="334"/>
      <c r="F785" s="130" t="s">
        <v>3606</v>
      </c>
      <c r="G785" s="130" t="s">
        <v>3066</v>
      </c>
      <c r="H785" s="140" t="s">
        <v>3698</v>
      </c>
      <c r="I785" s="335" t="s">
        <v>3699</v>
      </c>
      <c r="J785" s="336"/>
      <c r="K785" s="336"/>
      <c r="L785" s="337"/>
      <c r="M785" s="333" t="s">
        <v>3656</v>
      </c>
      <c r="N785" s="334"/>
      <c r="O785" s="139">
        <v>40946</v>
      </c>
      <c r="P785" s="130" t="s">
        <v>2435</v>
      </c>
      <c r="Q785" s="134"/>
      <c r="R785" s="134"/>
      <c r="S785" s="137"/>
      <c r="T785" s="137"/>
      <c r="U785" s="137"/>
      <c r="V785" s="137"/>
      <c r="W785" s="137"/>
      <c r="X785" s="137"/>
      <c r="Y785" s="137"/>
      <c r="Z785" s="137"/>
    </row>
    <row r="786" spans="2:26" ht="48" customHeight="1" x14ac:dyDescent="0.25">
      <c r="B786" s="331" t="s">
        <v>1859</v>
      </c>
      <c r="C786" s="332"/>
      <c r="D786" s="333" t="s">
        <v>2682</v>
      </c>
      <c r="E786" s="334"/>
      <c r="F786" s="130" t="s">
        <v>3606</v>
      </c>
      <c r="G786" s="130" t="s">
        <v>3066</v>
      </c>
      <c r="H786" s="140" t="s">
        <v>3700</v>
      </c>
      <c r="I786" s="335" t="s">
        <v>3701</v>
      </c>
      <c r="J786" s="336"/>
      <c r="K786" s="336"/>
      <c r="L786" s="337"/>
      <c r="M786" s="333" t="s">
        <v>3656</v>
      </c>
      <c r="N786" s="334"/>
      <c r="O786" s="139">
        <v>40946</v>
      </c>
      <c r="P786" s="130" t="s">
        <v>2435</v>
      </c>
      <c r="Q786" s="134"/>
      <c r="R786" s="134"/>
      <c r="S786" s="137"/>
      <c r="T786" s="137"/>
      <c r="U786" s="137"/>
      <c r="V786" s="137"/>
      <c r="W786" s="137"/>
      <c r="X786" s="137"/>
      <c r="Y786" s="137"/>
      <c r="Z786" s="137"/>
    </row>
    <row r="787" spans="2:26" ht="48" customHeight="1" x14ac:dyDescent="0.25">
      <c r="B787" s="331" t="s">
        <v>1859</v>
      </c>
      <c r="C787" s="332"/>
      <c r="D787" s="333" t="s">
        <v>3702</v>
      </c>
      <c r="E787" s="334"/>
      <c r="F787" s="130" t="s">
        <v>3409</v>
      </c>
      <c r="G787" s="130" t="s">
        <v>3690</v>
      </c>
      <c r="H787" s="131" t="s">
        <v>3703</v>
      </c>
      <c r="I787" s="335" t="s">
        <v>3704</v>
      </c>
      <c r="J787" s="336"/>
      <c r="K787" s="336"/>
      <c r="L787" s="337"/>
      <c r="M787" s="333" t="s">
        <v>3693</v>
      </c>
      <c r="N787" s="334"/>
      <c r="O787" s="139">
        <v>40946</v>
      </c>
      <c r="P787" s="130" t="s">
        <v>2602</v>
      </c>
      <c r="Q787" s="134"/>
      <c r="R787" s="134"/>
      <c r="S787" s="137"/>
      <c r="T787" s="137"/>
      <c r="U787" s="137"/>
      <c r="V787" s="137"/>
      <c r="W787" s="137"/>
      <c r="X787" s="137"/>
      <c r="Y787" s="137"/>
      <c r="Z787" s="137"/>
    </row>
    <row r="788" spans="2:26" ht="48" customHeight="1" x14ac:dyDescent="0.25">
      <c r="B788" s="331">
        <v>20123101695</v>
      </c>
      <c r="C788" s="332"/>
      <c r="D788" s="333" t="s">
        <v>3705</v>
      </c>
      <c r="E788" s="334"/>
      <c r="F788" s="130" t="s">
        <v>363</v>
      </c>
      <c r="G788" s="130" t="s">
        <v>3066</v>
      </c>
      <c r="H788" s="140" t="s">
        <v>3706</v>
      </c>
      <c r="I788" s="335" t="s">
        <v>3707</v>
      </c>
      <c r="J788" s="336"/>
      <c r="K788" s="336"/>
      <c r="L788" s="337"/>
      <c r="M788" s="333" t="s">
        <v>3656</v>
      </c>
      <c r="N788" s="334"/>
      <c r="O788" s="139">
        <v>40946</v>
      </c>
      <c r="P788" s="130" t="s">
        <v>2602</v>
      </c>
      <c r="Q788" s="134"/>
      <c r="R788" s="134"/>
      <c r="S788" s="137"/>
      <c r="T788" s="137"/>
      <c r="U788" s="137"/>
      <c r="V788" s="137"/>
      <c r="W788" s="137"/>
      <c r="X788" s="137"/>
      <c r="Y788" s="137"/>
      <c r="Z788" s="137"/>
    </row>
    <row r="789" spans="2:26" ht="48" customHeight="1" x14ac:dyDescent="0.25">
      <c r="B789" s="331">
        <v>31123100088</v>
      </c>
      <c r="C789" s="332"/>
      <c r="D789" s="333" t="s">
        <v>2442</v>
      </c>
      <c r="E789" s="334"/>
      <c r="F789" s="130" t="s">
        <v>3709</v>
      </c>
      <c r="G789" s="130" t="s">
        <v>1847</v>
      </c>
      <c r="H789" s="140" t="s">
        <v>3710</v>
      </c>
      <c r="I789" s="335" t="s">
        <v>3711</v>
      </c>
      <c r="J789" s="336"/>
      <c r="K789" s="336"/>
      <c r="L789" s="337"/>
      <c r="M789" s="333" t="s">
        <v>1792</v>
      </c>
      <c r="N789" s="334"/>
      <c r="O789" s="139">
        <v>40946</v>
      </c>
      <c r="P789" s="130" t="s">
        <v>1909</v>
      </c>
      <c r="Q789" s="134"/>
      <c r="R789" s="134" t="s">
        <v>3712</v>
      </c>
      <c r="S789" s="137"/>
      <c r="T789" s="137"/>
      <c r="U789" s="137"/>
      <c r="V789" s="137"/>
      <c r="W789" s="137"/>
      <c r="X789" s="137"/>
      <c r="Y789" s="137"/>
      <c r="Z789" s="137"/>
    </row>
    <row r="790" spans="2:26" ht="60" x14ac:dyDescent="0.25">
      <c r="B790" s="331">
        <v>31123100087</v>
      </c>
      <c r="C790" s="332"/>
      <c r="D790" s="333" t="s">
        <v>3713</v>
      </c>
      <c r="E790" s="334"/>
      <c r="F790" s="130" t="s">
        <v>3709</v>
      </c>
      <c r="G790" s="130" t="s">
        <v>1847</v>
      </c>
      <c r="H790" s="140" t="s">
        <v>3710</v>
      </c>
      <c r="I790" s="335" t="s">
        <v>3714</v>
      </c>
      <c r="J790" s="336"/>
      <c r="K790" s="336"/>
      <c r="L790" s="337"/>
      <c r="M790" s="333" t="s">
        <v>1792</v>
      </c>
      <c r="N790" s="334"/>
      <c r="O790" s="139">
        <v>40946</v>
      </c>
      <c r="P790" s="130" t="s">
        <v>1909</v>
      </c>
      <c r="Q790" s="134"/>
      <c r="R790" s="134" t="s">
        <v>3715</v>
      </c>
      <c r="S790" s="137"/>
      <c r="T790" s="137"/>
      <c r="U790" s="137"/>
      <c r="V790" s="137"/>
      <c r="W790" s="137"/>
      <c r="X790" s="137"/>
      <c r="Y790" s="137"/>
      <c r="Z790" s="137"/>
    </row>
    <row r="791" spans="2:26" ht="48" customHeight="1" x14ac:dyDescent="0.25">
      <c r="B791" s="331">
        <v>18123100068</v>
      </c>
      <c r="C791" s="332"/>
      <c r="D791" s="333" t="s">
        <v>3716</v>
      </c>
      <c r="E791" s="334"/>
      <c r="F791" s="130" t="s">
        <v>363</v>
      </c>
      <c r="G791" s="130" t="s">
        <v>1847</v>
      </c>
      <c r="H791" s="140" t="s">
        <v>1393</v>
      </c>
      <c r="I791" s="335" t="s">
        <v>3717</v>
      </c>
      <c r="J791" s="336"/>
      <c r="K791" s="336"/>
      <c r="L791" s="337"/>
      <c r="M791" s="333" t="s">
        <v>1792</v>
      </c>
      <c r="N791" s="334"/>
      <c r="O791" s="139">
        <v>40946</v>
      </c>
      <c r="P791" s="130" t="s">
        <v>1909</v>
      </c>
      <c r="Q791" s="134"/>
      <c r="R791" s="134" t="s">
        <v>3718</v>
      </c>
      <c r="S791" s="137"/>
      <c r="T791" s="137"/>
      <c r="U791" s="137"/>
      <c r="V791" s="137"/>
      <c r="W791" s="137"/>
      <c r="X791" s="137"/>
      <c r="Y791" s="137"/>
      <c r="Z791" s="137"/>
    </row>
    <row r="792" spans="2:26" ht="48" customHeight="1" x14ac:dyDescent="0.25">
      <c r="B792" s="331">
        <v>32123100043</v>
      </c>
      <c r="C792" s="332"/>
      <c r="D792" s="333" t="s">
        <v>3719</v>
      </c>
      <c r="E792" s="334"/>
      <c r="F792" s="130" t="s">
        <v>1408</v>
      </c>
      <c r="G792" s="130" t="s">
        <v>1847</v>
      </c>
      <c r="H792" s="140" t="s">
        <v>3720</v>
      </c>
      <c r="I792" s="335" t="s">
        <v>3721</v>
      </c>
      <c r="J792" s="336"/>
      <c r="K792" s="336"/>
      <c r="L792" s="337"/>
      <c r="M792" s="333" t="s">
        <v>3644</v>
      </c>
      <c r="N792" s="334"/>
      <c r="O792" s="139">
        <v>40946</v>
      </c>
      <c r="P792" s="130" t="s">
        <v>1909</v>
      </c>
      <c r="Q792" s="134"/>
      <c r="R792" s="134"/>
      <c r="S792" s="137"/>
      <c r="T792" s="137"/>
      <c r="U792" s="137"/>
      <c r="V792" s="137"/>
      <c r="W792" s="137"/>
      <c r="X792" s="137"/>
      <c r="Y792" s="137"/>
      <c r="Z792" s="137"/>
    </row>
    <row r="793" spans="2:26" ht="48" customHeight="1" x14ac:dyDescent="0.25">
      <c r="B793" s="331">
        <v>32123100042</v>
      </c>
      <c r="C793" s="332"/>
      <c r="D793" s="333" t="s">
        <v>3722</v>
      </c>
      <c r="E793" s="334"/>
      <c r="F793" s="130" t="s">
        <v>1408</v>
      </c>
      <c r="G793" s="130" t="s">
        <v>1847</v>
      </c>
      <c r="H793" s="140" t="s">
        <v>3723</v>
      </c>
      <c r="I793" s="335" t="s">
        <v>3724</v>
      </c>
      <c r="J793" s="336"/>
      <c r="K793" s="336"/>
      <c r="L793" s="337"/>
      <c r="M793" s="333" t="s">
        <v>3644</v>
      </c>
      <c r="N793" s="334"/>
      <c r="O793" s="139">
        <v>40946</v>
      </c>
      <c r="P793" s="130" t="s">
        <v>1909</v>
      </c>
      <c r="Q793" s="134"/>
      <c r="R793" s="134"/>
      <c r="S793" s="137"/>
      <c r="T793" s="137"/>
      <c r="U793" s="137"/>
      <c r="V793" s="137"/>
      <c r="W793" s="137"/>
      <c r="X793" s="137"/>
      <c r="Y793" s="137"/>
      <c r="Z793" s="137"/>
    </row>
    <row r="794" spans="2:26" ht="48" customHeight="1" x14ac:dyDescent="0.25">
      <c r="B794" s="331">
        <v>32123100042</v>
      </c>
      <c r="C794" s="332"/>
      <c r="D794" s="333" t="s">
        <v>2111</v>
      </c>
      <c r="E794" s="334"/>
      <c r="F794" s="130" t="s">
        <v>1408</v>
      </c>
      <c r="G794" s="130" t="s">
        <v>1847</v>
      </c>
      <c r="H794" s="140" t="s">
        <v>3725</v>
      </c>
      <c r="I794" s="335" t="s">
        <v>3726</v>
      </c>
      <c r="J794" s="336"/>
      <c r="K794" s="336"/>
      <c r="L794" s="337"/>
      <c r="M794" s="333" t="s">
        <v>3644</v>
      </c>
      <c r="N794" s="334"/>
      <c r="O794" s="139">
        <v>40946</v>
      </c>
      <c r="P794" s="130" t="s">
        <v>1909</v>
      </c>
      <c r="Q794" s="134"/>
      <c r="R794" s="134"/>
      <c r="S794" s="137"/>
      <c r="T794" s="137"/>
      <c r="U794" s="137"/>
      <c r="V794" s="137"/>
      <c r="W794" s="137"/>
      <c r="X794" s="137"/>
      <c r="Y794" s="137"/>
      <c r="Z794" s="137"/>
    </row>
    <row r="795" spans="2:26" ht="48" customHeight="1" x14ac:dyDescent="0.25">
      <c r="B795" s="331">
        <v>32123100042</v>
      </c>
      <c r="C795" s="332"/>
      <c r="D795" s="333" t="s">
        <v>3727</v>
      </c>
      <c r="E795" s="334"/>
      <c r="F795" s="130" t="s">
        <v>1408</v>
      </c>
      <c r="G795" s="130" t="s">
        <v>1847</v>
      </c>
      <c r="H795" s="140" t="s">
        <v>3728</v>
      </c>
      <c r="I795" s="335" t="s">
        <v>3729</v>
      </c>
      <c r="J795" s="336"/>
      <c r="K795" s="336"/>
      <c r="L795" s="337"/>
      <c r="M795" s="333" t="s">
        <v>3644</v>
      </c>
      <c r="N795" s="334"/>
      <c r="O795" s="139">
        <v>40946</v>
      </c>
      <c r="P795" s="130" t="s">
        <v>1909</v>
      </c>
      <c r="Q795" s="134"/>
      <c r="R795" s="134"/>
      <c r="S795" s="137"/>
      <c r="T795" s="137"/>
      <c r="U795" s="137"/>
      <c r="V795" s="137"/>
      <c r="W795" s="137"/>
      <c r="X795" s="137"/>
      <c r="Y795" s="137"/>
      <c r="Z795" s="137"/>
    </row>
    <row r="796" spans="2:26" ht="48" customHeight="1" x14ac:dyDescent="0.25">
      <c r="B796" s="331">
        <v>40993100091</v>
      </c>
      <c r="C796" s="332"/>
      <c r="D796" s="333" t="s">
        <v>3730</v>
      </c>
      <c r="E796" s="334"/>
      <c r="F796" s="130" t="s">
        <v>342</v>
      </c>
      <c r="G796" s="130" t="s">
        <v>1847</v>
      </c>
      <c r="H796" s="140" t="s">
        <v>1023</v>
      </c>
      <c r="I796" s="335" t="s">
        <v>3731</v>
      </c>
      <c r="J796" s="336"/>
      <c r="K796" s="336"/>
      <c r="L796" s="337"/>
      <c r="M796" s="333" t="s">
        <v>1792</v>
      </c>
      <c r="N796" s="334"/>
      <c r="O796" s="139">
        <v>40946</v>
      </c>
      <c r="P796" s="130" t="s">
        <v>1909</v>
      </c>
      <c r="Q796" s="134"/>
      <c r="R796" s="134" t="s">
        <v>3732</v>
      </c>
      <c r="S796" s="137"/>
      <c r="T796" s="137"/>
      <c r="U796" s="137"/>
      <c r="V796" s="137"/>
      <c r="W796" s="137"/>
      <c r="X796" s="137"/>
      <c r="Y796" s="137"/>
      <c r="Z796" s="137"/>
    </row>
    <row r="797" spans="2:26" ht="48" customHeight="1" x14ac:dyDescent="0.25">
      <c r="B797" s="331">
        <v>29123100053</v>
      </c>
      <c r="C797" s="332"/>
      <c r="D797" s="333" t="s">
        <v>2158</v>
      </c>
      <c r="E797" s="334"/>
      <c r="F797" s="130" t="s">
        <v>21</v>
      </c>
      <c r="G797" s="130" t="s">
        <v>1847</v>
      </c>
      <c r="H797" s="140" t="s">
        <v>3733</v>
      </c>
      <c r="I797" s="335" t="s">
        <v>3734</v>
      </c>
      <c r="J797" s="336"/>
      <c r="K797" s="336"/>
      <c r="L797" s="337"/>
      <c r="M797" s="333" t="s">
        <v>1792</v>
      </c>
      <c r="N797" s="334"/>
      <c r="O797" s="139">
        <v>40946</v>
      </c>
      <c r="P797" s="130" t="s">
        <v>1909</v>
      </c>
      <c r="Q797" s="134"/>
      <c r="R797" s="134" t="s">
        <v>3735</v>
      </c>
      <c r="S797" s="137"/>
      <c r="T797" s="137"/>
      <c r="U797" s="137"/>
      <c r="V797" s="137"/>
      <c r="W797" s="137"/>
      <c r="X797" s="137"/>
      <c r="Y797" s="137"/>
      <c r="Z797" s="137"/>
    </row>
    <row r="798" spans="2:26" ht="48" customHeight="1" x14ac:dyDescent="0.25">
      <c r="B798" s="331">
        <v>20121101648</v>
      </c>
      <c r="C798" s="332"/>
      <c r="D798" s="333" t="s">
        <v>3736</v>
      </c>
      <c r="E798" s="334"/>
      <c r="F798" s="130" t="s">
        <v>3376</v>
      </c>
      <c r="G798" s="130" t="s">
        <v>3690</v>
      </c>
      <c r="H798" s="140" t="s">
        <v>3737</v>
      </c>
      <c r="I798" s="335" t="s">
        <v>3738</v>
      </c>
      <c r="J798" s="336"/>
      <c r="K798" s="336"/>
      <c r="L798" s="337"/>
      <c r="M798" s="333" t="s">
        <v>2935</v>
      </c>
      <c r="N798" s="334"/>
      <c r="O798" s="139">
        <v>40946</v>
      </c>
      <c r="P798" s="130" t="s">
        <v>1909</v>
      </c>
      <c r="Q798" s="134"/>
      <c r="R798" s="134"/>
      <c r="S798" s="137"/>
      <c r="T798" s="137"/>
      <c r="U798" s="137"/>
      <c r="V798" s="137"/>
      <c r="W798" s="137"/>
      <c r="X798" s="137"/>
      <c r="Y798" s="137"/>
      <c r="Z798" s="137"/>
    </row>
    <row r="799" spans="2:26" ht="48" customHeight="1" x14ac:dyDescent="0.25">
      <c r="B799" s="331">
        <v>20121101649</v>
      </c>
      <c r="C799" s="332"/>
      <c r="D799" s="333" t="s">
        <v>3739</v>
      </c>
      <c r="E799" s="334"/>
      <c r="F799" s="130" t="s">
        <v>388</v>
      </c>
      <c r="G799" s="130" t="s">
        <v>3740</v>
      </c>
      <c r="H799" s="140" t="s">
        <v>3741</v>
      </c>
      <c r="I799" s="335" t="s">
        <v>3742</v>
      </c>
      <c r="J799" s="336"/>
      <c r="K799" s="336"/>
      <c r="L799" s="337"/>
      <c r="M799" s="333" t="s">
        <v>3743</v>
      </c>
      <c r="N799" s="334"/>
      <c r="O799" s="139">
        <v>40946</v>
      </c>
      <c r="P799" s="130" t="s">
        <v>1909</v>
      </c>
      <c r="Q799" s="134"/>
      <c r="R799" s="134"/>
      <c r="S799" s="137"/>
      <c r="T799" s="137"/>
      <c r="U799" s="137"/>
      <c r="V799" s="137"/>
      <c r="W799" s="137"/>
      <c r="X799" s="137"/>
      <c r="Y799" s="137"/>
      <c r="Z799" s="137"/>
    </row>
    <row r="800" spans="2:26" ht="48" customHeight="1" x14ac:dyDescent="0.25">
      <c r="B800" s="331">
        <v>20123101647</v>
      </c>
      <c r="C800" s="332"/>
      <c r="D800" s="333" t="s">
        <v>3744</v>
      </c>
      <c r="E800" s="334"/>
      <c r="F800" s="130" t="s">
        <v>3052</v>
      </c>
      <c r="G800" s="130" t="s">
        <v>3066</v>
      </c>
      <c r="H800" s="140" t="s">
        <v>3745</v>
      </c>
      <c r="I800" s="335" t="s">
        <v>3746</v>
      </c>
      <c r="J800" s="336"/>
      <c r="K800" s="336"/>
      <c r="L800" s="337"/>
      <c r="M800" s="333" t="s">
        <v>3656</v>
      </c>
      <c r="N800" s="334"/>
      <c r="O800" s="139">
        <v>40946</v>
      </c>
      <c r="P800" s="130" t="s">
        <v>1909</v>
      </c>
      <c r="Q800" s="134"/>
      <c r="R800" s="134"/>
      <c r="S800" s="137"/>
      <c r="T800" s="137"/>
      <c r="U800" s="137"/>
      <c r="V800" s="137"/>
      <c r="W800" s="137"/>
      <c r="X800" s="137"/>
      <c r="Y800" s="137"/>
      <c r="Z800" s="137"/>
    </row>
    <row r="801" spans="2:26" ht="48" customHeight="1" x14ac:dyDescent="0.25">
      <c r="B801" s="331">
        <v>20121101650</v>
      </c>
      <c r="C801" s="332"/>
      <c r="D801" s="333" t="s">
        <v>3747</v>
      </c>
      <c r="E801" s="334"/>
      <c r="F801" s="130" t="s">
        <v>762</v>
      </c>
      <c r="G801" s="130" t="s">
        <v>3690</v>
      </c>
      <c r="H801" s="140" t="s">
        <v>3748</v>
      </c>
      <c r="I801" s="335" t="s">
        <v>3749</v>
      </c>
      <c r="J801" s="336"/>
      <c r="K801" s="336"/>
      <c r="L801" s="337"/>
      <c r="M801" s="333" t="s">
        <v>3750</v>
      </c>
      <c r="N801" s="334"/>
      <c r="O801" s="139">
        <v>40946</v>
      </c>
      <c r="P801" s="130" t="s">
        <v>1909</v>
      </c>
      <c r="Q801" s="134"/>
      <c r="R801" s="134"/>
      <c r="S801" s="137"/>
      <c r="T801" s="137"/>
      <c r="U801" s="137"/>
      <c r="V801" s="137"/>
      <c r="W801" s="137"/>
      <c r="X801" s="137"/>
      <c r="Y801" s="137"/>
      <c r="Z801" s="137"/>
    </row>
    <row r="802" spans="2:26" ht="48" customHeight="1" x14ac:dyDescent="0.25">
      <c r="B802" s="331">
        <v>20121101643</v>
      </c>
      <c r="C802" s="332"/>
      <c r="D802" s="333" t="s">
        <v>3751</v>
      </c>
      <c r="E802" s="334"/>
      <c r="F802" s="130" t="s">
        <v>3376</v>
      </c>
      <c r="G802" s="130" t="s">
        <v>1847</v>
      </c>
      <c r="H802" s="140" t="s">
        <v>3752</v>
      </c>
      <c r="I802" s="335" t="s">
        <v>3753</v>
      </c>
      <c r="J802" s="336"/>
      <c r="K802" s="336"/>
      <c r="L802" s="337"/>
      <c r="M802" s="333" t="s">
        <v>1792</v>
      </c>
      <c r="N802" s="334"/>
      <c r="O802" s="139">
        <v>40946</v>
      </c>
      <c r="P802" s="130" t="s">
        <v>1909</v>
      </c>
      <c r="Q802" s="134"/>
      <c r="R802" s="134"/>
      <c r="S802" s="137"/>
      <c r="T802" s="137"/>
      <c r="U802" s="137"/>
      <c r="V802" s="137"/>
      <c r="W802" s="137"/>
      <c r="X802" s="137"/>
      <c r="Y802" s="137"/>
      <c r="Z802" s="137"/>
    </row>
    <row r="803" spans="2:26" ht="48" customHeight="1" x14ac:dyDescent="0.25">
      <c r="B803" s="331">
        <v>20121101641</v>
      </c>
      <c r="C803" s="332"/>
      <c r="D803" s="333" t="s">
        <v>1989</v>
      </c>
      <c r="E803" s="334"/>
      <c r="F803" s="130" t="s">
        <v>1663</v>
      </c>
      <c r="G803" s="130" t="s">
        <v>1847</v>
      </c>
      <c r="H803" s="140" t="s">
        <v>1990</v>
      </c>
      <c r="I803" s="335" t="s">
        <v>3754</v>
      </c>
      <c r="J803" s="336"/>
      <c r="K803" s="336"/>
      <c r="L803" s="337"/>
      <c r="M803" s="333" t="s">
        <v>1792</v>
      </c>
      <c r="N803" s="334"/>
      <c r="O803" s="139">
        <v>40946</v>
      </c>
      <c r="P803" s="130" t="s">
        <v>1909</v>
      </c>
      <c r="Q803" s="134"/>
      <c r="R803" s="134"/>
      <c r="S803" s="137"/>
      <c r="T803" s="137"/>
      <c r="U803" s="137"/>
      <c r="V803" s="137"/>
      <c r="W803" s="137"/>
      <c r="X803" s="137"/>
      <c r="Y803" s="137"/>
      <c r="Z803" s="137"/>
    </row>
    <row r="804" spans="2:26" ht="48" customHeight="1" x14ac:dyDescent="0.25">
      <c r="B804" s="331">
        <v>20121101641</v>
      </c>
      <c r="C804" s="332"/>
      <c r="D804" s="333" t="s">
        <v>3755</v>
      </c>
      <c r="E804" s="334"/>
      <c r="F804" s="130" t="s">
        <v>1663</v>
      </c>
      <c r="G804" s="130" t="s">
        <v>1847</v>
      </c>
      <c r="H804" s="140" t="s">
        <v>1990</v>
      </c>
      <c r="I804" s="335" t="s">
        <v>3756</v>
      </c>
      <c r="J804" s="336"/>
      <c r="K804" s="336"/>
      <c r="L804" s="337"/>
      <c r="M804" s="333" t="s">
        <v>1792</v>
      </c>
      <c r="N804" s="334"/>
      <c r="O804" s="139">
        <v>40946</v>
      </c>
      <c r="P804" s="130" t="s">
        <v>1909</v>
      </c>
      <c r="Q804" s="134"/>
      <c r="R804" s="134" t="s">
        <v>3757</v>
      </c>
      <c r="S804" s="137"/>
      <c r="T804" s="137"/>
      <c r="U804" s="137"/>
      <c r="V804" s="137"/>
      <c r="W804" s="137"/>
      <c r="X804" s="137"/>
      <c r="Y804" s="137"/>
      <c r="Z804" s="137"/>
    </row>
    <row r="805" spans="2:26" ht="48" customHeight="1" x14ac:dyDescent="0.25">
      <c r="B805" s="331">
        <v>20121101639</v>
      </c>
      <c r="C805" s="332"/>
      <c r="D805" s="333">
        <v>10224023</v>
      </c>
      <c r="E805" s="334"/>
      <c r="F805" s="130" t="s">
        <v>1663</v>
      </c>
      <c r="G805" s="130" t="s">
        <v>1847</v>
      </c>
      <c r="H805" s="140" t="s">
        <v>3758</v>
      </c>
      <c r="I805" s="335" t="s">
        <v>3754</v>
      </c>
      <c r="J805" s="336"/>
      <c r="K805" s="336"/>
      <c r="L805" s="337"/>
      <c r="M805" s="333" t="s">
        <v>1792</v>
      </c>
      <c r="N805" s="334"/>
      <c r="O805" s="139">
        <v>40946</v>
      </c>
      <c r="P805" s="130" t="s">
        <v>1909</v>
      </c>
      <c r="Q805" s="134"/>
      <c r="R805" s="134" t="s">
        <v>1963</v>
      </c>
      <c r="S805" s="137"/>
      <c r="T805" s="137"/>
      <c r="U805" s="137"/>
      <c r="V805" s="137"/>
      <c r="W805" s="137"/>
      <c r="X805" s="137"/>
      <c r="Y805" s="137"/>
      <c r="Z805" s="137"/>
    </row>
    <row r="806" spans="2:26" ht="48" customHeight="1" x14ac:dyDescent="0.25">
      <c r="B806" s="331">
        <v>20123101651</v>
      </c>
      <c r="C806" s="332"/>
      <c r="D806" s="333"/>
      <c r="E806" s="334"/>
      <c r="F806" s="130" t="s">
        <v>115</v>
      </c>
      <c r="G806" s="130" t="s">
        <v>3362</v>
      </c>
      <c r="H806" s="140"/>
      <c r="I806" s="335" t="s">
        <v>3759</v>
      </c>
      <c r="J806" s="336"/>
      <c r="K806" s="336"/>
      <c r="L806" s="337"/>
      <c r="M806" s="333" t="s">
        <v>2086</v>
      </c>
      <c r="N806" s="334"/>
      <c r="O806" s="139">
        <v>40946</v>
      </c>
      <c r="P806" s="130" t="s">
        <v>1909</v>
      </c>
      <c r="Q806" s="134"/>
      <c r="R806" s="134"/>
      <c r="S806" s="137"/>
      <c r="T806" s="137"/>
      <c r="U806" s="137"/>
      <c r="V806" s="137"/>
      <c r="W806" s="137"/>
      <c r="X806" s="137"/>
      <c r="Y806" s="137"/>
      <c r="Z806" s="137"/>
    </row>
    <row r="807" spans="2:26" ht="48" customHeight="1" x14ac:dyDescent="0.25">
      <c r="B807" s="331">
        <v>20121101638</v>
      </c>
      <c r="C807" s="332"/>
      <c r="D807" s="333" t="s">
        <v>2100</v>
      </c>
      <c r="E807" s="334"/>
      <c r="F807" s="130" t="s">
        <v>3760</v>
      </c>
      <c r="G807" s="130" t="s">
        <v>1847</v>
      </c>
      <c r="H807" s="140" t="s">
        <v>2101</v>
      </c>
      <c r="I807" s="335" t="s">
        <v>1921</v>
      </c>
      <c r="J807" s="336"/>
      <c r="K807" s="336"/>
      <c r="L807" s="337"/>
      <c r="M807" s="333" t="s">
        <v>3644</v>
      </c>
      <c r="N807" s="334"/>
      <c r="O807" s="139">
        <v>40946</v>
      </c>
      <c r="P807" s="130" t="s">
        <v>1909</v>
      </c>
      <c r="Q807" s="134"/>
      <c r="R807" s="134"/>
      <c r="S807" s="137"/>
      <c r="T807" s="137"/>
      <c r="U807" s="137"/>
      <c r="V807" s="137"/>
      <c r="W807" s="137"/>
      <c r="X807" s="137"/>
      <c r="Y807" s="137"/>
      <c r="Z807" s="137"/>
    </row>
    <row r="808" spans="2:26" ht="48" customHeight="1" x14ac:dyDescent="0.25">
      <c r="B808" s="331">
        <v>20123101652</v>
      </c>
      <c r="C808" s="332"/>
      <c r="D808" s="333" t="s">
        <v>1870</v>
      </c>
      <c r="E808" s="334"/>
      <c r="F808" s="130" t="s">
        <v>115</v>
      </c>
      <c r="G808" s="130" t="s">
        <v>3066</v>
      </c>
      <c r="H808" s="140" t="s">
        <v>1871</v>
      </c>
      <c r="I808" s="335" t="s">
        <v>3761</v>
      </c>
      <c r="J808" s="336"/>
      <c r="K808" s="336"/>
      <c r="L808" s="337"/>
      <c r="M808" s="333" t="s">
        <v>3656</v>
      </c>
      <c r="N808" s="334"/>
      <c r="O808" s="139">
        <v>40946</v>
      </c>
      <c r="P808" s="130" t="s">
        <v>1909</v>
      </c>
      <c r="Q808" s="134"/>
      <c r="R808" s="134"/>
      <c r="S808" s="137"/>
      <c r="T808" s="137"/>
      <c r="U808" s="137"/>
      <c r="V808" s="137"/>
      <c r="W808" s="137"/>
      <c r="X808" s="137"/>
      <c r="Y808" s="137"/>
      <c r="Z808" s="137"/>
    </row>
    <row r="809" spans="2:26" ht="48" customHeight="1" x14ac:dyDescent="0.25">
      <c r="B809" s="331" t="s">
        <v>1859</v>
      </c>
      <c r="C809" s="332"/>
      <c r="D809" s="333" t="s">
        <v>2729</v>
      </c>
      <c r="E809" s="334"/>
      <c r="F809" s="130" t="s">
        <v>417</v>
      </c>
      <c r="G809" s="130" t="s">
        <v>1847</v>
      </c>
      <c r="H809" s="140" t="s">
        <v>3762</v>
      </c>
      <c r="I809" s="335" t="s">
        <v>3763</v>
      </c>
      <c r="J809" s="336"/>
      <c r="K809" s="336"/>
      <c r="L809" s="337"/>
      <c r="M809" s="333" t="s">
        <v>3644</v>
      </c>
      <c r="N809" s="334"/>
      <c r="O809" s="139">
        <v>40946</v>
      </c>
      <c r="P809" s="130" t="s">
        <v>1909</v>
      </c>
      <c r="Q809" s="134"/>
      <c r="R809" s="134"/>
      <c r="S809" s="137"/>
      <c r="T809" s="137"/>
      <c r="U809" s="137"/>
      <c r="V809" s="137"/>
      <c r="W809" s="137"/>
      <c r="X809" s="137"/>
      <c r="Y809" s="137"/>
      <c r="Z809" s="137"/>
    </row>
    <row r="810" spans="2:26" ht="48" customHeight="1" x14ac:dyDescent="0.25">
      <c r="B810" s="331" t="s">
        <v>1859</v>
      </c>
      <c r="C810" s="332"/>
      <c r="D810" s="333" t="s">
        <v>2735</v>
      </c>
      <c r="E810" s="334"/>
      <c r="F810" s="130" t="s">
        <v>417</v>
      </c>
      <c r="G810" s="130" t="s">
        <v>1847</v>
      </c>
      <c r="H810" s="140" t="s">
        <v>3764</v>
      </c>
      <c r="I810" s="335" t="s">
        <v>3763</v>
      </c>
      <c r="J810" s="336"/>
      <c r="K810" s="336"/>
      <c r="L810" s="337"/>
      <c r="M810" s="333" t="s">
        <v>3644</v>
      </c>
      <c r="N810" s="334"/>
      <c r="O810" s="139">
        <v>40946</v>
      </c>
      <c r="P810" s="130" t="s">
        <v>1909</v>
      </c>
      <c r="Q810" s="134"/>
      <c r="R810" s="134"/>
      <c r="S810" s="137"/>
      <c r="T810" s="137"/>
      <c r="U810" s="137"/>
      <c r="V810" s="137"/>
      <c r="W810" s="137"/>
      <c r="X810" s="137"/>
      <c r="Y810" s="137"/>
      <c r="Z810" s="137"/>
    </row>
    <row r="811" spans="2:26" ht="48" customHeight="1" x14ac:dyDescent="0.25">
      <c r="B811" s="331" t="s">
        <v>1859</v>
      </c>
      <c r="C811" s="332"/>
      <c r="D811" s="333" t="s">
        <v>1906</v>
      </c>
      <c r="E811" s="334"/>
      <c r="F811" s="130" t="s">
        <v>115</v>
      </c>
      <c r="G811" s="130" t="s">
        <v>1847</v>
      </c>
      <c r="H811" s="140" t="s">
        <v>1907</v>
      </c>
      <c r="I811" s="335" t="s">
        <v>1908</v>
      </c>
      <c r="J811" s="336"/>
      <c r="K811" s="336"/>
      <c r="L811" s="337"/>
      <c r="M811" s="333" t="s">
        <v>1792</v>
      </c>
      <c r="N811" s="334"/>
      <c r="O811" s="139">
        <v>40946</v>
      </c>
      <c r="P811" s="130" t="s">
        <v>1909</v>
      </c>
      <c r="Q811" s="134"/>
      <c r="R811" s="134" t="s">
        <v>1919</v>
      </c>
      <c r="S811" s="137"/>
      <c r="T811" s="137"/>
      <c r="U811" s="137"/>
      <c r="V811" s="137"/>
      <c r="W811" s="137"/>
      <c r="X811" s="137"/>
      <c r="Y811" s="137"/>
      <c r="Z811" s="137"/>
    </row>
    <row r="812" spans="2:26" ht="48" customHeight="1" x14ac:dyDescent="0.25">
      <c r="B812" s="331" t="s">
        <v>1859</v>
      </c>
      <c r="C812" s="332"/>
      <c r="D812" s="333" t="s">
        <v>1911</v>
      </c>
      <c r="E812" s="334"/>
      <c r="F812" s="130" t="s">
        <v>115</v>
      </c>
      <c r="G812" s="130" t="s">
        <v>1847</v>
      </c>
      <c r="H812" s="140" t="s">
        <v>1912</v>
      </c>
      <c r="I812" s="335" t="s">
        <v>1913</v>
      </c>
      <c r="J812" s="336"/>
      <c r="K812" s="336"/>
      <c r="L812" s="337"/>
      <c r="M812" s="333" t="s">
        <v>1792</v>
      </c>
      <c r="N812" s="334"/>
      <c r="O812" s="139">
        <v>40946</v>
      </c>
      <c r="P812" s="130" t="s">
        <v>1909</v>
      </c>
      <c r="Q812" s="134"/>
      <c r="R812" s="134" t="s">
        <v>1919</v>
      </c>
      <c r="S812" s="137"/>
      <c r="T812" s="137"/>
      <c r="U812" s="137"/>
      <c r="V812" s="137"/>
      <c r="W812" s="137"/>
      <c r="X812" s="137"/>
      <c r="Y812" s="137"/>
      <c r="Z812" s="137"/>
    </row>
    <row r="813" spans="2:26" ht="48" customHeight="1" x14ac:dyDescent="0.25">
      <c r="B813" s="331" t="s">
        <v>1859</v>
      </c>
      <c r="C813" s="332"/>
      <c r="D813" s="333" t="s">
        <v>1855</v>
      </c>
      <c r="E813" s="334"/>
      <c r="F813" s="130" t="s">
        <v>115</v>
      </c>
      <c r="G813" s="130" t="s">
        <v>1847</v>
      </c>
      <c r="H813" s="140" t="s">
        <v>1915</v>
      </c>
      <c r="I813" s="335" t="s">
        <v>1913</v>
      </c>
      <c r="J813" s="336"/>
      <c r="K813" s="336"/>
      <c r="L813" s="337"/>
      <c r="M813" s="333" t="s">
        <v>1792</v>
      </c>
      <c r="N813" s="334"/>
      <c r="O813" s="139">
        <v>40946</v>
      </c>
      <c r="P813" s="130" t="s">
        <v>1909</v>
      </c>
      <c r="Q813" s="134"/>
      <c r="R813" s="134"/>
      <c r="S813" s="137"/>
      <c r="T813" s="137"/>
      <c r="U813" s="137"/>
      <c r="V813" s="137"/>
      <c r="W813" s="137"/>
      <c r="X813" s="137"/>
      <c r="Y813" s="137"/>
      <c r="Z813" s="137"/>
    </row>
    <row r="814" spans="2:26" ht="48" customHeight="1" x14ac:dyDescent="0.25">
      <c r="B814" s="331" t="s">
        <v>1859</v>
      </c>
      <c r="C814" s="332"/>
      <c r="D814" s="333" t="s">
        <v>1917</v>
      </c>
      <c r="E814" s="334"/>
      <c r="F814" s="130" t="s">
        <v>115</v>
      </c>
      <c r="G814" s="130" t="s">
        <v>1847</v>
      </c>
      <c r="H814" s="140" t="s">
        <v>1918</v>
      </c>
      <c r="I814" s="335" t="s">
        <v>1913</v>
      </c>
      <c r="J814" s="336"/>
      <c r="K814" s="336"/>
      <c r="L814" s="337"/>
      <c r="M814" s="333" t="s">
        <v>1792</v>
      </c>
      <c r="N814" s="334"/>
      <c r="O814" s="139">
        <v>40946</v>
      </c>
      <c r="P814" s="130" t="s">
        <v>1909</v>
      </c>
      <c r="Q814" s="134"/>
      <c r="R814" s="134" t="s">
        <v>1919</v>
      </c>
      <c r="S814" s="137"/>
      <c r="T814" s="137"/>
      <c r="U814" s="137"/>
      <c r="V814" s="137"/>
      <c r="W814" s="137"/>
      <c r="X814" s="137"/>
      <c r="Y814" s="137"/>
      <c r="Z814" s="137"/>
    </row>
    <row r="815" spans="2:26" ht="48" customHeight="1" x14ac:dyDescent="0.25">
      <c r="B815" s="331" t="s">
        <v>1859</v>
      </c>
      <c r="C815" s="332"/>
      <c r="D815" s="333" t="s">
        <v>1920</v>
      </c>
      <c r="E815" s="334"/>
      <c r="F815" s="130" t="s">
        <v>115</v>
      </c>
      <c r="G815" s="130" t="s">
        <v>1847</v>
      </c>
      <c r="H815" s="140" t="s">
        <v>1918</v>
      </c>
      <c r="I815" s="335" t="s">
        <v>1921</v>
      </c>
      <c r="J815" s="336"/>
      <c r="K815" s="336"/>
      <c r="L815" s="337"/>
      <c r="M815" s="333" t="s">
        <v>1792</v>
      </c>
      <c r="N815" s="334"/>
      <c r="O815" s="139">
        <v>40946</v>
      </c>
      <c r="P815" s="130" t="s">
        <v>1909</v>
      </c>
      <c r="Q815" s="134"/>
      <c r="R815" s="134" t="s">
        <v>3765</v>
      </c>
      <c r="S815" s="137"/>
      <c r="T815" s="137"/>
      <c r="U815" s="137"/>
      <c r="V815" s="137"/>
      <c r="W815" s="137"/>
      <c r="X815" s="137"/>
      <c r="Y815" s="137"/>
      <c r="Z815" s="137"/>
    </row>
    <row r="816" spans="2:26" ht="48" customHeight="1" x14ac:dyDescent="0.25">
      <c r="B816" s="331">
        <v>20121101542</v>
      </c>
      <c r="C816" s="332"/>
      <c r="D816" s="333" t="s">
        <v>2122</v>
      </c>
      <c r="E816" s="334"/>
      <c r="F816" s="130" t="s">
        <v>3409</v>
      </c>
      <c r="G816" s="130" t="s">
        <v>3766</v>
      </c>
      <c r="H816" s="140" t="s">
        <v>3766</v>
      </c>
      <c r="I816" s="335" t="s">
        <v>3767</v>
      </c>
      <c r="J816" s="336"/>
      <c r="K816" s="336"/>
      <c r="L816" s="337"/>
      <c r="M816" s="333" t="s">
        <v>3768</v>
      </c>
      <c r="N816" s="334"/>
      <c r="O816" s="139">
        <v>40946</v>
      </c>
      <c r="P816" s="130" t="s">
        <v>3769</v>
      </c>
      <c r="Q816" s="134"/>
      <c r="R816" s="134"/>
      <c r="S816" s="137"/>
      <c r="T816" s="137"/>
      <c r="U816" s="137"/>
      <c r="V816" s="137"/>
      <c r="W816" s="137"/>
      <c r="X816" s="137"/>
      <c r="Y816" s="137"/>
      <c r="Z816" s="137"/>
    </row>
    <row r="817" spans="2:26" ht="48" customHeight="1" x14ac:dyDescent="0.25">
      <c r="B817" s="331" t="s">
        <v>1859</v>
      </c>
      <c r="C817" s="332"/>
      <c r="D817" s="333" t="s">
        <v>3770</v>
      </c>
      <c r="E817" s="334"/>
      <c r="F817" s="130" t="s">
        <v>3409</v>
      </c>
      <c r="G817" s="130" t="s">
        <v>1847</v>
      </c>
      <c r="H817" s="140" t="s">
        <v>3771</v>
      </c>
      <c r="I817" s="335" t="s">
        <v>1921</v>
      </c>
      <c r="J817" s="336"/>
      <c r="K817" s="336"/>
      <c r="L817" s="337"/>
      <c r="M817" s="333" t="s">
        <v>1792</v>
      </c>
      <c r="N817" s="334"/>
      <c r="O817" s="139">
        <v>40946</v>
      </c>
      <c r="P817" s="130" t="s">
        <v>3769</v>
      </c>
      <c r="Q817" s="134"/>
      <c r="R817" s="134" t="s">
        <v>3772</v>
      </c>
      <c r="S817" s="137"/>
      <c r="T817" s="137"/>
      <c r="U817" s="137"/>
      <c r="V817" s="137"/>
      <c r="W817" s="137"/>
      <c r="X817" s="137"/>
      <c r="Y817" s="137"/>
      <c r="Z817" s="137"/>
    </row>
    <row r="818" spans="2:26" ht="48" customHeight="1" x14ac:dyDescent="0.25">
      <c r="B818" s="331" t="s">
        <v>1859</v>
      </c>
      <c r="C818" s="332"/>
      <c r="D818" s="333" t="s">
        <v>3773</v>
      </c>
      <c r="E818" s="334"/>
      <c r="F818" s="130" t="s">
        <v>3409</v>
      </c>
      <c r="G818" s="130" t="s">
        <v>2002</v>
      </c>
      <c r="H818" s="140" t="s">
        <v>3774</v>
      </c>
      <c r="I818" s="335" t="s">
        <v>1921</v>
      </c>
      <c r="J818" s="336"/>
      <c r="K818" s="336"/>
      <c r="L818" s="337"/>
      <c r="M818" s="333" t="s">
        <v>1792</v>
      </c>
      <c r="N818" s="334"/>
      <c r="O818" s="139">
        <v>40946</v>
      </c>
      <c r="P818" s="130" t="s">
        <v>2225</v>
      </c>
      <c r="Q818" s="134"/>
      <c r="R818" s="134" t="s">
        <v>1963</v>
      </c>
      <c r="S818" s="137"/>
      <c r="T818" s="137"/>
      <c r="U818" s="137"/>
      <c r="V818" s="137"/>
      <c r="W818" s="137"/>
      <c r="X818" s="137"/>
      <c r="Y818" s="137"/>
      <c r="Z818" s="137"/>
    </row>
    <row r="819" spans="2:26" ht="48" customHeight="1" x14ac:dyDescent="0.25">
      <c r="B819" s="331" t="s">
        <v>1859</v>
      </c>
      <c r="C819" s="332"/>
      <c r="D819" s="333" t="s">
        <v>3775</v>
      </c>
      <c r="E819" s="334"/>
      <c r="F819" s="130" t="s">
        <v>3409</v>
      </c>
      <c r="G819" s="130" t="s">
        <v>3066</v>
      </c>
      <c r="H819" s="140" t="s">
        <v>3774</v>
      </c>
      <c r="I819" s="335" t="s">
        <v>3776</v>
      </c>
      <c r="J819" s="336"/>
      <c r="K819" s="336"/>
      <c r="L819" s="337"/>
      <c r="M819" s="333" t="s">
        <v>3656</v>
      </c>
      <c r="N819" s="334"/>
      <c r="O819" s="139">
        <v>40946</v>
      </c>
      <c r="P819" s="130" t="s">
        <v>2225</v>
      </c>
      <c r="Q819" s="134"/>
      <c r="R819" s="134"/>
      <c r="S819" s="137"/>
      <c r="T819" s="137"/>
      <c r="U819" s="137"/>
      <c r="V819" s="137"/>
      <c r="W819" s="137"/>
      <c r="X819" s="137"/>
      <c r="Y819" s="137"/>
      <c r="Z819" s="137"/>
    </row>
    <row r="820" spans="2:26" ht="48" customHeight="1" x14ac:dyDescent="0.25">
      <c r="B820" s="331" t="s">
        <v>1859</v>
      </c>
      <c r="C820" s="332"/>
      <c r="D820" s="333" t="s">
        <v>3777</v>
      </c>
      <c r="E820" s="334"/>
      <c r="F820" s="130" t="s">
        <v>3409</v>
      </c>
      <c r="G820" s="130" t="s">
        <v>3066</v>
      </c>
      <c r="H820" s="140" t="s">
        <v>3778</v>
      </c>
      <c r="I820" s="335" t="s">
        <v>3779</v>
      </c>
      <c r="J820" s="336"/>
      <c r="K820" s="336"/>
      <c r="L820" s="337"/>
      <c r="M820" s="333" t="s">
        <v>3656</v>
      </c>
      <c r="N820" s="334"/>
      <c r="O820" s="139">
        <v>40946</v>
      </c>
      <c r="P820" s="130" t="s">
        <v>2225</v>
      </c>
      <c r="Q820" s="134"/>
      <c r="R820" s="134" t="s">
        <v>3780</v>
      </c>
      <c r="S820" s="137"/>
      <c r="T820" s="137"/>
      <c r="U820" s="137"/>
      <c r="V820" s="137"/>
      <c r="W820" s="137"/>
      <c r="X820" s="137"/>
      <c r="Y820" s="137"/>
      <c r="Z820" s="137"/>
    </row>
    <row r="821" spans="2:26" ht="48" customHeight="1" x14ac:dyDescent="0.25">
      <c r="B821" s="331" t="s">
        <v>1859</v>
      </c>
      <c r="C821" s="332"/>
      <c r="D821" s="333" t="s">
        <v>3781</v>
      </c>
      <c r="E821" s="334"/>
      <c r="F821" s="130" t="s">
        <v>3409</v>
      </c>
      <c r="G821" s="130" t="s">
        <v>1847</v>
      </c>
      <c r="H821" s="140" t="s">
        <v>3778</v>
      </c>
      <c r="I821" s="335" t="s">
        <v>1921</v>
      </c>
      <c r="J821" s="336"/>
      <c r="K821" s="336"/>
      <c r="L821" s="337"/>
      <c r="M821" s="333" t="s">
        <v>1792</v>
      </c>
      <c r="N821" s="334"/>
      <c r="O821" s="139">
        <v>40946</v>
      </c>
      <c r="P821" s="130" t="s">
        <v>2225</v>
      </c>
      <c r="Q821" s="134"/>
      <c r="R821" s="134"/>
      <c r="S821" s="137"/>
      <c r="T821" s="137"/>
      <c r="U821" s="137"/>
      <c r="V821" s="137"/>
      <c r="W821" s="137"/>
      <c r="X821" s="137"/>
      <c r="Y821" s="137"/>
      <c r="Z821" s="137"/>
    </row>
    <row r="822" spans="2:26" ht="48" customHeight="1" x14ac:dyDescent="0.25">
      <c r="B822" s="331" t="s">
        <v>1859</v>
      </c>
      <c r="C822" s="332"/>
      <c r="D822" s="333" t="s">
        <v>3782</v>
      </c>
      <c r="E822" s="334"/>
      <c r="F822" s="130" t="s">
        <v>3409</v>
      </c>
      <c r="G822" s="130" t="s">
        <v>3066</v>
      </c>
      <c r="H822" s="140" t="s">
        <v>3783</v>
      </c>
      <c r="I822" s="335" t="s">
        <v>3784</v>
      </c>
      <c r="J822" s="336"/>
      <c r="K822" s="336"/>
      <c r="L822" s="337"/>
      <c r="M822" s="333" t="s">
        <v>3656</v>
      </c>
      <c r="N822" s="334"/>
      <c r="O822" s="139">
        <v>40946</v>
      </c>
      <c r="P822" s="130" t="s">
        <v>2225</v>
      </c>
      <c r="Q822" s="134"/>
      <c r="R822" s="134"/>
      <c r="S822" s="137"/>
      <c r="T822" s="137"/>
      <c r="U822" s="137"/>
      <c r="V822" s="137"/>
      <c r="W822" s="137"/>
      <c r="X822" s="137"/>
      <c r="Y822" s="137"/>
      <c r="Z822" s="137"/>
    </row>
    <row r="823" spans="2:26" ht="48" customHeight="1" x14ac:dyDescent="0.25">
      <c r="B823" s="331" t="s">
        <v>1859</v>
      </c>
      <c r="C823" s="332"/>
      <c r="D823" s="333" t="s">
        <v>3785</v>
      </c>
      <c r="E823" s="334"/>
      <c r="F823" s="130" t="s">
        <v>3409</v>
      </c>
      <c r="G823" s="130" t="s">
        <v>1847</v>
      </c>
      <c r="H823" s="140" t="s">
        <v>3783</v>
      </c>
      <c r="I823" s="335" t="s">
        <v>1921</v>
      </c>
      <c r="J823" s="336"/>
      <c r="K823" s="336"/>
      <c r="L823" s="337"/>
      <c r="M823" s="333" t="s">
        <v>1792</v>
      </c>
      <c r="N823" s="334"/>
      <c r="O823" s="139">
        <v>40946</v>
      </c>
      <c r="P823" s="130" t="s">
        <v>2225</v>
      </c>
      <c r="Q823" s="134"/>
      <c r="R823" s="134" t="s">
        <v>1963</v>
      </c>
      <c r="S823" s="137"/>
      <c r="T823" s="137"/>
      <c r="U823" s="137"/>
      <c r="V823" s="137"/>
      <c r="W823" s="137"/>
      <c r="X823" s="137"/>
      <c r="Y823" s="137"/>
      <c r="Z823" s="137"/>
    </row>
    <row r="824" spans="2:26" ht="48" customHeight="1" x14ac:dyDescent="0.25">
      <c r="B824" s="331" t="s">
        <v>1859</v>
      </c>
      <c r="C824" s="332"/>
      <c r="D824" s="333" t="s">
        <v>3786</v>
      </c>
      <c r="E824" s="334"/>
      <c r="F824" s="130" t="s">
        <v>3409</v>
      </c>
      <c r="G824" s="130" t="s">
        <v>3066</v>
      </c>
      <c r="H824" s="140" t="s">
        <v>2125</v>
      </c>
      <c r="I824" s="335" t="s">
        <v>3787</v>
      </c>
      <c r="J824" s="336"/>
      <c r="K824" s="336"/>
      <c r="L824" s="337"/>
      <c r="M824" s="333" t="s">
        <v>3656</v>
      </c>
      <c r="N824" s="334"/>
      <c r="O824" s="139">
        <v>40946</v>
      </c>
      <c r="P824" s="130" t="s">
        <v>2225</v>
      </c>
      <c r="Q824" s="134"/>
      <c r="R824" s="134"/>
      <c r="S824" s="137"/>
      <c r="T824" s="137"/>
      <c r="U824" s="137"/>
      <c r="V824" s="137"/>
      <c r="W824" s="137"/>
      <c r="X824" s="137"/>
      <c r="Y824" s="137"/>
      <c r="Z824" s="137"/>
    </row>
    <row r="825" spans="2:26" ht="48" customHeight="1" x14ac:dyDescent="0.25">
      <c r="B825" s="331" t="s">
        <v>1859</v>
      </c>
      <c r="C825" s="332"/>
      <c r="D825" s="333" t="s">
        <v>3788</v>
      </c>
      <c r="E825" s="334"/>
      <c r="F825" s="130" t="s">
        <v>3409</v>
      </c>
      <c r="G825" s="130" t="s">
        <v>1847</v>
      </c>
      <c r="H825" s="140" t="s">
        <v>2125</v>
      </c>
      <c r="I825" s="335" t="s">
        <v>1921</v>
      </c>
      <c r="J825" s="336"/>
      <c r="K825" s="336"/>
      <c r="L825" s="337"/>
      <c r="M825" s="333" t="s">
        <v>1792</v>
      </c>
      <c r="N825" s="334"/>
      <c r="O825" s="139">
        <v>40946</v>
      </c>
      <c r="P825" s="130" t="s">
        <v>2225</v>
      </c>
      <c r="Q825" s="134"/>
      <c r="R825" s="134" t="s">
        <v>3789</v>
      </c>
      <c r="S825" s="137"/>
      <c r="T825" s="137"/>
      <c r="U825" s="137"/>
      <c r="V825" s="137"/>
      <c r="W825" s="137"/>
      <c r="X825" s="137"/>
      <c r="Y825" s="137"/>
      <c r="Z825" s="137"/>
    </row>
    <row r="826" spans="2:26" ht="48" customHeight="1" x14ac:dyDescent="0.25">
      <c r="B826" s="331" t="s">
        <v>1859</v>
      </c>
      <c r="C826" s="332"/>
      <c r="D826" s="333" t="s">
        <v>3790</v>
      </c>
      <c r="E826" s="334"/>
      <c r="F826" s="130" t="s">
        <v>3409</v>
      </c>
      <c r="G826" s="130" t="s">
        <v>1847</v>
      </c>
      <c r="H826" s="140" t="s">
        <v>3791</v>
      </c>
      <c r="I826" s="335" t="s">
        <v>1921</v>
      </c>
      <c r="J826" s="336"/>
      <c r="K826" s="336"/>
      <c r="L826" s="337"/>
      <c r="M826" s="333" t="s">
        <v>1792</v>
      </c>
      <c r="N826" s="334"/>
      <c r="O826" s="139">
        <v>40946</v>
      </c>
      <c r="P826" s="130" t="s">
        <v>2225</v>
      </c>
      <c r="Q826" s="134"/>
      <c r="R826" s="134" t="s">
        <v>1963</v>
      </c>
      <c r="S826" s="137"/>
      <c r="T826" s="137"/>
      <c r="U826" s="137"/>
      <c r="V826" s="137"/>
      <c r="W826" s="137"/>
      <c r="X826" s="137"/>
      <c r="Y826" s="137"/>
      <c r="Z826" s="137"/>
    </row>
    <row r="827" spans="2:26" ht="48" customHeight="1" x14ac:dyDescent="0.25">
      <c r="B827" s="331" t="s">
        <v>1859</v>
      </c>
      <c r="C827" s="332"/>
      <c r="D827" s="333" t="s">
        <v>3792</v>
      </c>
      <c r="E827" s="334"/>
      <c r="F827" s="130" t="s">
        <v>3409</v>
      </c>
      <c r="G827" s="130" t="s">
        <v>1847</v>
      </c>
      <c r="H827" s="140" t="s">
        <v>913</v>
      </c>
      <c r="I827" s="335" t="s">
        <v>3793</v>
      </c>
      <c r="J827" s="336"/>
      <c r="K827" s="336"/>
      <c r="L827" s="337"/>
      <c r="M827" s="333" t="s">
        <v>1792</v>
      </c>
      <c r="N827" s="334"/>
      <c r="O827" s="139">
        <v>40946</v>
      </c>
      <c r="P827" s="130" t="s">
        <v>2225</v>
      </c>
      <c r="Q827" s="134"/>
      <c r="R827" s="134" t="s">
        <v>1963</v>
      </c>
      <c r="S827" s="137"/>
      <c r="T827" s="137"/>
      <c r="U827" s="137"/>
      <c r="V827" s="137"/>
      <c r="W827" s="137"/>
      <c r="X827" s="137"/>
      <c r="Y827" s="137"/>
      <c r="Z827" s="137"/>
    </row>
    <row r="828" spans="2:26" ht="48" customHeight="1" x14ac:dyDescent="0.25">
      <c r="B828" s="331" t="s">
        <v>1859</v>
      </c>
      <c r="C828" s="332"/>
      <c r="D828" s="333" t="s">
        <v>3794</v>
      </c>
      <c r="E828" s="334"/>
      <c r="F828" s="130" t="s">
        <v>3409</v>
      </c>
      <c r="G828" s="130" t="s">
        <v>3066</v>
      </c>
      <c r="H828" s="140" t="s">
        <v>3791</v>
      </c>
      <c r="I828" s="335" t="s">
        <v>3795</v>
      </c>
      <c r="J828" s="336"/>
      <c r="K828" s="336"/>
      <c r="L828" s="337"/>
      <c r="M828" s="333" t="s">
        <v>3656</v>
      </c>
      <c r="N828" s="334"/>
      <c r="O828" s="139">
        <v>40946</v>
      </c>
      <c r="P828" s="130" t="s">
        <v>2225</v>
      </c>
      <c r="Q828" s="134"/>
      <c r="R828" s="134" t="s">
        <v>3796</v>
      </c>
      <c r="S828" s="137"/>
      <c r="T828" s="137"/>
      <c r="U828" s="137"/>
      <c r="V828" s="137"/>
      <c r="W828" s="137"/>
      <c r="X828" s="137"/>
      <c r="Y828" s="137"/>
      <c r="Z828" s="137"/>
    </row>
    <row r="829" spans="2:26" ht="48" customHeight="1" x14ac:dyDescent="0.25">
      <c r="B829" s="331" t="s">
        <v>1859</v>
      </c>
      <c r="C829" s="332"/>
      <c r="D829" s="333" t="s">
        <v>3797</v>
      </c>
      <c r="E829" s="334"/>
      <c r="F829" s="130" t="s">
        <v>3409</v>
      </c>
      <c r="G829" s="130" t="s">
        <v>3066</v>
      </c>
      <c r="H829" s="140" t="s">
        <v>3708</v>
      </c>
      <c r="I829" s="335" t="s">
        <v>3798</v>
      </c>
      <c r="J829" s="336"/>
      <c r="K829" s="336"/>
      <c r="L829" s="337"/>
      <c r="M829" s="333" t="s">
        <v>3656</v>
      </c>
      <c r="N829" s="334"/>
      <c r="O829" s="139">
        <v>40946</v>
      </c>
      <c r="P829" s="130" t="s">
        <v>2225</v>
      </c>
      <c r="Q829" s="134"/>
      <c r="R829" s="134"/>
      <c r="S829" s="137"/>
      <c r="T829" s="137"/>
      <c r="U829" s="137"/>
      <c r="V829" s="137"/>
      <c r="W829" s="137"/>
      <c r="X829" s="137"/>
      <c r="Y829" s="137"/>
      <c r="Z829" s="137"/>
    </row>
    <row r="830" spans="2:26" ht="48" customHeight="1" x14ac:dyDescent="0.25">
      <c r="B830" s="331" t="s">
        <v>1859</v>
      </c>
      <c r="C830" s="332"/>
      <c r="D830" s="333" t="s">
        <v>3799</v>
      </c>
      <c r="E830" s="334"/>
      <c r="F830" s="130" t="s">
        <v>3409</v>
      </c>
      <c r="G830" s="130" t="s">
        <v>3066</v>
      </c>
      <c r="H830" s="140" t="s">
        <v>3800</v>
      </c>
      <c r="I830" s="335" t="s">
        <v>3801</v>
      </c>
      <c r="J830" s="336"/>
      <c r="K830" s="336"/>
      <c r="L830" s="337"/>
      <c r="M830" s="333" t="s">
        <v>3656</v>
      </c>
      <c r="N830" s="334"/>
      <c r="O830" s="139">
        <v>40946</v>
      </c>
      <c r="P830" s="130" t="s">
        <v>2225</v>
      </c>
      <c r="Q830" s="134"/>
      <c r="R830" s="134"/>
      <c r="S830" s="137"/>
      <c r="T830" s="137"/>
      <c r="U830" s="137"/>
      <c r="V830" s="137"/>
      <c r="W830" s="137"/>
      <c r="X830" s="137"/>
      <c r="Y830" s="137"/>
      <c r="Z830" s="137"/>
    </row>
    <row r="831" spans="2:26" ht="48" customHeight="1" x14ac:dyDescent="0.25">
      <c r="B831" s="331" t="s">
        <v>1859</v>
      </c>
      <c r="C831" s="332"/>
      <c r="D831" s="333" t="s">
        <v>3802</v>
      </c>
      <c r="E831" s="334"/>
      <c r="F831" s="130" t="s">
        <v>3409</v>
      </c>
      <c r="G831" s="130" t="s">
        <v>3066</v>
      </c>
      <c r="H831" s="140" t="s">
        <v>3803</v>
      </c>
      <c r="I831" s="335" t="s">
        <v>3804</v>
      </c>
      <c r="J831" s="336"/>
      <c r="K831" s="336"/>
      <c r="L831" s="337"/>
      <c r="M831" s="333" t="s">
        <v>3656</v>
      </c>
      <c r="N831" s="334"/>
      <c r="O831" s="139">
        <v>40946</v>
      </c>
      <c r="P831" s="130" t="s">
        <v>2225</v>
      </c>
      <c r="Q831" s="134"/>
      <c r="R831" s="134" t="s">
        <v>1963</v>
      </c>
      <c r="S831" s="137"/>
      <c r="T831" s="137"/>
      <c r="U831" s="137"/>
      <c r="V831" s="137"/>
      <c r="W831" s="137"/>
      <c r="X831" s="137"/>
      <c r="Y831" s="137"/>
      <c r="Z831" s="137"/>
    </row>
    <row r="832" spans="2:26" ht="48" customHeight="1" x14ac:dyDescent="0.25">
      <c r="B832" s="331" t="s">
        <v>1859</v>
      </c>
      <c r="C832" s="332"/>
      <c r="D832" s="333" t="s">
        <v>2598</v>
      </c>
      <c r="E832" s="334"/>
      <c r="F832" s="130" t="s">
        <v>3805</v>
      </c>
      <c r="G832" s="130" t="s">
        <v>3066</v>
      </c>
      <c r="H832" s="140" t="s">
        <v>1765</v>
      </c>
      <c r="I832" s="335" t="s">
        <v>3806</v>
      </c>
      <c r="J832" s="336"/>
      <c r="K832" s="336"/>
      <c r="L832" s="337"/>
      <c r="M832" s="333" t="s">
        <v>3807</v>
      </c>
      <c r="N832" s="334"/>
      <c r="O832" s="139">
        <v>40947</v>
      </c>
      <c r="P832" s="141" t="s">
        <v>3092</v>
      </c>
      <c r="Q832" s="134"/>
      <c r="R832" s="134"/>
      <c r="S832" s="137"/>
      <c r="T832" s="137"/>
      <c r="U832" s="137"/>
      <c r="V832" s="137"/>
      <c r="W832" s="137"/>
      <c r="X832" s="137"/>
      <c r="Y832" s="137"/>
      <c r="Z832" s="137"/>
    </row>
    <row r="833" spans="2:26" ht="48" customHeight="1" x14ac:dyDescent="0.25">
      <c r="B833" s="331" t="s">
        <v>1859</v>
      </c>
      <c r="C833" s="332"/>
      <c r="D833" s="333" t="s">
        <v>2800</v>
      </c>
      <c r="E833" s="334"/>
      <c r="F833" s="130" t="s">
        <v>3805</v>
      </c>
      <c r="G833" s="130" t="s">
        <v>3066</v>
      </c>
      <c r="H833" s="140" t="s">
        <v>3808</v>
      </c>
      <c r="I833" s="335" t="s">
        <v>3809</v>
      </c>
      <c r="J833" s="336"/>
      <c r="K833" s="336"/>
      <c r="L833" s="337"/>
      <c r="M833" s="333" t="s">
        <v>3807</v>
      </c>
      <c r="N833" s="334"/>
      <c r="O833" s="139">
        <v>40947</v>
      </c>
      <c r="P833" s="141" t="s">
        <v>3810</v>
      </c>
      <c r="Q833" s="134"/>
      <c r="R833" s="134"/>
      <c r="S833" s="137"/>
      <c r="T833" s="137"/>
      <c r="U833" s="137"/>
      <c r="V833" s="137"/>
      <c r="W833" s="137"/>
      <c r="X833" s="137"/>
      <c r="Y833" s="137"/>
      <c r="Z833" s="137"/>
    </row>
    <row r="834" spans="2:26" ht="48" customHeight="1" x14ac:dyDescent="0.25">
      <c r="B834" s="331" t="s">
        <v>1859</v>
      </c>
      <c r="C834" s="332"/>
      <c r="D834" s="333" t="s">
        <v>2803</v>
      </c>
      <c r="E834" s="334"/>
      <c r="F834" s="130" t="s">
        <v>3805</v>
      </c>
      <c r="G834" s="130" t="s">
        <v>3066</v>
      </c>
      <c r="H834" s="140" t="s">
        <v>3811</v>
      </c>
      <c r="I834" s="335" t="s">
        <v>3812</v>
      </c>
      <c r="J834" s="336"/>
      <c r="K834" s="336"/>
      <c r="L834" s="337"/>
      <c r="M834" s="333" t="s">
        <v>3807</v>
      </c>
      <c r="N834" s="334"/>
      <c r="O834" s="139">
        <v>40947</v>
      </c>
      <c r="P834" s="141" t="s">
        <v>3810</v>
      </c>
      <c r="Q834" s="134"/>
      <c r="R834" s="134"/>
      <c r="S834" s="137"/>
      <c r="T834" s="137"/>
      <c r="U834" s="137"/>
      <c r="V834" s="137"/>
      <c r="W834" s="137"/>
      <c r="X834" s="137"/>
      <c r="Y834" s="137"/>
      <c r="Z834" s="137"/>
    </row>
    <row r="835" spans="2:26" ht="48" customHeight="1" x14ac:dyDescent="0.25">
      <c r="B835" s="331" t="s">
        <v>1859</v>
      </c>
      <c r="C835" s="332"/>
      <c r="D835" s="333" t="s">
        <v>2797</v>
      </c>
      <c r="E835" s="334"/>
      <c r="F835" s="130" t="s">
        <v>3805</v>
      </c>
      <c r="G835" s="130" t="s">
        <v>3066</v>
      </c>
      <c r="H835" s="140" t="s">
        <v>3813</v>
      </c>
      <c r="I835" s="335" t="s">
        <v>3812</v>
      </c>
      <c r="J835" s="336"/>
      <c r="K835" s="336"/>
      <c r="L835" s="337"/>
      <c r="M835" s="333" t="s">
        <v>3807</v>
      </c>
      <c r="N835" s="334"/>
      <c r="O835" s="139">
        <v>40947</v>
      </c>
      <c r="P835" s="141" t="s">
        <v>3810</v>
      </c>
      <c r="Q835" s="134"/>
      <c r="R835" s="134"/>
      <c r="S835" s="137"/>
      <c r="T835" s="137"/>
      <c r="U835" s="137"/>
      <c r="V835" s="137"/>
      <c r="W835" s="137"/>
      <c r="X835" s="137"/>
      <c r="Y835" s="137"/>
      <c r="Z835" s="137"/>
    </row>
    <row r="836" spans="2:26" ht="48" customHeight="1" x14ac:dyDescent="0.25">
      <c r="B836" s="331" t="s">
        <v>1859</v>
      </c>
      <c r="C836" s="332"/>
      <c r="D836" s="333" t="s">
        <v>2808</v>
      </c>
      <c r="E836" s="334"/>
      <c r="F836" s="130" t="s">
        <v>3805</v>
      </c>
      <c r="G836" s="130" t="s">
        <v>3066</v>
      </c>
      <c r="H836" s="140" t="s">
        <v>3814</v>
      </c>
      <c r="I836" s="335" t="s">
        <v>3812</v>
      </c>
      <c r="J836" s="336"/>
      <c r="K836" s="336"/>
      <c r="L836" s="337"/>
      <c r="M836" s="333" t="s">
        <v>3807</v>
      </c>
      <c r="N836" s="334"/>
      <c r="O836" s="139">
        <v>40947</v>
      </c>
      <c r="P836" s="141" t="s">
        <v>3810</v>
      </c>
      <c r="Q836" s="134"/>
      <c r="R836" s="134"/>
      <c r="S836" s="137"/>
      <c r="T836" s="137"/>
      <c r="U836" s="137"/>
      <c r="V836" s="137"/>
      <c r="W836" s="137"/>
      <c r="X836" s="137"/>
      <c r="Y836" s="137"/>
      <c r="Z836" s="137"/>
    </row>
    <row r="837" spans="2:26" ht="48" customHeight="1" x14ac:dyDescent="0.25">
      <c r="B837" s="331" t="s">
        <v>1859</v>
      </c>
      <c r="C837" s="332"/>
      <c r="D837" s="333" t="s">
        <v>3671</v>
      </c>
      <c r="E837" s="334"/>
      <c r="F837" s="130" t="s">
        <v>417</v>
      </c>
      <c r="G837" s="130" t="s">
        <v>3066</v>
      </c>
      <c r="H837" s="140" t="s">
        <v>3815</v>
      </c>
      <c r="I837" s="335" t="s">
        <v>3816</v>
      </c>
      <c r="J837" s="336"/>
      <c r="K837" s="336"/>
      <c r="L837" s="337"/>
      <c r="M837" s="333" t="s">
        <v>3807</v>
      </c>
      <c r="N837" s="334"/>
      <c r="O837" s="139">
        <v>40947</v>
      </c>
      <c r="P837" s="141" t="s">
        <v>3810</v>
      </c>
      <c r="Q837" s="134"/>
      <c r="R837" s="134"/>
      <c r="S837" s="137"/>
      <c r="T837" s="137"/>
      <c r="U837" s="137"/>
      <c r="V837" s="137"/>
      <c r="W837" s="137"/>
      <c r="X837" s="137"/>
      <c r="Y837" s="137"/>
      <c r="Z837" s="137"/>
    </row>
    <row r="838" spans="2:26" ht="48" customHeight="1" x14ac:dyDescent="0.25">
      <c r="B838" s="331" t="s">
        <v>1859</v>
      </c>
      <c r="C838" s="332"/>
      <c r="D838" s="333" t="s">
        <v>3675</v>
      </c>
      <c r="E838" s="334"/>
      <c r="F838" s="130" t="s">
        <v>417</v>
      </c>
      <c r="G838" s="130" t="s">
        <v>3066</v>
      </c>
      <c r="H838" s="140" t="s">
        <v>3676</v>
      </c>
      <c r="I838" s="335" t="s">
        <v>3817</v>
      </c>
      <c r="J838" s="336"/>
      <c r="K838" s="336"/>
      <c r="L838" s="337"/>
      <c r="M838" s="333" t="s">
        <v>3807</v>
      </c>
      <c r="N838" s="334"/>
      <c r="O838" s="139">
        <v>40947</v>
      </c>
      <c r="P838" s="141" t="s">
        <v>3810</v>
      </c>
      <c r="Q838" s="134"/>
      <c r="R838" s="134"/>
      <c r="S838" s="137"/>
      <c r="T838" s="137"/>
      <c r="U838" s="137"/>
      <c r="V838" s="137"/>
      <c r="W838" s="137"/>
      <c r="X838" s="137"/>
      <c r="Y838" s="137"/>
      <c r="Z838" s="137"/>
    </row>
    <row r="839" spans="2:26" ht="48" customHeight="1" x14ac:dyDescent="0.25">
      <c r="B839" s="331" t="s">
        <v>1859</v>
      </c>
      <c r="C839" s="332"/>
      <c r="D839" s="333" t="s">
        <v>3818</v>
      </c>
      <c r="E839" s="334"/>
      <c r="F839" s="130" t="s">
        <v>3805</v>
      </c>
      <c r="G839" s="130" t="s">
        <v>1847</v>
      </c>
      <c r="H839" s="140" t="s">
        <v>3819</v>
      </c>
      <c r="I839" s="335" t="s">
        <v>1921</v>
      </c>
      <c r="J839" s="336"/>
      <c r="K839" s="336"/>
      <c r="L839" s="337"/>
      <c r="M839" s="333" t="s">
        <v>1792</v>
      </c>
      <c r="N839" s="334"/>
      <c r="O839" s="139">
        <v>40947</v>
      </c>
      <c r="P839" s="130" t="s">
        <v>2306</v>
      </c>
      <c r="Q839" s="134"/>
      <c r="R839" s="134"/>
      <c r="S839" s="137"/>
      <c r="T839" s="137"/>
      <c r="U839" s="137"/>
      <c r="V839" s="137"/>
      <c r="W839" s="137"/>
      <c r="X839" s="137"/>
      <c r="Y839" s="137"/>
      <c r="Z839" s="137"/>
    </row>
    <row r="840" spans="2:26" ht="48" customHeight="1" x14ac:dyDescent="0.25">
      <c r="B840" s="331">
        <v>20121101770</v>
      </c>
      <c r="C840" s="332"/>
      <c r="D840" s="333" t="s">
        <v>3820</v>
      </c>
      <c r="E840" s="334"/>
      <c r="F840" s="130" t="s">
        <v>3805</v>
      </c>
      <c r="G840" s="130" t="s">
        <v>2036</v>
      </c>
      <c r="H840" s="140" t="s">
        <v>3821</v>
      </c>
      <c r="I840" s="335" t="s">
        <v>3822</v>
      </c>
      <c r="J840" s="336"/>
      <c r="K840" s="336"/>
      <c r="L840" s="337"/>
      <c r="M840" s="333" t="s">
        <v>3823</v>
      </c>
      <c r="N840" s="334"/>
      <c r="O840" s="139">
        <v>40947</v>
      </c>
      <c r="P840" s="130" t="s">
        <v>1909</v>
      </c>
      <c r="Q840" s="134"/>
      <c r="R840" s="134"/>
      <c r="S840" s="137"/>
      <c r="T840" s="137"/>
      <c r="U840" s="137"/>
      <c r="V840" s="137"/>
      <c r="W840" s="137"/>
      <c r="X840" s="137"/>
      <c r="Y840" s="137"/>
      <c r="Z840" s="137"/>
    </row>
    <row r="841" spans="2:26" ht="48" customHeight="1" x14ac:dyDescent="0.25">
      <c r="B841" s="331">
        <v>20121101755</v>
      </c>
      <c r="C841" s="332"/>
      <c r="D841" s="333" t="s">
        <v>3824</v>
      </c>
      <c r="E841" s="334"/>
      <c r="F841" s="130" t="s">
        <v>3376</v>
      </c>
      <c r="G841" s="130" t="s">
        <v>2036</v>
      </c>
      <c r="H841" s="140" t="s">
        <v>3825</v>
      </c>
      <c r="I841" s="335" t="s">
        <v>3826</v>
      </c>
      <c r="J841" s="336"/>
      <c r="K841" s="336"/>
      <c r="L841" s="337"/>
      <c r="M841" s="333" t="s">
        <v>3823</v>
      </c>
      <c r="N841" s="334"/>
      <c r="O841" s="139">
        <v>40947</v>
      </c>
      <c r="P841" s="130" t="s">
        <v>1909</v>
      </c>
      <c r="Q841" s="134"/>
      <c r="R841" s="134"/>
      <c r="S841" s="137"/>
      <c r="T841" s="137"/>
      <c r="U841" s="137"/>
      <c r="V841" s="137"/>
      <c r="W841" s="137"/>
      <c r="X841" s="137"/>
      <c r="Y841" s="137"/>
      <c r="Z841" s="137"/>
    </row>
    <row r="842" spans="2:26" ht="48" customHeight="1" x14ac:dyDescent="0.25">
      <c r="B842" s="331">
        <v>20121101723</v>
      </c>
      <c r="C842" s="332"/>
      <c r="D842" s="333" t="s">
        <v>3827</v>
      </c>
      <c r="E842" s="334"/>
      <c r="F842" s="130" t="s">
        <v>2931</v>
      </c>
      <c r="G842" s="130" t="s">
        <v>1847</v>
      </c>
      <c r="H842" s="140" t="s">
        <v>3828</v>
      </c>
      <c r="I842" s="335" t="s">
        <v>1921</v>
      </c>
      <c r="J842" s="336"/>
      <c r="K842" s="336"/>
      <c r="L842" s="337"/>
      <c r="M842" s="333" t="s">
        <v>1792</v>
      </c>
      <c r="N842" s="334"/>
      <c r="O842" s="139">
        <v>40947</v>
      </c>
      <c r="P842" s="130" t="s">
        <v>1909</v>
      </c>
      <c r="Q842" s="134"/>
      <c r="R842" s="134"/>
      <c r="S842" s="137"/>
      <c r="T842" s="137"/>
      <c r="U842" s="137"/>
      <c r="V842" s="137"/>
      <c r="W842" s="137"/>
      <c r="X842" s="137"/>
      <c r="Y842" s="137"/>
      <c r="Z842" s="137"/>
    </row>
    <row r="843" spans="2:26" ht="48" customHeight="1" x14ac:dyDescent="0.25">
      <c r="B843" s="331">
        <v>20121101722</v>
      </c>
      <c r="C843" s="332"/>
      <c r="D843" s="333" t="s">
        <v>2014</v>
      </c>
      <c r="E843" s="334"/>
      <c r="F843" s="130" t="s">
        <v>2015</v>
      </c>
      <c r="G843" s="130" t="s">
        <v>1847</v>
      </c>
      <c r="H843" s="140" t="s">
        <v>3829</v>
      </c>
      <c r="I843" s="335" t="s">
        <v>1921</v>
      </c>
      <c r="J843" s="336"/>
      <c r="K843" s="336"/>
      <c r="L843" s="337"/>
      <c r="M843" s="333" t="s">
        <v>3830</v>
      </c>
      <c r="N843" s="334"/>
      <c r="O843" s="139">
        <v>40947</v>
      </c>
      <c r="P843" s="130" t="s">
        <v>1909</v>
      </c>
      <c r="Q843" s="134"/>
      <c r="R843" s="134"/>
      <c r="S843" s="137"/>
      <c r="T843" s="137"/>
      <c r="U843" s="137"/>
      <c r="V843" s="137"/>
      <c r="W843" s="137"/>
      <c r="X843" s="137"/>
      <c r="Y843" s="137"/>
      <c r="Z843" s="137"/>
    </row>
    <row r="844" spans="2:26" ht="48" customHeight="1" x14ac:dyDescent="0.25">
      <c r="B844" s="331">
        <v>42123100125</v>
      </c>
      <c r="C844" s="332"/>
      <c r="D844" s="333" t="s">
        <v>3831</v>
      </c>
      <c r="E844" s="334"/>
      <c r="F844" s="130" t="s">
        <v>3080</v>
      </c>
      <c r="G844" s="130" t="s">
        <v>3362</v>
      </c>
      <c r="H844" s="140" t="s">
        <v>3832</v>
      </c>
      <c r="I844" s="335" t="s">
        <v>3362</v>
      </c>
      <c r="J844" s="336"/>
      <c r="K844" s="336"/>
      <c r="L844" s="337"/>
      <c r="M844" s="333" t="s">
        <v>3833</v>
      </c>
      <c r="N844" s="334"/>
      <c r="O844" s="139">
        <v>40947</v>
      </c>
      <c r="P844" s="130" t="s">
        <v>1909</v>
      </c>
      <c r="Q844" s="134"/>
      <c r="R844" s="134"/>
      <c r="S844" s="137"/>
      <c r="T844" s="137"/>
      <c r="U844" s="137"/>
      <c r="V844" s="137"/>
      <c r="W844" s="137"/>
      <c r="X844" s="137"/>
      <c r="Y844" s="137"/>
      <c r="Z844" s="137"/>
    </row>
    <row r="845" spans="2:26" ht="48" customHeight="1" x14ac:dyDescent="0.25">
      <c r="B845" s="331">
        <v>36123100076</v>
      </c>
      <c r="C845" s="332"/>
      <c r="D845" s="333" t="s">
        <v>3834</v>
      </c>
      <c r="E845" s="334"/>
      <c r="F845" s="130" t="s">
        <v>3080</v>
      </c>
      <c r="G845" s="130" t="s">
        <v>3492</v>
      </c>
      <c r="H845" s="140" t="s">
        <v>3835</v>
      </c>
      <c r="I845" s="335" t="s">
        <v>3836</v>
      </c>
      <c r="J845" s="336"/>
      <c r="K845" s="336"/>
      <c r="L845" s="337"/>
      <c r="M845" s="333" t="s">
        <v>2859</v>
      </c>
      <c r="N845" s="334"/>
      <c r="O845" s="139">
        <v>40947</v>
      </c>
      <c r="P845" s="130" t="s">
        <v>1909</v>
      </c>
      <c r="Q845" s="134"/>
      <c r="R845" s="134"/>
      <c r="S845" s="137"/>
      <c r="T845" s="137"/>
      <c r="U845" s="137"/>
      <c r="V845" s="137"/>
      <c r="W845" s="137"/>
      <c r="X845" s="137"/>
      <c r="Y845" s="137"/>
      <c r="Z845" s="137"/>
    </row>
    <row r="846" spans="2:26" ht="48" customHeight="1" x14ac:dyDescent="0.25">
      <c r="B846" s="331">
        <v>36123100076</v>
      </c>
      <c r="C846" s="332"/>
      <c r="D846" s="333" t="s">
        <v>3837</v>
      </c>
      <c r="E846" s="334"/>
      <c r="F846" s="130" t="s">
        <v>3080</v>
      </c>
      <c r="G846" s="130" t="s">
        <v>3492</v>
      </c>
      <c r="H846" s="140" t="s">
        <v>3838</v>
      </c>
      <c r="I846" s="335" t="s">
        <v>3839</v>
      </c>
      <c r="J846" s="336"/>
      <c r="K846" s="336"/>
      <c r="L846" s="337"/>
      <c r="M846" s="333" t="s">
        <v>2859</v>
      </c>
      <c r="N846" s="334"/>
      <c r="O846" s="139">
        <v>40947</v>
      </c>
      <c r="P846" s="130" t="s">
        <v>1909</v>
      </c>
      <c r="Q846" s="134"/>
      <c r="R846" s="134"/>
      <c r="S846" s="137"/>
      <c r="T846" s="137"/>
      <c r="U846" s="137"/>
      <c r="V846" s="137"/>
      <c r="W846" s="137"/>
      <c r="X846" s="137"/>
      <c r="Y846" s="137"/>
      <c r="Z846" s="137"/>
    </row>
    <row r="847" spans="2:26" ht="48" customHeight="1" x14ac:dyDescent="0.25">
      <c r="B847" s="331">
        <v>36123100075</v>
      </c>
      <c r="C847" s="332"/>
      <c r="D847" s="333">
        <v>36123100075</v>
      </c>
      <c r="E847" s="334"/>
      <c r="F847" s="130" t="s">
        <v>3101</v>
      </c>
      <c r="G847" s="130" t="s">
        <v>1847</v>
      </c>
      <c r="H847" s="140" t="s">
        <v>1612</v>
      </c>
      <c r="I847" s="335" t="s">
        <v>1921</v>
      </c>
      <c r="J847" s="336"/>
      <c r="K847" s="336"/>
      <c r="L847" s="337"/>
      <c r="M847" s="333" t="s">
        <v>1792</v>
      </c>
      <c r="N847" s="334"/>
      <c r="O847" s="139">
        <v>40947</v>
      </c>
      <c r="P847" s="130" t="s">
        <v>1909</v>
      </c>
      <c r="Q847" s="134"/>
      <c r="R847" s="134"/>
      <c r="S847" s="137"/>
      <c r="T847" s="137"/>
      <c r="U847" s="137"/>
      <c r="V847" s="137"/>
      <c r="W847" s="137"/>
      <c r="X847" s="137"/>
      <c r="Y847" s="137"/>
      <c r="Z847" s="137"/>
    </row>
    <row r="848" spans="2:26" ht="48" customHeight="1" x14ac:dyDescent="0.25">
      <c r="B848" s="331">
        <v>36123100075</v>
      </c>
      <c r="C848" s="332"/>
      <c r="D848" s="333" t="s">
        <v>3840</v>
      </c>
      <c r="E848" s="334"/>
      <c r="F848" s="130" t="s">
        <v>3101</v>
      </c>
      <c r="G848" s="130" t="s">
        <v>1847</v>
      </c>
      <c r="H848" s="140" t="s">
        <v>3841</v>
      </c>
      <c r="I848" s="335" t="s">
        <v>1921</v>
      </c>
      <c r="J848" s="336"/>
      <c r="K848" s="336"/>
      <c r="L848" s="337"/>
      <c r="M848" s="333" t="s">
        <v>1792</v>
      </c>
      <c r="N848" s="334"/>
      <c r="O848" s="139">
        <v>40947</v>
      </c>
      <c r="P848" s="130" t="s">
        <v>1909</v>
      </c>
      <c r="Q848" s="134"/>
      <c r="R848" s="134"/>
      <c r="S848" s="137"/>
      <c r="T848" s="137"/>
      <c r="U848" s="137"/>
      <c r="V848" s="137"/>
      <c r="W848" s="137"/>
      <c r="X848" s="137"/>
      <c r="Y848" s="137"/>
      <c r="Z848" s="137"/>
    </row>
    <row r="849" spans="2:26" ht="48" customHeight="1" x14ac:dyDescent="0.25">
      <c r="B849" s="331">
        <v>36123100075</v>
      </c>
      <c r="C849" s="332"/>
      <c r="D849" s="333" t="s">
        <v>3842</v>
      </c>
      <c r="E849" s="334"/>
      <c r="F849" s="130" t="s">
        <v>3101</v>
      </c>
      <c r="G849" s="130" t="s">
        <v>1847</v>
      </c>
      <c r="H849" s="140" t="s">
        <v>3843</v>
      </c>
      <c r="I849" s="335" t="s">
        <v>1921</v>
      </c>
      <c r="J849" s="336"/>
      <c r="K849" s="336"/>
      <c r="L849" s="337"/>
      <c r="M849" s="333" t="s">
        <v>1792</v>
      </c>
      <c r="N849" s="334"/>
      <c r="O849" s="139">
        <v>40947</v>
      </c>
      <c r="P849" s="130" t="s">
        <v>1909</v>
      </c>
      <c r="Q849" s="134"/>
      <c r="R849" s="134"/>
      <c r="S849" s="137"/>
      <c r="T849" s="137"/>
      <c r="U849" s="137"/>
      <c r="V849" s="137"/>
      <c r="W849" s="137"/>
      <c r="X849" s="137"/>
      <c r="Y849" s="137"/>
      <c r="Z849" s="137"/>
    </row>
    <row r="850" spans="2:26" ht="48" customHeight="1" x14ac:dyDescent="0.25">
      <c r="B850" s="331">
        <v>36123100075</v>
      </c>
      <c r="C850" s="332"/>
      <c r="D850" s="333" t="s">
        <v>3844</v>
      </c>
      <c r="E850" s="334"/>
      <c r="F850" s="130" t="s">
        <v>3101</v>
      </c>
      <c r="G850" s="130" t="s">
        <v>1847</v>
      </c>
      <c r="H850" s="140" t="s">
        <v>3845</v>
      </c>
      <c r="I850" s="335" t="s">
        <v>1921</v>
      </c>
      <c r="J850" s="336"/>
      <c r="K850" s="336"/>
      <c r="L850" s="337"/>
      <c r="M850" s="333" t="s">
        <v>1792</v>
      </c>
      <c r="N850" s="334"/>
      <c r="O850" s="139">
        <v>40947</v>
      </c>
      <c r="P850" s="130" t="s">
        <v>1909</v>
      </c>
      <c r="Q850" s="134"/>
      <c r="R850" s="134"/>
      <c r="S850" s="137"/>
      <c r="T850" s="137"/>
      <c r="U850" s="137"/>
      <c r="V850" s="137"/>
      <c r="W850" s="137"/>
      <c r="X850" s="137"/>
      <c r="Y850" s="137"/>
      <c r="Z850" s="137"/>
    </row>
    <row r="851" spans="2:26" ht="48" customHeight="1" x14ac:dyDescent="0.25">
      <c r="B851" s="331">
        <v>42123100131</v>
      </c>
      <c r="C851" s="332"/>
      <c r="D851" s="333" t="s">
        <v>3846</v>
      </c>
      <c r="E851" s="334"/>
      <c r="F851" s="130" t="s">
        <v>3080</v>
      </c>
      <c r="G851" s="130" t="s">
        <v>1847</v>
      </c>
      <c r="H851" s="140" t="s">
        <v>3847</v>
      </c>
      <c r="I851" s="335" t="s">
        <v>1921</v>
      </c>
      <c r="J851" s="336"/>
      <c r="K851" s="336"/>
      <c r="L851" s="337"/>
      <c r="M851" s="333" t="s">
        <v>1792</v>
      </c>
      <c r="N851" s="334"/>
      <c r="O851" s="139">
        <v>40947</v>
      </c>
      <c r="P851" s="130" t="s">
        <v>1909</v>
      </c>
      <c r="Q851" s="134"/>
      <c r="R851" s="134"/>
      <c r="S851" s="137"/>
      <c r="T851" s="137"/>
      <c r="U851" s="137"/>
      <c r="V851" s="137"/>
      <c r="W851" s="137"/>
      <c r="X851" s="137"/>
      <c r="Y851" s="137"/>
      <c r="Z851" s="137"/>
    </row>
    <row r="852" spans="2:26" ht="48" customHeight="1" x14ac:dyDescent="0.25">
      <c r="B852" s="331">
        <v>42123100131</v>
      </c>
      <c r="C852" s="332"/>
      <c r="D852" s="333" t="s">
        <v>2336</v>
      </c>
      <c r="E852" s="334"/>
      <c r="F852" s="130" t="s">
        <v>3080</v>
      </c>
      <c r="G852" s="130" t="s">
        <v>1847</v>
      </c>
      <c r="H852" s="140" t="s">
        <v>874</v>
      </c>
      <c r="I852" s="335" t="s">
        <v>1921</v>
      </c>
      <c r="J852" s="336"/>
      <c r="K852" s="336"/>
      <c r="L852" s="337"/>
      <c r="M852" s="333" t="s">
        <v>1792</v>
      </c>
      <c r="N852" s="334"/>
      <c r="O852" s="139">
        <v>40947</v>
      </c>
      <c r="P852" s="130" t="s">
        <v>1909</v>
      </c>
      <c r="Q852" s="134"/>
      <c r="R852" s="134"/>
      <c r="S852" s="137"/>
      <c r="T852" s="137"/>
      <c r="U852" s="137"/>
      <c r="V852" s="137"/>
      <c r="W852" s="137"/>
      <c r="X852" s="137"/>
      <c r="Y852" s="137"/>
      <c r="Z852" s="137"/>
    </row>
    <row r="853" spans="2:26" ht="48" customHeight="1" x14ac:dyDescent="0.25">
      <c r="B853" s="331">
        <v>42123100131</v>
      </c>
      <c r="C853" s="332"/>
      <c r="D853" s="333" t="s">
        <v>2317</v>
      </c>
      <c r="E853" s="334"/>
      <c r="F853" s="130" t="s">
        <v>3080</v>
      </c>
      <c r="G853" s="130" t="s">
        <v>1847</v>
      </c>
      <c r="H853" s="140" t="s">
        <v>3848</v>
      </c>
      <c r="I853" s="335" t="s">
        <v>1921</v>
      </c>
      <c r="J853" s="336"/>
      <c r="K853" s="336"/>
      <c r="L853" s="337"/>
      <c r="M853" s="333" t="s">
        <v>1792</v>
      </c>
      <c r="N853" s="334"/>
      <c r="O853" s="139">
        <v>40947</v>
      </c>
      <c r="P853" s="130" t="s">
        <v>1909</v>
      </c>
      <c r="Q853" s="134"/>
      <c r="R853" s="134"/>
      <c r="S853" s="137"/>
      <c r="T853" s="137"/>
      <c r="U853" s="137"/>
      <c r="V853" s="137"/>
      <c r="W853" s="137"/>
      <c r="X853" s="137"/>
      <c r="Y853" s="137"/>
      <c r="Z853" s="137"/>
    </row>
    <row r="854" spans="2:26" ht="48" customHeight="1" x14ac:dyDescent="0.25">
      <c r="B854" s="331">
        <v>42123100131</v>
      </c>
      <c r="C854" s="332"/>
      <c r="D854" s="333" t="s">
        <v>2332</v>
      </c>
      <c r="E854" s="334"/>
      <c r="F854" s="130" t="s">
        <v>3080</v>
      </c>
      <c r="G854" s="130" t="s">
        <v>1847</v>
      </c>
      <c r="H854" s="140" t="s">
        <v>3849</v>
      </c>
      <c r="I854" s="335" t="s">
        <v>1921</v>
      </c>
      <c r="J854" s="336"/>
      <c r="K854" s="336"/>
      <c r="L854" s="337"/>
      <c r="M854" s="333" t="s">
        <v>1792</v>
      </c>
      <c r="N854" s="334"/>
      <c r="O854" s="139">
        <v>40947</v>
      </c>
      <c r="P854" s="130" t="s">
        <v>1909</v>
      </c>
      <c r="Q854" s="134"/>
      <c r="R854" s="134"/>
      <c r="S854" s="137"/>
      <c r="T854" s="137"/>
      <c r="U854" s="137"/>
      <c r="V854" s="137"/>
      <c r="W854" s="137"/>
      <c r="X854" s="137"/>
      <c r="Y854" s="137"/>
      <c r="Z854" s="137"/>
    </row>
    <row r="855" spans="2:26" ht="48" customHeight="1" x14ac:dyDescent="0.25">
      <c r="B855" s="331">
        <v>42123100131</v>
      </c>
      <c r="C855" s="332"/>
      <c r="D855" s="333" t="s">
        <v>2319</v>
      </c>
      <c r="E855" s="334"/>
      <c r="F855" s="130" t="s">
        <v>3080</v>
      </c>
      <c r="G855" s="130" t="s">
        <v>1847</v>
      </c>
      <c r="H855" s="140" t="s">
        <v>2320</v>
      </c>
      <c r="I855" s="335" t="s">
        <v>1921</v>
      </c>
      <c r="J855" s="336"/>
      <c r="K855" s="336"/>
      <c r="L855" s="337"/>
      <c r="M855" s="333" t="s">
        <v>1792</v>
      </c>
      <c r="N855" s="334"/>
      <c r="O855" s="139">
        <v>40947</v>
      </c>
      <c r="P855" s="130" t="s">
        <v>1909</v>
      </c>
      <c r="Q855" s="134"/>
      <c r="R855" s="134"/>
      <c r="S855" s="137"/>
      <c r="T855" s="137"/>
      <c r="U855" s="137"/>
      <c r="V855" s="137"/>
      <c r="W855" s="137"/>
      <c r="X855" s="137"/>
      <c r="Y855" s="137"/>
      <c r="Z855" s="137"/>
    </row>
    <row r="856" spans="2:26" ht="48" customHeight="1" x14ac:dyDescent="0.25">
      <c r="B856" s="331">
        <v>42123100131</v>
      </c>
      <c r="C856" s="332"/>
      <c r="D856" s="333" t="s">
        <v>3850</v>
      </c>
      <c r="E856" s="334"/>
      <c r="F856" s="130" t="s">
        <v>3080</v>
      </c>
      <c r="G856" s="130" t="s">
        <v>1847</v>
      </c>
      <c r="H856" s="140" t="s">
        <v>3851</v>
      </c>
      <c r="I856" s="335" t="s">
        <v>1921</v>
      </c>
      <c r="J856" s="336"/>
      <c r="K856" s="336"/>
      <c r="L856" s="337"/>
      <c r="M856" s="333" t="s">
        <v>1792</v>
      </c>
      <c r="N856" s="334"/>
      <c r="O856" s="139">
        <v>40947</v>
      </c>
      <c r="P856" s="130" t="s">
        <v>1909</v>
      </c>
      <c r="Q856" s="134"/>
      <c r="R856" s="134"/>
      <c r="S856" s="137"/>
      <c r="T856" s="137"/>
      <c r="U856" s="137"/>
      <c r="V856" s="137"/>
      <c r="W856" s="137"/>
      <c r="X856" s="137"/>
      <c r="Y856" s="137"/>
      <c r="Z856" s="137"/>
    </row>
    <row r="857" spans="2:26" ht="48" customHeight="1" x14ac:dyDescent="0.25">
      <c r="B857" s="331">
        <v>42123100131</v>
      </c>
      <c r="C857" s="332"/>
      <c r="D857" s="333" t="s">
        <v>2314</v>
      </c>
      <c r="E857" s="334"/>
      <c r="F857" s="130" t="s">
        <v>3080</v>
      </c>
      <c r="G857" s="130" t="s">
        <v>1847</v>
      </c>
      <c r="H857" s="140" t="s">
        <v>3852</v>
      </c>
      <c r="I857" s="335" t="s">
        <v>1921</v>
      </c>
      <c r="J857" s="336"/>
      <c r="K857" s="336"/>
      <c r="L857" s="337"/>
      <c r="M857" s="333" t="s">
        <v>1792</v>
      </c>
      <c r="N857" s="334"/>
      <c r="O857" s="139">
        <v>40947</v>
      </c>
      <c r="P857" s="130" t="s">
        <v>1909</v>
      </c>
      <c r="Q857" s="134"/>
      <c r="R857" s="134"/>
      <c r="S857" s="137"/>
      <c r="T857" s="137"/>
      <c r="U857" s="137"/>
      <c r="V857" s="137"/>
      <c r="W857" s="137"/>
      <c r="X857" s="137"/>
      <c r="Y857" s="137"/>
      <c r="Z857" s="137"/>
    </row>
    <row r="858" spans="2:26" ht="48" customHeight="1" x14ac:dyDescent="0.25">
      <c r="B858" s="331">
        <v>42123100131</v>
      </c>
      <c r="C858" s="332"/>
      <c r="D858" s="333" t="s">
        <v>3853</v>
      </c>
      <c r="E858" s="334"/>
      <c r="F858" s="130" t="s">
        <v>3080</v>
      </c>
      <c r="G858" s="130" t="s">
        <v>1847</v>
      </c>
      <c r="H858" s="140" t="s">
        <v>1138</v>
      </c>
      <c r="I858" s="335" t="s">
        <v>1921</v>
      </c>
      <c r="J858" s="336"/>
      <c r="K858" s="336"/>
      <c r="L858" s="337"/>
      <c r="M858" s="333" t="s">
        <v>1792</v>
      </c>
      <c r="N858" s="334"/>
      <c r="O858" s="139">
        <v>40947</v>
      </c>
      <c r="P858" s="130" t="s">
        <v>1909</v>
      </c>
      <c r="Q858" s="134"/>
      <c r="R858" s="134"/>
      <c r="S858" s="137"/>
      <c r="T858" s="137"/>
      <c r="U858" s="137"/>
      <c r="V858" s="137"/>
      <c r="W858" s="137"/>
      <c r="X858" s="137"/>
      <c r="Y858" s="137"/>
      <c r="Z858" s="137"/>
    </row>
    <row r="859" spans="2:26" ht="48" customHeight="1" x14ac:dyDescent="0.25">
      <c r="B859" s="331">
        <v>42123100131</v>
      </c>
      <c r="C859" s="332"/>
      <c r="D859" s="333" t="s">
        <v>3854</v>
      </c>
      <c r="E859" s="334"/>
      <c r="F859" s="130" t="s">
        <v>3080</v>
      </c>
      <c r="G859" s="130" t="s">
        <v>1847</v>
      </c>
      <c r="H859" s="140" t="s">
        <v>850</v>
      </c>
      <c r="I859" s="335" t="s">
        <v>1921</v>
      </c>
      <c r="J859" s="336"/>
      <c r="K859" s="336"/>
      <c r="L859" s="337"/>
      <c r="M859" s="333" t="s">
        <v>1792</v>
      </c>
      <c r="N859" s="334"/>
      <c r="O859" s="139">
        <v>40947</v>
      </c>
      <c r="P859" s="130" t="s">
        <v>1909</v>
      </c>
      <c r="Q859" s="134"/>
      <c r="R859" s="134"/>
      <c r="S859" s="137"/>
      <c r="T859" s="137"/>
      <c r="U859" s="137"/>
      <c r="V859" s="137"/>
      <c r="W859" s="137"/>
      <c r="X859" s="137"/>
      <c r="Y859" s="137"/>
      <c r="Z859" s="137"/>
    </row>
    <row r="860" spans="2:26" ht="48" customHeight="1" x14ac:dyDescent="0.25">
      <c r="B860" s="331">
        <v>38123100107</v>
      </c>
      <c r="C860" s="332"/>
      <c r="D860" s="333" t="s">
        <v>3383</v>
      </c>
      <c r="E860" s="334"/>
      <c r="F860" s="130" t="s">
        <v>3376</v>
      </c>
      <c r="G860" s="130" t="s">
        <v>1847</v>
      </c>
      <c r="H860" s="140" t="s">
        <v>1529</v>
      </c>
      <c r="I860" s="335" t="s">
        <v>1921</v>
      </c>
      <c r="J860" s="336"/>
      <c r="K860" s="336"/>
      <c r="L860" s="337"/>
      <c r="M860" s="333" t="s">
        <v>1792</v>
      </c>
      <c r="N860" s="334"/>
      <c r="O860" s="139">
        <v>40947</v>
      </c>
      <c r="P860" s="130" t="s">
        <v>1909</v>
      </c>
      <c r="Q860" s="134"/>
      <c r="R860" s="134"/>
      <c r="S860" s="137"/>
      <c r="T860" s="137"/>
      <c r="U860" s="137"/>
      <c r="V860" s="137"/>
      <c r="W860" s="137"/>
      <c r="X860" s="137"/>
      <c r="Y860" s="137"/>
      <c r="Z860" s="137"/>
    </row>
    <row r="861" spans="2:26" ht="48" customHeight="1" x14ac:dyDescent="0.25">
      <c r="B861" s="331">
        <v>38123100107</v>
      </c>
      <c r="C861" s="332"/>
      <c r="D861" s="333" t="s">
        <v>3385</v>
      </c>
      <c r="E861" s="334"/>
      <c r="F861" s="130" t="s">
        <v>3376</v>
      </c>
      <c r="G861" s="130" t="s">
        <v>1847</v>
      </c>
      <c r="H861" s="140" t="s">
        <v>3855</v>
      </c>
      <c r="I861" s="335" t="s">
        <v>1921</v>
      </c>
      <c r="J861" s="336"/>
      <c r="K861" s="336"/>
      <c r="L861" s="337"/>
      <c r="M861" s="333" t="s">
        <v>1792</v>
      </c>
      <c r="N861" s="334"/>
      <c r="O861" s="139">
        <v>40947</v>
      </c>
      <c r="P861" s="130" t="s">
        <v>1909</v>
      </c>
      <c r="Q861" s="134"/>
      <c r="R861" s="134"/>
      <c r="S861" s="137"/>
      <c r="T861" s="137"/>
      <c r="U861" s="137"/>
      <c r="V861" s="137"/>
      <c r="W861" s="137"/>
      <c r="X861" s="137"/>
      <c r="Y861" s="137"/>
      <c r="Z861" s="137"/>
    </row>
    <row r="862" spans="2:26" ht="48" customHeight="1" x14ac:dyDescent="0.25">
      <c r="B862" s="331">
        <v>38123100092</v>
      </c>
      <c r="C862" s="332"/>
      <c r="D862" s="333" t="s">
        <v>3856</v>
      </c>
      <c r="E862" s="334"/>
      <c r="F862" s="130" t="s">
        <v>3376</v>
      </c>
      <c r="G862" s="130" t="s">
        <v>3066</v>
      </c>
      <c r="H862" s="140" t="s">
        <v>3857</v>
      </c>
      <c r="I862" s="335" t="s">
        <v>3858</v>
      </c>
      <c r="J862" s="336"/>
      <c r="K862" s="336"/>
      <c r="L862" s="337"/>
      <c r="M862" s="333" t="s">
        <v>3807</v>
      </c>
      <c r="N862" s="334"/>
      <c r="O862" s="139">
        <v>40947</v>
      </c>
      <c r="P862" s="130" t="s">
        <v>1909</v>
      </c>
      <c r="Q862" s="134"/>
      <c r="R862" s="134"/>
      <c r="S862" s="137"/>
      <c r="T862" s="137"/>
      <c r="U862" s="137"/>
      <c r="V862" s="137"/>
      <c r="W862" s="137"/>
      <c r="X862" s="137"/>
      <c r="Y862" s="137"/>
      <c r="Z862" s="137"/>
    </row>
    <row r="863" spans="2:26" ht="48" customHeight="1" x14ac:dyDescent="0.25">
      <c r="B863" s="331">
        <v>21123100045</v>
      </c>
      <c r="C863" s="332"/>
      <c r="D863" s="333" t="s">
        <v>3859</v>
      </c>
      <c r="E863" s="334"/>
      <c r="F863" s="130" t="s">
        <v>762</v>
      </c>
      <c r="G863" s="130" t="s">
        <v>3740</v>
      </c>
      <c r="H863" s="140" t="s">
        <v>3860</v>
      </c>
      <c r="I863" s="335" t="s">
        <v>2030</v>
      </c>
      <c r="J863" s="336"/>
      <c r="K863" s="336"/>
      <c r="L863" s="337"/>
      <c r="M863" s="333" t="s">
        <v>3823</v>
      </c>
      <c r="N863" s="334"/>
      <c r="O863" s="139">
        <v>40947</v>
      </c>
      <c r="P863" s="130" t="s">
        <v>1909</v>
      </c>
      <c r="Q863" s="134"/>
      <c r="R863" s="134"/>
      <c r="S863" s="137"/>
      <c r="T863" s="137"/>
      <c r="U863" s="137"/>
      <c r="V863" s="137"/>
      <c r="W863" s="137"/>
      <c r="X863" s="137"/>
      <c r="Y863" s="137"/>
      <c r="Z863" s="137"/>
    </row>
    <row r="864" spans="2:26" ht="48" customHeight="1" x14ac:dyDescent="0.25">
      <c r="B864" s="331">
        <v>38123100105</v>
      </c>
      <c r="C864" s="332"/>
      <c r="D864" s="333" t="s">
        <v>2027</v>
      </c>
      <c r="E864" s="334"/>
      <c r="F864" s="130" t="s">
        <v>3376</v>
      </c>
      <c r="G864" s="130" t="s">
        <v>3362</v>
      </c>
      <c r="H864" s="140" t="s">
        <v>3861</v>
      </c>
      <c r="I864" s="335" t="s">
        <v>3862</v>
      </c>
      <c r="J864" s="336"/>
      <c r="K864" s="336"/>
      <c r="L864" s="337"/>
      <c r="M864" s="333" t="s">
        <v>3833</v>
      </c>
      <c r="N864" s="334"/>
      <c r="O864" s="139">
        <v>40947</v>
      </c>
      <c r="P864" s="130" t="s">
        <v>1909</v>
      </c>
      <c r="Q864" s="134"/>
      <c r="R864" s="134"/>
      <c r="S864" s="137"/>
      <c r="T864" s="137"/>
      <c r="U864" s="137"/>
      <c r="V864" s="137"/>
      <c r="W864" s="137"/>
      <c r="X864" s="137"/>
      <c r="Y864" s="137"/>
      <c r="Z864" s="137"/>
    </row>
    <row r="865" spans="2:26" ht="48" customHeight="1" x14ac:dyDescent="0.25">
      <c r="B865" s="331">
        <v>38123100105</v>
      </c>
      <c r="C865" s="332"/>
      <c r="D865" s="333" t="s">
        <v>3863</v>
      </c>
      <c r="E865" s="334"/>
      <c r="F865" s="130" t="s">
        <v>3376</v>
      </c>
      <c r="G865" s="130" t="s">
        <v>3362</v>
      </c>
      <c r="H865" s="140" t="s">
        <v>1231</v>
      </c>
      <c r="I865" s="335" t="s">
        <v>3862</v>
      </c>
      <c r="J865" s="336"/>
      <c r="K865" s="336"/>
      <c r="L865" s="337"/>
      <c r="M865" s="333" t="s">
        <v>3833</v>
      </c>
      <c r="N865" s="334"/>
      <c r="O865" s="139">
        <v>40947</v>
      </c>
      <c r="P865" s="130" t="s">
        <v>1909</v>
      </c>
      <c r="Q865" s="134"/>
      <c r="R865" s="134"/>
      <c r="S865" s="137"/>
      <c r="T865" s="137"/>
      <c r="U865" s="137"/>
      <c r="V865" s="137"/>
      <c r="W865" s="137"/>
      <c r="X865" s="137"/>
      <c r="Y865" s="137"/>
      <c r="Z865" s="137"/>
    </row>
    <row r="866" spans="2:26" ht="48" customHeight="1" x14ac:dyDescent="0.25">
      <c r="B866" s="331">
        <v>38123100105</v>
      </c>
      <c r="C866" s="332"/>
      <c r="D866" s="333" t="s">
        <v>3864</v>
      </c>
      <c r="E866" s="334"/>
      <c r="F866" s="130" t="s">
        <v>3376</v>
      </c>
      <c r="G866" s="130" t="s">
        <v>3362</v>
      </c>
      <c r="H866" s="140" t="s">
        <v>3865</v>
      </c>
      <c r="I866" s="335" t="s">
        <v>3862</v>
      </c>
      <c r="J866" s="336"/>
      <c r="K866" s="336"/>
      <c r="L866" s="337"/>
      <c r="M866" s="333" t="s">
        <v>3833</v>
      </c>
      <c r="N866" s="334"/>
      <c r="O866" s="139">
        <v>40947</v>
      </c>
      <c r="P866" s="130" t="s">
        <v>1909</v>
      </c>
      <c r="Q866" s="134"/>
      <c r="R866" s="134"/>
      <c r="S866" s="137"/>
      <c r="T866" s="137"/>
      <c r="U866" s="137"/>
      <c r="V866" s="137"/>
      <c r="W866" s="137"/>
      <c r="X866" s="137"/>
      <c r="Y866" s="137"/>
      <c r="Z866" s="137"/>
    </row>
    <row r="867" spans="2:26" ht="48" customHeight="1" x14ac:dyDescent="0.25">
      <c r="B867" s="331">
        <v>38123100105</v>
      </c>
      <c r="C867" s="332"/>
      <c r="D867" s="333" t="s">
        <v>3866</v>
      </c>
      <c r="E867" s="334"/>
      <c r="F867" s="130" t="s">
        <v>3376</v>
      </c>
      <c r="G867" s="130" t="s">
        <v>3362</v>
      </c>
      <c r="H867" s="140" t="s">
        <v>3867</v>
      </c>
      <c r="I867" s="335" t="s">
        <v>3862</v>
      </c>
      <c r="J867" s="336"/>
      <c r="K867" s="336"/>
      <c r="L867" s="337"/>
      <c r="M867" s="333" t="s">
        <v>3833</v>
      </c>
      <c r="N867" s="334"/>
      <c r="O867" s="139">
        <v>40947</v>
      </c>
      <c r="P867" s="130" t="s">
        <v>1909</v>
      </c>
      <c r="Q867" s="134"/>
      <c r="R867" s="134"/>
      <c r="S867" s="137"/>
      <c r="T867" s="137"/>
      <c r="U867" s="137"/>
      <c r="V867" s="137"/>
      <c r="W867" s="137"/>
      <c r="X867" s="137"/>
      <c r="Y867" s="137"/>
      <c r="Z867" s="137"/>
    </row>
    <row r="868" spans="2:26" ht="48" customHeight="1" x14ac:dyDescent="0.25">
      <c r="B868" s="331" t="s">
        <v>1859</v>
      </c>
      <c r="C868" s="332"/>
      <c r="D868" s="333" t="s">
        <v>3868</v>
      </c>
      <c r="E868" s="334"/>
      <c r="F868" s="130" t="s">
        <v>3805</v>
      </c>
      <c r="G868" s="130" t="s">
        <v>3869</v>
      </c>
      <c r="H868" s="140" t="s">
        <v>3870</v>
      </c>
      <c r="I868" s="335" t="s">
        <v>3871</v>
      </c>
      <c r="J868" s="336"/>
      <c r="K868" s="336"/>
      <c r="L868" s="337"/>
      <c r="M868" s="333" t="s">
        <v>3872</v>
      </c>
      <c r="N868" s="334"/>
      <c r="O868" s="139">
        <v>40947</v>
      </c>
      <c r="P868" s="130" t="s">
        <v>1909</v>
      </c>
      <c r="Q868" s="134"/>
      <c r="R868" s="134"/>
      <c r="S868" s="137"/>
      <c r="T868" s="137"/>
      <c r="U868" s="137"/>
      <c r="V868" s="137"/>
      <c r="W868" s="137"/>
      <c r="X868" s="137"/>
      <c r="Y868" s="137"/>
      <c r="Z868" s="137"/>
    </row>
    <row r="869" spans="2:26" ht="48" customHeight="1" x14ac:dyDescent="0.25">
      <c r="B869" s="331">
        <v>241231000</v>
      </c>
      <c r="C869" s="332"/>
      <c r="D869" s="333" t="s">
        <v>2517</v>
      </c>
      <c r="E869" s="334"/>
      <c r="F869" s="130" t="s">
        <v>417</v>
      </c>
      <c r="G869" s="130" t="s">
        <v>1847</v>
      </c>
      <c r="H869" s="140" t="s">
        <v>3873</v>
      </c>
      <c r="I869" s="335" t="s">
        <v>3874</v>
      </c>
      <c r="J869" s="336"/>
      <c r="K869" s="336"/>
      <c r="L869" s="337"/>
      <c r="M869" s="333" t="s">
        <v>3830</v>
      </c>
      <c r="N869" s="334"/>
      <c r="O869" s="139">
        <v>40947</v>
      </c>
      <c r="P869" s="130" t="s">
        <v>1909</v>
      </c>
      <c r="Q869" s="134"/>
      <c r="R869" s="134"/>
      <c r="S869" s="137"/>
      <c r="T869" s="137"/>
      <c r="U869" s="137"/>
      <c r="V869" s="137"/>
      <c r="W869" s="137"/>
      <c r="X869" s="137"/>
      <c r="Y869" s="137"/>
      <c r="Z869" s="137"/>
    </row>
    <row r="870" spans="2:26" ht="48" customHeight="1" x14ac:dyDescent="0.25">
      <c r="B870" s="331">
        <v>241231000</v>
      </c>
      <c r="C870" s="332"/>
      <c r="D870" s="333" t="s">
        <v>2499</v>
      </c>
      <c r="E870" s="334"/>
      <c r="F870" s="130" t="s">
        <v>417</v>
      </c>
      <c r="G870" s="130" t="s">
        <v>1847</v>
      </c>
      <c r="H870" s="140" t="s">
        <v>3875</v>
      </c>
      <c r="I870" s="335" t="s">
        <v>3874</v>
      </c>
      <c r="J870" s="336"/>
      <c r="K870" s="336"/>
      <c r="L870" s="337"/>
      <c r="M870" s="333" t="s">
        <v>3830</v>
      </c>
      <c r="N870" s="334"/>
      <c r="O870" s="139">
        <v>40947</v>
      </c>
      <c r="P870" s="130" t="s">
        <v>1909</v>
      </c>
      <c r="Q870" s="134"/>
      <c r="R870" s="134"/>
      <c r="S870" s="137"/>
      <c r="T870" s="137"/>
      <c r="U870" s="137"/>
      <c r="V870" s="137"/>
      <c r="W870" s="137"/>
      <c r="X870" s="137"/>
      <c r="Y870" s="137"/>
      <c r="Z870" s="137"/>
    </row>
    <row r="871" spans="2:26" ht="48" customHeight="1" x14ac:dyDescent="0.25">
      <c r="B871" s="331">
        <v>241231000</v>
      </c>
      <c r="C871" s="332"/>
      <c r="D871" s="333" t="s">
        <v>2477</v>
      </c>
      <c r="E871" s="334"/>
      <c r="F871" s="130" t="s">
        <v>417</v>
      </c>
      <c r="G871" s="130" t="s">
        <v>1847</v>
      </c>
      <c r="H871" s="140" t="s">
        <v>3876</v>
      </c>
      <c r="I871" s="335" t="s">
        <v>3874</v>
      </c>
      <c r="J871" s="336"/>
      <c r="K871" s="336"/>
      <c r="L871" s="337"/>
      <c r="M871" s="333" t="s">
        <v>3830</v>
      </c>
      <c r="N871" s="334"/>
      <c r="O871" s="139">
        <v>40947</v>
      </c>
      <c r="P871" s="130" t="s">
        <v>1909</v>
      </c>
      <c r="Q871" s="134"/>
      <c r="R871" s="134"/>
      <c r="S871" s="137"/>
      <c r="T871" s="137"/>
      <c r="U871" s="137"/>
      <c r="V871" s="137"/>
      <c r="W871" s="137"/>
      <c r="X871" s="137"/>
      <c r="Y871" s="137"/>
      <c r="Z871" s="137"/>
    </row>
    <row r="872" spans="2:26" ht="48" customHeight="1" x14ac:dyDescent="0.25">
      <c r="B872" s="331">
        <v>2111100048</v>
      </c>
      <c r="C872" s="332"/>
      <c r="D872" s="333" t="s">
        <v>3877</v>
      </c>
      <c r="E872" s="334"/>
      <c r="F872" s="130" t="s">
        <v>762</v>
      </c>
      <c r="G872" s="130" t="s">
        <v>1847</v>
      </c>
      <c r="H872" s="140" t="s">
        <v>3878</v>
      </c>
      <c r="I872" s="335" t="s">
        <v>3874</v>
      </c>
      <c r="J872" s="336"/>
      <c r="K872" s="336"/>
      <c r="L872" s="337"/>
      <c r="M872" s="333" t="s">
        <v>2615</v>
      </c>
      <c r="N872" s="334"/>
      <c r="O872" s="139">
        <v>40947</v>
      </c>
      <c r="P872" s="130" t="s">
        <v>1909</v>
      </c>
      <c r="Q872" s="134"/>
      <c r="R872" s="134"/>
      <c r="S872" s="137"/>
      <c r="T872" s="137"/>
      <c r="U872" s="137"/>
      <c r="V872" s="137"/>
      <c r="W872" s="137"/>
      <c r="X872" s="137"/>
      <c r="Y872" s="137"/>
      <c r="Z872" s="137"/>
    </row>
    <row r="873" spans="2:26" ht="48" customHeight="1" x14ac:dyDescent="0.25">
      <c r="B873" s="331">
        <v>2111100048</v>
      </c>
      <c r="C873" s="332"/>
      <c r="D873" s="333" t="s">
        <v>3879</v>
      </c>
      <c r="E873" s="334"/>
      <c r="F873" s="130" t="s">
        <v>762</v>
      </c>
      <c r="G873" s="130" t="s">
        <v>1847</v>
      </c>
      <c r="H873" s="140" t="s">
        <v>3880</v>
      </c>
      <c r="I873" s="335" t="s">
        <v>3874</v>
      </c>
      <c r="J873" s="336"/>
      <c r="K873" s="336"/>
      <c r="L873" s="337"/>
      <c r="M873" s="333" t="s">
        <v>2615</v>
      </c>
      <c r="N873" s="334"/>
      <c r="O873" s="139">
        <v>40947</v>
      </c>
      <c r="P873" s="130" t="s">
        <v>1909</v>
      </c>
      <c r="Q873" s="134"/>
      <c r="R873" s="134"/>
      <c r="S873" s="137"/>
      <c r="T873" s="137"/>
      <c r="U873" s="137"/>
      <c r="V873" s="137"/>
      <c r="W873" s="137"/>
      <c r="X873" s="137"/>
      <c r="Y873" s="137"/>
      <c r="Z873" s="137"/>
    </row>
    <row r="874" spans="2:26" ht="48" customHeight="1" x14ac:dyDescent="0.25">
      <c r="B874" s="331">
        <v>2111100048</v>
      </c>
      <c r="C874" s="332"/>
      <c r="D874" s="333" t="s">
        <v>3881</v>
      </c>
      <c r="E874" s="334"/>
      <c r="F874" s="130" t="s">
        <v>762</v>
      </c>
      <c r="G874" s="130" t="s">
        <v>1847</v>
      </c>
      <c r="H874" s="140" t="s">
        <v>3882</v>
      </c>
      <c r="I874" s="335" t="s">
        <v>3874</v>
      </c>
      <c r="J874" s="336"/>
      <c r="K874" s="336"/>
      <c r="L874" s="337"/>
      <c r="M874" s="333" t="s">
        <v>3830</v>
      </c>
      <c r="N874" s="334"/>
      <c r="O874" s="139">
        <v>40947</v>
      </c>
      <c r="P874" s="130" t="s">
        <v>1909</v>
      </c>
      <c r="Q874" s="134"/>
      <c r="R874" s="134"/>
      <c r="S874" s="137"/>
      <c r="T874" s="137"/>
      <c r="U874" s="137"/>
      <c r="V874" s="137"/>
      <c r="W874" s="137"/>
      <c r="X874" s="137"/>
      <c r="Y874" s="137"/>
      <c r="Z874" s="137"/>
    </row>
    <row r="875" spans="2:26" ht="48" customHeight="1" x14ac:dyDescent="0.25">
      <c r="B875" s="331">
        <v>2111100048</v>
      </c>
      <c r="C875" s="332"/>
      <c r="D875" s="333" t="s">
        <v>3883</v>
      </c>
      <c r="E875" s="334"/>
      <c r="F875" s="130" t="s">
        <v>762</v>
      </c>
      <c r="G875" s="130" t="s">
        <v>2036</v>
      </c>
      <c r="H875" s="140" t="s">
        <v>3884</v>
      </c>
      <c r="I875" s="335" t="s">
        <v>3874</v>
      </c>
      <c r="J875" s="336"/>
      <c r="K875" s="336"/>
      <c r="L875" s="337"/>
      <c r="M875" s="333" t="s">
        <v>2615</v>
      </c>
      <c r="N875" s="334"/>
      <c r="O875" s="139">
        <v>40947</v>
      </c>
      <c r="P875" s="130" t="s">
        <v>1850</v>
      </c>
      <c r="Q875" s="134"/>
      <c r="R875" s="134"/>
      <c r="S875" s="137"/>
      <c r="T875" s="137"/>
      <c r="U875" s="137"/>
      <c r="V875" s="137"/>
      <c r="W875" s="137"/>
      <c r="X875" s="137"/>
      <c r="Y875" s="137"/>
      <c r="Z875" s="137"/>
    </row>
    <row r="876" spans="2:26" ht="48" customHeight="1" x14ac:dyDescent="0.25">
      <c r="B876" s="331" t="s">
        <v>1859</v>
      </c>
      <c r="C876" s="332"/>
      <c r="D876" s="333" t="s">
        <v>3885</v>
      </c>
      <c r="E876" s="334"/>
      <c r="F876" s="130" t="s">
        <v>3805</v>
      </c>
      <c r="G876" s="130" t="s">
        <v>3066</v>
      </c>
      <c r="H876" s="140" t="s">
        <v>3886</v>
      </c>
      <c r="I876" s="335" t="s">
        <v>3887</v>
      </c>
      <c r="J876" s="336"/>
      <c r="K876" s="336"/>
      <c r="L876" s="337"/>
      <c r="M876" s="333" t="s">
        <v>3807</v>
      </c>
      <c r="N876" s="334"/>
      <c r="O876" s="139">
        <v>40947</v>
      </c>
      <c r="P876" s="141" t="s">
        <v>3888</v>
      </c>
      <c r="Q876" s="134"/>
      <c r="R876" s="134"/>
      <c r="S876" s="137"/>
      <c r="T876" s="137"/>
      <c r="U876" s="137"/>
      <c r="V876" s="137"/>
      <c r="W876" s="137"/>
      <c r="X876" s="137"/>
      <c r="Y876" s="137"/>
      <c r="Z876" s="137"/>
    </row>
    <row r="877" spans="2:26" ht="48" customHeight="1" x14ac:dyDescent="0.25">
      <c r="B877" s="331" t="s">
        <v>1859</v>
      </c>
      <c r="C877" s="332"/>
      <c r="D877" s="333" t="s">
        <v>3802</v>
      </c>
      <c r="E877" s="334"/>
      <c r="F877" s="130" t="s">
        <v>3409</v>
      </c>
      <c r="G877" s="130" t="s">
        <v>1847</v>
      </c>
      <c r="H877" s="140" t="s">
        <v>3889</v>
      </c>
      <c r="I877" s="335" t="s">
        <v>1921</v>
      </c>
      <c r="J877" s="336"/>
      <c r="K877" s="336"/>
      <c r="L877" s="337"/>
      <c r="M877" s="333" t="s">
        <v>1792</v>
      </c>
      <c r="N877" s="334"/>
      <c r="O877" s="139">
        <v>40948</v>
      </c>
      <c r="P877" s="130" t="s">
        <v>2080</v>
      </c>
      <c r="Q877" s="134"/>
      <c r="R877" s="134"/>
      <c r="S877" s="137"/>
      <c r="T877" s="137"/>
      <c r="U877" s="137"/>
      <c r="V877" s="137"/>
      <c r="W877" s="137"/>
      <c r="X877" s="137"/>
      <c r="Y877" s="137"/>
      <c r="Z877" s="137"/>
    </row>
    <row r="878" spans="2:26" ht="48" customHeight="1" x14ac:dyDescent="0.25">
      <c r="B878" s="331" t="s">
        <v>1859</v>
      </c>
      <c r="C878" s="332"/>
      <c r="D878" s="333" t="s">
        <v>2883</v>
      </c>
      <c r="E878" s="334"/>
      <c r="F878" s="130" t="s">
        <v>3409</v>
      </c>
      <c r="G878" s="130" t="s">
        <v>3066</v>
      </c>
      <c r="H878" s="140" t="s">
        <v>3890</v>
      </c>
      <c r="I878" s="335" t="s">
        <v>3891</v>
      </c>
      <c r="J878" s="336"/>
      <c r="K878" s="336"/>
      <c r="L878" s="337"/>
      <c r="M878" s="333" t="s">
        <v>3807</v>
      </c>
      <c r="N878" s="334"/>
      <c r="O878" s="139">
        <v>40948</v>
      </c>
      <c r="P878" s="130" t="s">
        <v>2283</v>
      </c>
      <c r="Q878" s="134"/>
      <c r="R878" s="134"/>
      <c r="S878" s="137"/>
      <c r="T878" s="137"/>
      <c r="U878" s="137"/>
      <c r="V878" s="137"/>
      <c r="W878" s="137"/>
      <c r="X878" s="137"/>
      <c r="Y878" s="137"/>
      <c r="Z878" s="137"/>
    </row>
    <row r="879" spans="2:26" ht="48" customHeight="1" x14ac:dyDescent="0.25">
      <c r="B879" s="331" t="s">
        <v>1859</v>
      </c>
      <c r="C879" s="332"/>
      <c r="D879" s="333" t="s">
        <v>3892</v>
      </c>
      <c r="E879" s="334"/>
      <c r="F879" s="130" t="s">
        <v>3409</v>
      </c>
      <c r="G879" s="130" t="s">
        <v>3066</v>
      </c>
      <c r="H879" s="140" t="s">
        <v>3893</v>
      </c>
      <c r="I879" s="335" t="s">
        <v>3894</v>
      </c>
      <c r="J879" s="336"/>
      <c r="K879" s="336"/>
      <c r="L879" s="337"/>
      <c r="M879" s="333" t="s">
        <v>3807</v>
      </c>
      <c r="N879" s="334"/>
      <c r="O879" s="139">
        <v>40948</v>
      </c>
      <c r="P879" s="130" t="s">
        <v>2283</v>
      </c>
      <c r="Q879" s="134"/>
      <c r="R879" s="134"/>
      <c r="S879" s="137"/>
      <c r="T879" s="137"/>
      <c r="U879" s="137"/>
      <c r="V879" s="137"/>
      <c r="W879" s="137"/>
      <c r="X879" s="137"/>
      <c r="Y879" s="137"/>
      <c r="Z879" s="137"/>
    </row>
    <row r="880" spans="2:26" ht="48" customHeight="1" x14ac:dyDescent="0.25">
      <c r="B880" s="331">
        <v>30123100076</v>
      </c>
      <c r="C880" s="332"/>
      <c r="D880" s="333" t="s">
        <v>3895</v>
      </c>
      <c r="E880" s="334"/>
      <c r="F880" s="130" t="s">
        <v>1353</v>
      </c>
      <c r="G880" s="130" t="s">
        <v>1847</v>
      </c>
      <c r="H880" s="140" t="s">
        <v>3896</v>
      </c>
      <c r="I880" s="335" t="s">
        <v>3897</v>
      </c>
      <c r="J880" s="336"/>
      <c r="K880" s="336"/>
      <c r="L880" s="337"/>
      <c r="M880" s="333" t="s">
        <v>1792</v>
      </c>
      <c r="N880" s="334"/>
      <c r="O880" s="139">
        <v>40948</v>
      </c>
      <c r="P880" s="130" t="s">
        <v>1909</v>
      </c>
      <c r="Q880" s="134"/>
      <c r="R880" s="134" t="s">
        <v>1963</v>
      </c>
      <c r="S880" s="137"/>
      <c r="T880" s="137"/>
      <c r="U880" s="137"/>
      <c r="V880" s="137"/>
      <c r="W880" s="137"/>
      <c r="X880" s="137"/>
      <c r="Y880" s="137"/>
      <c r="Z880" s="137"/>
    </row>
    <row r="881" spans="2:26" ht="48" customHeight="1" x14ac:dyDescent="0.25">
      <c r="B881" s="331">
        <v>30123100076</v>
      </c>
      <c r="C881" s="332"/>
      <c r="D881" s="333" t="s">
        <v>3898</v>
      </c>
      <c r="E881" s="334"/>
      <c r="F881" s="130" t="s">
        <v>1353</v>
      </c>
      <c r="G881" s="130" t="s">
        <v>1847</v>
      </c>
      <c r="H881" s="140" t="s">
        <v>3899</v>
      </c>
      <c r="I881" s="335" t="s">
        <v>3897</v>
      </c>
      <c r="J881" s="336"/>
      <c r="K881" s="336"/>
      <c r="L881" s="337"/>
      <c r="M881" s="333" t="s">
        <v>1792</v>
      </c>
      <c r="N881" s="334"/>
      <c r="O881" s="139">
        <v>40948</v>
      </c>
      <c r="P881" s="130" t="s">
        <v>1909</v>
      </c>
      <c r="Q881" s="134"/>
      <c r="R881" s="134" t="s">
        <v>3900</v>
      </c>
      <c r="S881" s="137"/>
      <c r="T881" s="137"/>
      <c r="U881" s="137"/>
      <c r="V881" s="137"/>
      <c r="W881" s="137"/>
      <c r="X881" s="137"/>
      <c r="Y881" s="137"/>
      <c r="Z881" s="137"/>
    </row>
    <row r="882" spans="2:26" ht="48" customHeight="1" x14ac:dyDescent="0.25">
      <c r="B882" s="331">
        <v>30123100076</v>
      </c>
      <c r="C882" s="332"/>
      <c r="D882" s="333" t="s">
        <v>3901</v>
      </c>
      <c r="E882" s="334"/>
      <c r="F882" s="130" t="s">
        <v>1353</v>
      </c>
      <c r="G882" s="130" t="s">
        <v>1847</v>
      </c>
      <c r="H882" s="140" t="s">
        <v>3902</v>
      </c>
      <c r="I882" s="335" t="s">
        <v>3897</v>
      </c>
      <c r="J882" s="336"/>
      <c r="K882" s="336"/>
      <c r="L882" s="337"/>
      <c r="M882" s="333" t="s">
        <v>1792</v>
      </c>
      <c r="N882" s="334"/>
      <c r="O882" s="139">
        <v>40948</v>
      </c>
      <c r="P882" s="130" t="s">
        <v>1909</v>
      </c>
      <c r="Q882" s="134"/>
      <c r="R882" s="134" t="s">
        <v>3903</v>
      </c>
      <c r="S882" s="137"/>
      <c r="T882" s="137"/>
      <c r="U882" s="137"/>
      <c r="V882" s="137"/>
      <c r="W882" s="137"/>
      <c r="X882" s="137"/>
      <c r="Y882" s="137"/>
      <c r="Z882" s="137"/>
    </row>
    <row r="883" spans="2:26" ht="48" customHeight="1" x14ac:dyDescent="0.25">
      <c r="B883" s="331" t="s">
        <v>1819</v>
      </c>
      <c r="C883" s="332"/>
      <c r="D883" s="333" t="s">
        <v>2122</v>
      </c>
      <c r="E883" s="334"/>
      <c r="F883" s="130" t="s">
        <v>3409</v>
      </c>
      <c r="G883" s="130" t="s">
        <v>3904</v>
      </c>
      <c r="H883" s="140" t="s">
        <v>3766</v>
      </c>
      <c r="I883" s="335" t="s">
        <v>3905</v>
      </c>
      <c r="J883" s="336"/>
      <c r="K883" s="336"/>
      <c r="L883" s="337"/>
      <c r="M883" s="333" t="s">
        <v>2005</v>
      </c>
      <c r="N883" s="334"/>
      <c r="O883" s="139">
        <v>40948</v>
      </c>
      <c r="P883" s="130" t="s">
        <v>1909</v>
      </c>
      <c r="Q883" s="134"/>
      <c r="R883" s="134"/>
      <c r="S883" s="137"/>
      <c r="T883" s="137"/>
      <c r="U883" s="137"/>
      <c r="V883" s="137"/>
      <c r="W883" s="137"/>
      <c r="X883" s="137"/>
      <c r="Y883" s="137"/>
      <c r="Z883" s="137"/>
    </row>
    <row r="884" spans="2:26" ht="48" customHeight="1" x14ac:dyDescent="0.25">
      <c r="B884" s="331">
        <v>20123101816</v>
      </c>
      <c r="C884" s="332"/>
      <c r="D884" s="333" t="s">
        <v>3906</v>
      </c>
      <c r="E884" s="334"/>
      <c r="F884" s="130" t="s">
        <v>3907</v>
      </c>
      <c r="G884" s="130" t="s">
        <v>1847</v>
      </c>
      <c r="H884" s="140" t="s">
        <v>3908</v>
      </c>
      <c r="I884" s="335" t="s">
        <v>1921</v>
      </c>
      <c r="J884" s="336"/>
      <c r="K884" s="336"/>
      <c r="L884" s="337"/>
      <c r="M884" s="333" t="s">
        <v>1792</v>
      </c>
      <c r="N884" s="334"/>
      <c r="O884" s="139">
        <v>40948</v>
      </c>
      <c r="P884" s="130" t="s">
        <v>1909</v>
      </c>
      <c r="Q884" s="134"/>
      <c r="R884" s="134"/>
      <c r="S884" s="137"/>
      <c r="T884" s="137"/>
      <c r="U884" s="137"/>
      <c r="V884" s="137"/>
      <c r="W884" s="137"/>
      <c r="X884" s="137"/>
      <c r="Y884" s="137"/>
      <c r="Z884" s="137"/>
    </row>
    <row r="885" spans="2:26" ht="48" customHeight="1" x14ac:dyDescent="0.25">
      <c r="B885" s="331">
        <v>20123101816</v>
      </c>
      <c r="C885" s="332"/>
      <c r="D885" s="333" t="s">
        <v>3909</v>
      </c>
      <c r="E885" s="334"/>
      <c r="F885" s="130" t="s">
        <v>3907</v>
      </c>
      <c r="G885" s="130" t="s">
        <v>1847</v>
      </c>
      <c r="H885" s="140" t="s">
        <v>1329</v>
      </c>
      <c r="I885" s="335" t="s">
        <v>1921</v>
      </c>
      <c r="J885" s="336"/>
      <c r="K885" s="336"/>
      <c r="L885" s="337"/>
      <c r="M885" s="333" t="s">
        <v>1792</v>
      </c>
      <c r="N885" s="334"/>
      <c r="O885" s="139">
        <v>40948</v>
      </c>
      <c r="P885" s="130" t="s">
        <v>1909</v>
      </c>
      <c r="Q885" s="134"/>
      <c r="R885" s="134"/>
      <c r="S885" s="137"/>
      <c r="T885" s="137"/>
      <c r="U885" s="137"/>
      <c r="V885" s="137"/>
      <c r="W885" s="137"/>
      <c r="X885" s="137"/>
      <c r="Y885" s="137"/>
      <c r="Z885" s="137"/>
    </row>
    <row r="886" spans="2:26" ht="48" customHeight="1" x14ac:dyDescent="0.25">
      <c r="B886" s="331">
        <v>20123101816</v>
      </c>
      <c r="C886" s="332"/>
      <c r="D886" s="333" t="s">
        <v>3910</v>
      </c>
      <c r="E886" s="334"/>
      <c r="F886" s="130" t="s">
        <v>3907</v>
      </c>
      <c r="G886" s="130" t="s">
        <v>1847</v>
      </c>
      <c r="H886" s="140" t="s">
        <v>3911</v>
      </c>
      <c r="I886" s="335" t="s">
        <v>1921</v>
      </c>
      <c r="J886" s="336"/>
      <c r="K886" s="336"/>
      <c r="L886" s="337"/>
      <c r="M886" s="333" t="s">
        <v>1792</v>
      </c>
      <c r="N886" s="334"/>
      <c r="O886" s="139">
        <v>40948</v>
      </c>
      <c r="P886" s="130" t="s">
        <v>1909</v>
      </c>
      <c r="Q886" s="134"/>
      <c r="R886" s="134"/>
      <c r="S886" s="137"/>
      <c r="T886" s="137"/>
      <c r="U886" s="137"/>
      <c r="V886" s="137"/>
      <c r="W886" s="137"/>
      <c r="X886" s="137"/>
      <c r="Y886" s="137"/>
      <c r="Z886" s="137"/>
    </row>
    <row r="887" spans="2:26" ht="48" customHeight="1" x14ac:dyDescent="0.25">
      <c r="B887" s="331">
        <v>20123101816</v>
      </c>
      <c r="C887" s="332"/>
      <c r="D887" s="333" t="s">
        <v>1959</v>
      </c>
      <c r="E887" s="334"/>
      <c r="F887" s="130" t="s">
        <v>3907</v>
      </c>
      <c r="G887" s="130" t="s">
        <v>1847</v>
      </c>
      <c r="H887" s="140" t="s">
        <v>3912</v>
      </c>
      <c r="I887" s="335" t="s">
        <v>1921</v>
      </c>
      <c r="J887" s="336"/>
      <c r="K887" s="336"/>
      <c r="L887" s="337"/>
      <c r="M887" s="333" t="s">
        <v>1792</v>
      </c>
      <c r="N887" s="334"/>
      <c r="O887" s="139">
        <v>40948</v>
      </c>
      <c r="P887" s="130" t="s">
        <v>1909</v>
      </c>
      <c r="Q887" s="134"/>
      <c r="R887" s="134"/>
      <c r="S887" s="137"/>
      <c r="T887" s="137"/>
      <c r="U887" s="137"/>
      <c r="V887" s="137"/>
      <c r="W887" s="137"/>
      <c r="X887" s="137"/>
      <c r="Y887" s="137"/>
      <c r="Z887" s="137"/>
    </row>
    <row r="888" spans="2:26" ht="48" customHeight="1" x14ac:dyDescent="0.25">
      <c r="B888" s="331">
        <v>20123101816</v>
      </c>
      <c r="C888" s="332"/>
      <c r="D888" s="333" t="s">
        <v>3913</v>
      </c>
      <c r="E888" s="334"/>
      <c r="F888" s="130" t="s">
        <v>3907</v>
      </c>
      <c r="G888" s="130" t="s">
        <v>1847</v>
      </c>
      <c r="H888" s="140" t="s">
        <v>856</v>
      </c>
      <c r="I888" s="335" t="s">
        <v>1921</v>
      </c>
      <c r="J888" s="336"/>
      <c r="K888" s="336"/>
      <c r="L888" s="337"/>
      <c r="M888" s="333" t="s">
        <v>1792</v>
      </c>
      <c r="N888" s="334"/>
      <c r="O888" s="139">
        <v>40948</v>
      </c>
      <c r="P888" s="130" t="s">
        <v>1909</v>
      </c>
      <c r="Q888" s="134"/>
      <c r="R888" s="134"/>
      <c r="S888" s="137"/>
      <c r="T888" s="137"/>
      <c r="U888" s="137"/>
      <c r="V888" s="137"/>
      <c r="W888" s="137"/>
      <c r="X888" s="137"/>
      <c r="Y888" s="137"/>
      <c r="Z888" s="137"/>
    </row>
    <row r="889" spans="2:26" ht="48" customHeight="1" x14ac:dyDescent="0.25">
      <c r="B889" s="331">
        <v>20123101816</v>
      </c>
      <c r="C889" s="332"/>
      <c r="D889" s="333" t="s">
        <v>3914</v>
      </c>
      <c r="E889" s="334"/>
      <c r="F889" s="130" t="s">
        <v>3907</v>
      </c>
      <c r="G889" s="130" t="s">
        <v>1847</v>
      </c>
      <c r="H889" s="140" t="s">
        <v>3915</v>
      </c>
      <c r="I889" s="335" t="s">
        <v>1921</v>
      </c>
      <c r="J889" s="336"/>
      <c r="K889" s="336"/>
      <c r="L889" s="337"/>
      <c r="M889" s="333" t="s">
        <v>1792</v>
      </c>
      <c r="N889" s="334"/>
      <c r="O889" s="139">
        <v>40948</v>
      </c>
      <c r="P889" s="130" t="s">
        <v>1909</v>
      </c>
      <c r="Q889" s="134"/>
      <c r="R889" s="134"/>
      <c r="S889" s="137"/>
      <c r="T889" s="137"/>
      <c r="U889" s="137"/>
      <c r="V889" s="137"/>
      <c r="W889" s="137"/>
      <c r="X889" s="137"/>
      <c r="Y889" s="137"/>
      <c r="Z889" s="137"/>
    </row>
    <row r="890" spans="2:26" ht="48" customHeight="1" x14ac:dyDescent="0.25">
      <c r="B890" s="331">
        <v>20121101779</v>
      </c>
      <c r="C890" s="332"/>
      <c r="D890" s="333" t="s">
        <v>1925</v>
      </c>
      <c r="E890" s="334"/>
      <c r="F890" s="130" t="s">
        <v>3916</v>
      </c>
      <c r="G890" s="130" t="s">
        <v>1847</v>
      </c>
      <c r="H890" s="140" t="s">
        <v>1926</v>
      </c>
      <c r="I890" s="335" t="s">
        <v>1927</v>
      </c>
      <c r="J890" s="336"/>
      <c r="K890" s="336"/>
      <c r="L890" s="337"/>
      <c r="M890" s="333" t="s">
        <v>1792</v>
      </c>
      <c r="N890" s="334"/>
      <c r="O890" s="139">
        <v>40948</v>
      </c>
      <c r="P890" s="130" t="s">
        <v>1909</v>
      </c>
      <c r="Q890" s="134"/>
      <c r="R890" s="134"/>
      <c r="S890" s="137"/>
      <c r="T890" s="137"/>
      <c r="U890" s="137"/>
      <c r="V890" s="137"/>
      <c r="W890" s="137"/>
      <c r="X890" s="137"/>
      <c r="Y890" s="137"/>
      <c r="Z890" s="137"/>
    </row>
    <row r="891" spans="2:26" ht="48" customHeight="1" x14ac:dyDescent="0.25">
      <c r="B891" s="331">
        <v>20121101780</v>
      </c>
      <c r="C891" s="332"/>
      <c r="D891" s="333" t="s">
        <v>3917</v>
      </c>
      <c r="E891" s="334"/>
      <c r="F891" s="130" t="s">
        <v>3409</v>
      </c>
      <c r="G891" s="130" t="s">
        <v>3690</v>
      </c>
      <c r="H891" s="140" t="s">
        <v>3918</v>
      </c>
      <c r="I891" s="335" t="s">
        <v>3919</v>
      </c>
      <c r="J891" s="336"/>
      <c r="K891" s="336"/>
      <c r="L891" s="337"/>
      <c r="M891" s="333" t="s">
        <v>2615</v>
      </c>
      <c r="N891" s="334"/>
      <c r="O891" s="139">
        <v>40948</v>
      </c>
      <c r="P891" s="130" t="s">
        <v>1909</v>
      </c>
      <c r="Q891" s="134"/>
      <c r="R891" s="134"/>
      <c r="S891" s="137"/>
      <c r="T891" s="137"/>
      <c r="U891" s="137"/>
      <c r="V891" s="137"/>
      <c r="W891" s="137"/>
      <c r="X891" s="137"/>
      <c r="Y891" s="137"/>
      <c r="Z891" s="137"/>
    </row>
    <row r="892" spans="2:26" ht="48" customHeight="1" x14ac:dyDescent="0.25">
      <c r="B892" s="331">
        <v>20121101781</v>
      </c>
      <c r="C892" s="332"/>
      <c r="D892" s="333" t="s">
        <v>1911</v>
      </c>
      <c r="E892" s="334"/>
      <c r="F892" s="130" t="s">
        <v>3916</v>
      </c>
      <c r="G892" s="130" t="s">
        <v>1847</v>
      </c>
      <c r="H892" s="140" t="s">
        <v>1929</v>
      </c>
      <c r="I892" s="335" t="s">
        <v>1921</v>
      </c>
      <c r="J892" s="336"/>
      <c r="K892" s="336"/>
      <c r="L892" s="337"/>
      <c r="M892" s="333" t="s">
        <v>1792</v>
      </c>
      <c r="N892" s="334"/>
      <c r="O892" s="139">
        <v>40948</v>
      </c>
      <c r="P892" s="130" t="s">
        <v>1909</v>
      </c>
      <c r="Q892" s="134"/>
      <c r="R892" s="134"/>
      <c r="S892" s="137"/>
      <c r="T892" s="137"/>
      <c r="U892" s="137"/>
      <c r="V892" s="137"/>
      <c r="W892" s="137"/>
      <c r="X892" s="137"/>
      <c r="Y892" s="137"/>
      <c r="Z892" s="137"/>
    </row>
    <row r="893" spans="2:26" ht="48" customHeight="1" x14ac:dyDescent="0.25">
      <c r="B893" s="331">
        <v>20121101830</v>
      </c>
      <c r="C893" s="332"/>
      <c r="D893" s="333" t="s">
        <v>1994</v>
      </c>
      <c r="E893" s="334"/>
      <c r="F893" s="130" t="s">
        <v>2941</v>
      </c>
      <c r="G893" s="130" t="s">
        <v>1847</v>
      </c>
      <c r="H893" s="140" t="s">
        <v>3920</v>
      </c>
      <c r="I893" s="335" t="s">
        <v>3618</v>
      </c>
      <c r="J893" s="336"/>
      <c r="K893" s="336"/>
      <c r="L893" s="337"/>
      <c r="M893" s="333" t="s">
        <v>3644</v>
      </c>
      <c r="N893" s="334"/>
      <c r="O893" s="139">
        <v>40948</v>
      </c>
      <c r="P893" s="130" t="s">
        <v>1909</v>
      </c>
      <c r="Q893" s="134"/>
      <c r="R893" s="134"/>
      <c r="S893" s="137"/>
      <c r="T893" s="137"/>
      <c r="U893" s="137"/>
      <c r="V893" s="137"/>
      <c r="W893" s="137"/>
      <c r="X893" s="137"/>
      <c r="Y893" s="137"/>
      <c r="Z893" s="137"/>
    </row>
    <row r="894" spans="2:26" ht="48" customHeight="1" x14ac:dyDescent="0.25">
      <c r="B894" s="331">
        <v>20121101842</v>
      </c>
      <c r="C894" s="332"/>
      <c r="D894" s="333" t="s">
        <v>2544</v>
      </c>
      <c r="E894" s="334"/>
      <c r="F894" s="130" t="s">
        <v>2943</v>
      </c>
      <c r="G894" s="130" t="s">
        <v>1847</v>
      </c>
      <c r="H894" s="140" t="s">
        <v>2545</v>
      </c>
      <c r="I894" s="335" t="s">
        <v>3921</v>
      </c>
      <c r="J894" s="336"/>
      <c r="K894" s="336"/>
      <c r="L894" s="337"/>
      <c r="M894" s="333" t="s">
        <v>3644</v>
      </c>
      <c r="N894" s="334"/>
      <c r="O894" s="139">
        <v>40948</v>
      </c>
      <c r="P894" s="130" t="s">
        <v>1909</v>
      </c>
      <c r="Q894" s="134"/>
      <c r="R894" s="134"/>
      <c r="S894" s="137"/>
      <c r="T894" s="137"/>
      <c r="U894" s="137"/>
      <c r="V894" s="137"/>
      <c r="W894" s="137"/>
      <c r="X894" s="137"/>
      <c r="Y894" s="137"/>
      <c r="Z894" s="137"/>
    </row>
    <row r="895" spans="2:26" ht="48" customHeight="1" x14ac:dyDescent="0.25">
      <c r="B895" s="331">
        <v>20121101844</v>
      </c>
      <c r="C895" s="332"/>
      <c r="D895" s="333" t="s">
        <v>3922</v>
      </c>
      <c r="E895" s="334"/>
      <c r="F895" s="130" t="s">
        <v>21</v>
      </c>
      <c r="G895" s="130" t="s">
        <v>3690</v>
      </c>
      <c r="H895" s="140" t="s">
        <v>3923</v>
      </c>
      <c r="I895" s="335" t="s">
        <v>3924</v>
      </c>
      <c r="J895" s="336"/>
      <c r="K895" s="336"/>
      <c r="L895" s="337"/>
      <c r="M895" s="333" t="s">
        <v>2615</v>
      </c>
      <c r="N895" s="334"/>
      <c r="O895" s="139">
        <v>40948</v>
      </c>
      <c r="P895" s="130" t="s">
        <v>1909</v>
      </c>
      <c r="Q895" s="134"/>
      <c r="R895" s="134"/>
      <c r="S895" s="137"/>
      <c r="T895" s="137"/>
      <c r="U895" s="137"/>
      <c r="V895" s="137"/>
      <c r="W895" s="137"/>
      <c r="X895" s="137"/>
      <c r="Y895" s="137"/>
      <c r="Z895" s="137"/>
    </row>
    <row r="896" spans="2:26" ht="48" customHeight="1" x14ac:dyDescent="0.25">
      <c r="B896" s="331">
        <v>20121101845</v>
      </c>
      <c r="C896" s="332"/>
      <c r="D896" s="333" t="s">
        <v>2538</v>
      </c>
      <c r="E896" s="334"/>
      <c r="F896" s="130" t="s">
        <v>2943</v>
      </c>
      <c r="G896" s="130" t="s">
        <v>1847</v>
      </c>
      <c r="H896" s="140" t="s">
        <v>3925</v>
      </c>
      <c r="I896" s="335" t="s">
        <v>3618</v>
      </c>
      <c r="J896" s="336"/>
      <c r="K896" s="336"/>
      <c r="L896" s="337"/>
      <c r="M896" s="333" t="s">
        <v>3644</v>
      </c>
      <c r="N896" s="334"/>
      <c r="O896" s="139">
        <v>40948</v>
      </c>
      <c r="P896" s="130" t="s">
        <v>1909</v>
      </c>
      <c r="Q896" s="134"/>
      <c r="R896" s="134"/>
      <c r="S896" s="137"/>
      <c r="T896" s="137"/>
      <c r="U896" s="137"/>
      <c r="V896" s="137"/>
      <c r="W896" s="137"/>
      <c r="X896" s="137"/>
      <c r="Y896" s="137"/>
      <c r="Z896" s="137"/>
    </row>
    <row r="897" spans="2:26" ht="48" customHeight="1" x14ac:dyDescent="0.25">
      <c r="B897" s="331">
        <v>42123100129</v>
      </c>
      <c r="C897" s="332"/>
      <c r="D897" s="333" t="s">
        <v>2327</v>
      </c>
      <c r="E897" s="334"/>
      <c r="F897" s="130" t="s">
        <v>1663</v>
      </c>
      <c r="G897" s="130" t="s">
        <v>1847</v>
      </c>
      <c r="H897" s="140" t="s">
        <v>3926</v>
      </c>
      <c r="I897" s="335" t="s">
        <v>1921</v>
      </c>
      <c r="J897" s="336"/>
      <c r="K897" s="336"/>
      <c r="L897" s="337"/>
      <c r="M897" s="333" t="s">
        <v>1792</v>
      </c>
      <c r="N897" s="334"/>
      <c r="O897" s="139">
        <v>40948</v>
      </c>
      <c r="P897" s="130" t="s">
        <v>1909</v>
      </c>
      <c r="Q897" s="134"/>
      <c r="R897" s="134"/>
      <c r="S897" s="137"/>
      <c r="T897" s="137"/>
      <c r="U897" s="137"/>
      <c r="V897" s="137"/>
      <c r="W897" s="137"/>
      <c r="X897" s="137"/>
      <c r="Y897" s="137"/>
      <c r="Z897" s="137"/>
    </row>
    <row r="898" spans="2:26" ht="48" customHeight="1" x14ac:dyDescent="0.25">
      <c r="B898" s="331">
        <v>42123100129</v>
      </c>
      <c r="C898" s="332"/>
      <c r="D898" s="333" t="s">
        <v>2312</v>
      </c>
      <c r="E898" s="334"/>
      <c r="F898" s="130" t="s">
        <v>1663</v>
      </c>
      <c r="G898" s="130" t="s">
        <v>1847</v>
      </c>
      <c r="H898" s="140" t="s">
        <v>3927</v>
      </c>
      <c r="I898" s="335" t="s">
        <v>1921</v>
      </c>
      <c r="J898" s="336"/>
      <c r="K898" s="336"/>
      <c r="L898" s="337"/>
      <c r="M898" s="333" t="s">
        <v>1792</v>
      </c>
      <c r="N898" s="334"/>
      <c r="O898" s="139">
        <v>40948</v>
      </c>
      <c r="P898" s="130" t="s">
        <v>1909</v>
      </c>
      <c r="Q898" s="134"/>
      <c r="R898" s="134"/>
      <c r="S898" s="137"/>
      <c r="T898" s="137"/>
      <c r="U898" s="137"/>
      <c r="V898" s="137"/>
      <c r="W898" s="137"/>
      <c r="X898" s="137"/>
      <c r="Y898" s="137"/>
      <c r="Z898" s="137"/>
    </row>
    <row r="899" spans="2:26" ht="48" customHeight="1" x14ac:dyDescent="0.25">
      <c r="B899" s="331">
        <v>20121101848</v>
      </c>
      <c r="C899" s="332"/>
      <c r="D899" s="333" t="s">
        <v>3928</v>
      </c>
      <c r="E899" s="334"/>
      <c r="F899" s="130" t="s">
        <v>1353</v>
      </c>
      <c r="G899" s="130" t="s">
        <v>3690</v>
      </c>
      <c r="H899" s="140" t="s">
        <v>3929</v>
      </c>
      <c r="I899" s="335" t="s">
        <v>3930</v>
      </c>
      <c r="J899" s="336"/>
      <c r="K899" s="336"/>
      <c r="L899" s="337"/>
      <c r="M899" s="333" t="s">
        <v>2032</v>
      </c>
      <c r="N899" s="334"/>
      <c r="O899" s="139">
        <v>40948</v>
      </c>
      <c r="P899" s="130" t="s">
        <v>1909</v>
      </c>
      <c r="Q899" s="134"/>
      <c r="R899" s="134"/>
      <c r="S899" s="137"/>
      <c r="T899" s="137"/>
      <c r="U899" s="137"/>
      <c r="V899" s="137"/>
      <c r="W899" s="137"/>
      <c r="X899" s="137"/>
      <c r="Y899" s="137"/>
      <c r="Z899" s="137"/>
    </row>
    <row r="900" spans="2:26" ht="48" customHeight="1" x14ac:dyDescent="0.25">
      <c r="B900" s="331">
        <v>20123101817</v>
      </c>
      <c r="C900" s="332"/>
      <c r="D900" s="333" t="s">
        <v>2921</v>
      </c>
      <c r="E900" s="334"/>
      <c r="F900" s="130" t="s">
        <v>3931</v>
      </c>
      <c r="G900" s="130" t="s">
        <v>1847</v>
      </c>
      <c r="H900" s="140" t="s">
        <v>3932</v>
      </c>
      <c r="I900" s="335" t="s">
        <v>3933</v>
      </c>
      <c r="J900" s="336"/>
      <c r="K900" s="336"/>
      <c r="L900" s="337"/>
      <c r="M900" s="333" t="s">
        <v>1792</v>
      </c>
      <c r="N900" s="334"/>
      <c r="O900" s="139">
        <v>40948</v>
      </c>
      <c r="P900" s="130" t="s">
        <v>1909</v>
      </c>
      <c r="Q900" s="134"/>
      <c r="R900" s="134" t="s">
        <v>1963</v>
      </c>
      <c r="S900" s="137"/>
      <c r="T900" s="137"/>
      <c r="U900" s="137"/>
      <c r="V900" s="137"/>
      <c r="W900" s="137"/>
      <c r="X900" s="137"/>
      <c r="Y900" s="137"/>
      <c r="Z900" s="137"/>
    </row>
    <row r="901" spans="2:26" ht="48" customHeight="1" x14ac:dyDescent="0.25">
      <c r="B901" s="331">
        <v>20121101810</v>
      </c>
      <c r="C901" s="332"/>
      <c r="D901" s="333" t="s">
        <v>3934</v>
      </c>
      <c r="E901" s="334"/>
      <c r="F901" s="130" t="s">
        <v>3409</v>
      </c>
      <c r="G901" s="130" t="s">
        <v>3935</v>
      </c>
      <c r="H901" s="140" t="s">
        <v>3766</v>
      </c>
      <c r="I901" s="335" t="s">
        <v>3936</v>
      </c>
      <c r="J901" s="336"/>
      <c r="K901" s="336"/>
      <c r="L901" s="337"/>
      <c r="M901" s="333" t="s">
        <v>2005</v>
      </c>
      <c r="N901" s="334"/>
      <c r="O901" s="139">
        <v>40948</v>
      </c>
      <c r="P901" s="130" t="s">
        <v>1909</v>
      </c>
      <c r="Q901" s="134"/>
      <c r="R901" s="134"/>
      <c r="S901" s="137"/>
      <c r="T901" s="137"/>
      <c r="U901" s="137"/>
      <c r="V901" s="137"/>
      <c r="W901" s="137"/>
      <c r="X901" s="137"/>
      <c r="Y901" s="137"/>
      <c r="Z901" s="137"/>
    </row>
    <row r="902" spans="2:26" ht="48" customHeight="1" x14ac:dyDescent="0.25">
      <c r="B902" s="331">
        <v>30123100075</v>
      </c>
      <c r="C902" s="332"/>
      <c r="D902" s="333" t="s">
        <v>3937</v>
      </c>
      <c r="E902" s="334"/>
      <c r="F902" s="130" t="s">
        <v>1353</v>
      </c>
      <c r="G902" s="130" t="s">
        <v>3690</v>
      </c>
      <c r="H902" s="140" t="s">
        <v>3938</v>
      </c>
      <c r="I902" s="335" t="s">
        <v>3939</v>
      </c>
      <c r="J902" s="336"/>
      <c r="K902" s="336"/>
      <c r="L902" s="337"/>
      <c r="M902" s="333" t="s">
        <v>2615</v>
      </c>
      <c r="N902" s="334"/>
      <c r="O902" s="139">
        <v>40948</v>
      </c>
      <c r="P902" s="130" t="s">
        <v>1909</v>
      </c>
      <c r="Q902" s="134"/>
      <c r="R902" s="134"/>
      <c r="S902" s="137"/>
      <c r="T902" s="137"/>
      <c r="U902" s="137"/>
      <c r="V902" s="137"/>
      <c r="W902" s="137"/>
      <c r="X902" s="137"/>
      <c r="Y902" s="137"/>
      <c r="Z902" s="137"/>
    </row>
    <row r="903" spans="2:26" ht="48" customHeight="1" x14ac:dyDescent="0.25">
      <c r="B903" s="331">
        <v>2013102027</v>
      </c>
      <c r="C903" s="332"/>
      <c r="D903" s="333"/>
      <c r="E903" s="334"/>
      <c r="F903" s="130" t="s">
        <v>3940</v>
      </c>
      <c r="G903" s="130" t="s">
        <v>3941</v>
      </c>
      <c r="H903" s="140" t="s">
        <v>3942</v>
      </c>
      <c r="I903" s="335" t="s">
        <v>3943</v>
      </c>
      <c r="J903" s="336"/>
      <c r="K903" s="336"/>
      <c r="L903" s="337"/>
      <c r="M903" s="333" t="s">
        <v>2877</v>
      </c>
      <c r="N903" s="334"/>
      <c r="O903" s="139">
        <v>40952</v>
      </c>
      <c r="P903" s="130" t="s">
        <v>2435</v>
      </c>
      <c r="Q903" s="134"/>
      <c r="R903" s="134"/>
      <c r="S903" s="137"/>
      <c r="T903" s="137"/>
      <c r="U903" s="137"/>
      <c r="V903" s="137"/>
      <c r="W903" s="137"/>
      <c r="X903" s="137"/>
      <c r="Y903" s="137"/>
      <c r="Z903" s="137"/>
    </row>
    <row r="904" spans="2:26" ht="48" customHeight="1" x14ac:dyDescent="0.25">
      <c r="B904" s="331">
        <v>20123102014</v>
      </c>
      <c r="C904" s="332"/>
      <c r="D904" s="333" t="s">
        <v>2810</v>
      </c>
      <c r="E904" s="334"/>
      <c r="F904" s="130" t="s">
        <v>3940</v>
      </c>
      <c r="G904" s="130" t="s">
        <v>2010</v>
      </c>
      <c r="H904" s="140" t="s">
        <v>3944</v>
      </c>
      <c r="I904" s="335" t="s">
        <v>3945</v>
      </c>
      <c r="J904" s="336"/>
      <c r="K904" s="336"/>
      <c r="L904" s="337"/>
      <c r="M904" s="333" t="s">
        <v>2877</v>
      </c>
      <c r="N904" s="334"/>
      <c r="O904" s="139">
        <v>40952</v>
      </c>
      <c r="P904" s="130" t="s">
        <v>2435</v>
      </c>
      <c r="Q904" s="134"/>
      <c r="R904" s="134"/>
      <c r="S904" s="137"/>
      <c r="T904" s="137"/>
      <c r="U904" s="137"/>
      <c r="V904" s="137"/>
      <c r="W904" s="137"/>
      <c r="X904" s="137"/>
      <c r="Y904" s="137"/>
      <c r="Z904" s="137"/>
    </row>
    <row r="905" spans="2:26" ht="48" customHeight="1" x14ac:dyDescent="0.25">
      <c r="B905" s="331">
        <v>30123100077</v>
      </c>
      <c r="C905" s="332"/>
      <c r="D905" s="333" t="s">
        <v>3946</v>
      </c>
      <c r="E905" s="334"/>
      <c r="F905" s="130" t="s">
        <v>1353</v>
      </c>
      <c r="G905" s="130" t="s">
        <v>2010</v>
      </c>
      <c r="H905" s="140" t="s">
        <v>3947</v>
      </c>
      <c r="I905" s="335" t="s">
        <v>3948</v>
      </c>
      <c r="J905" s="336"/>
      <c r="K905" s="336"/>
      <c r="L905" s="337"/>
      <c r="M905" s="333" t="s">
        <v>2877</v>
      </c>
      <c r="N905" s="334"/>
      <c r="O905" s="139">
        <v>40952</v>
      </c>
      <c r="P905" s="130" t="s">
        <v>2435</v>
      </c>
      <c r="Q905" s="134"/>
      <c r="R905" s="134"/>
      <c r="S905" s="137"/>
      <c r="T905" s="137"/>
      <c r="U905" s="137"/>
      <c r="V905" s="137"/>
      <c r="W905" s="137"/>
      <c r="X905" s="137"/>
      <c r="Y905" s="137"/>
      <c r="Z905" s="137"/>
    </row>
    <row r="906" spans="2:26" ht="48" customHeight="1" x14ac:dyDescent="0.25">
      <c r="B906" s="331">
        <v>30123100077</v>
      </c>
      <c r="C906" s="332"/>
      <c r="D906" s="333" t="s">
        <v>2808</v>
      </c>
      <c r="E906" s="334"/>
      <c r="F906" s="130" t="s">
        <v>3940</v>
      </c>
      <c r="G906" s="130" t="s">
        <v>2010</v>
      </c>
      <c r="H906" s="140" t="s">
        <v>3814</v>
      </c>
      <c r="I906" s="335" t="s">
        <v>3945</v>
      </c>
      <c r="J906" s="336"/>
      <c r="K906" s="336"/>
      <c r="L906" s="337"/>
      <c r="M906" s="333" t="s">
        <v>2877</v>
      </c>
      <c r="N906" s="334"/>
      <c r="O906" s="139">
        <v>40952</v>
      </c>
      <c r="P906" s="130" t="s">
        <v>2435</v>
      </c>
      <c r="Q906" s="134"/>
      <c r="R906" s="134"/>
      <c r="S906" s="137"/>
      <c r="T906" s="137"/>
      <c r="U906" s="137"/>
      <c r="V906" s="137"/>
      <c r="W906" s="137"/>
      <c r="X906" s="137"/>
      <c r="Y906" s="137"/>
      <c r="Z906" s="137"/>
    </row>
    <row r="907" spans="2:26" ht="48" customHeight="1" x14ac:dyDescent="0.25">
      <c r="B907" s="331">
        <v>30123100077</v>
      </c>
      <c r="C907" s="332"/>
      <c r="D907" s="333" t="s">
        <v>2800</v>
      </c>
      <c r="E907" s="334"/>
      <c r="F907" s="130" t="s">
        <v>3940</v>
      </c>
      <c r="G907" s="130" t="s">
        <v>2010</v>
      </c>
      <c r="H907" s="140" t="s">
        <v>3949</v>
      </c>
      <c r="I907" s="335" t="s">
        <v>3945</v>
      </c>
      <c r="J907" s="336"/>
      <c r="K907" s="336"/>
      <c r="L907" s="337"/>
      <c r="M907" s="333" t="s">
        <v>2877</v>
      </c>
      <c r="N907" s="334"/>
      <c r="O907" s="139">
        <v>40952</v>
      </c>
      <c r="P907" s="130" t="s">
        <v>2435</v>
      </c>
      <c r="Q907" s="134"/>
      <c r="R907" s="134"/>
      <c r="S907" s="137"/>
      <c r="T907" s="137"/>
      <c r="U907" s="137"/>
      <c r="V907" s="137"/>
      <c r="W907" s="137"/>
      <c r="X907" s="137"/>
      <c r="Y907" s="137"/>
      <c r="Z907" s="137"/>
    </row>
    <row r="908" spans="2:26" ht="48" customHeight="1" x14ac:dyDescent="0.25">
      <c r="B908" s="331" t="s">
        <v>1859</v>
      </c>
      <c r="C908" s="332"/>
      <c r="D908" s="333" t="s">
        <v>3950</v>
      </c>
      <c r="E908" s="334"/>
      <c r="F908" s="130" t="s">
        <v>3940</v>
      </c>
      <c r="G908" s="130" t="s">
        <v>2932</v>
      </c>
      <c r="H908" s="140" t="s">
        <v>3951</v>
      </c>
      <c r="I908" s="335" t="s">
        <v>3952</v>
      </c>
      <c r="J908" s="336"/>
      <c r="K908" s="336"/>
      <c r="L908" s="337"/>
      <c r="M908" s="333" t="s">
        <v>2615</v>
      </c>
      <c r="N908" s="334"/>
      <c r="O908" s="139">
        <v>40952</v>
      </c>
      <c r="P908" s="130" t="s">
        <v>2435</v>
      </c>
      <c r="Q908" s="134"/>
      <c r="R908" s="134"/>
      <c r="S908" s="137"/>
      <c r="T908" s="137"/>
      <c r="U908" s="137"/>
      <c r="V908" s="137"/>
      <c r="W908" s="137"/>
      <c r="X908" s="137"/>
      <c r="Y908" s="137"/>
      <c r="Z908" s="137"/>
    </row>
    <row r="909" spans="2:26" ht="48" customHeight="1" x14ac:dyDescent="0.25">
      <c r="B909" s="331">
        <v>20121101980</v>
      </c>
      <c r="C909" s="332"/>
      <c r="D909" s="333" t="s">
        <v>2122</v>
      </c>
      <c r="E909" s="334"/>
      <c r="F909" s="130" t="s">
        <v>3940</v>
      </c>
      <c r="G909" s="130" t="s">
        <v>3953</v>
      </c>
      <c r="H909" s="140" t="s">
        <v>2124</v>
      </c>
      <c r="I909" s="335" t="s">
        <v>3954</v>
      </c>
      <c r="J909" s="336"/>
      <c r="K909" s="336"/>
      <c r="L909" s="337"/>
      <c r="M909" s="333" t="s">
        <v>2005</v>
      </c>
      <c r="N909" s="334"/>
      <c r="O909" s="139">
        <v>40952</v>
      </c>
      <c r="P909" s="130" t="s">
        <v>2435</v>
      </c>
      <c r="Q909" s="134"/>
      <c r="R909" s="134"/>
      <c r="S909" s="137"/>
      <c r="T909" s="137"/>
      <c r="U909" s="137"/>
      <c r="V909" s="137"/>
      <c r="W909" s="137"/>
      <c r="X909" s="137"/>
      <c r="Y909" s="137"/>
      <c r="Z909" s="137"/>
    </row>
    <row r="910" spans="2:26" ht="48" customHeight="1" x14ac:dyDescent="0.25">
      <c r="B910" s="331">
        <v>20122101095</v>
      </c>
      <c r="C910" s="332"/>
      <c r="D910" s="333"/>
      <c r="E910" s="334"/>
      <c r="F910" s="130" t="s">
        <v>3940</v>
      </c>
      <c r="G910" s="130" t="s">
        <v>3941</v>
      </c>
      <c r="H910" s="140" t="s">
        <v>3955</v>
      </c>
      <c r="I910" s="335" t="s">
        <v>3956</v>
      </c>
      <c r="J910" s="336"/>
      <c r="K910" s="336"/>
      <c r="L910" s="337"/>
      <c r="M910" s="333" t="s">
        <v>3957</v>
      </c>
      <c r="N910" s="334"/>
      <c r="O910" s="139">
        <v>40952</v>
      </c>
      <c r="P910" s="130" t="s">
        <v>2435</v>
      </c>
      <c r="Q910" s="134"/>
      <c r="R910" s="134"/>
      <c r="S910" s="137"/>
      <c r="T910" s="137"/>
      <c r="U910" s="137"/>
      <c r="V910" s="137"/>
      <c r="W910" s="137"/>
      <c r="X910" s="137"/>
      <c r="Y910" s="137"/>
      <c r="Z910" s="137"/>
    </row>
    <row r="911" spans="2:26" ht="48" customHeight="1" x14ac:dyDescent="0.25">
      <c r="B911" s="331">
        <v>20122101100</v>
      </c>
      <c r="C911" s="332"/>
      <c r="D911" s="333"/>
      <c r="E911" s="334"/>
      <c r="F911" s="130" t="s">
        <v>3940</v>
      </c>
      <c r="G911" s="130" t="s">
        <v>3958</v>
      </c>
      <c r="H911" s="140" t="s">
        <v>3955</v>
      </c>
      <c r="I911" s="335" t="s">
        <v>3959</v>
      </c>
      <c r="J911" s="336"/>
      <c r="K911" s="336"/>
      <c r="L911" s="337"/>
      <c r="M911" s="333" t="s">
        <v>3960</v>
      </c>
      <c r="N911" s="334"/>
      <c r="O911" s="139">
        <v>40952</v>
      </c>
      <c r="P911" s="130" t="s">
        <v>2435</v>
      </c>
      <c r="Q911" s="134"/>
      <c r="R911" s="134"/>
      <c r="S911" s="137"/>
      <c r="T911" s="137"/>
      <c r="U911" s="137"/>
      <c r="V911" s="137"/>
      <c r="W911" s="137"/>
      <c r="X911" s="137"/>
      <c r="Y911" s="137"/>
      <c r="Z911" s="137"/>
    </row>
    <row r="912" spans="2:26" ht="48" customHeight="1" x14ac:dyDescent="0.25">
      <c r="B912" s="331" t="s">
        <v>1859</v>
      </c>
      <c r="C912" s="332"/>
      <c r="D912" s="333" t="s">
        <v>3961</v>
      </c>
      <c r="E912" s="334"/>
      <c r="F912" s="130" t="s">
        <v>3940</v>
      </c>
      <c r="G912" s="130" t="s">
        <v>2010</v>
      </c>
      <c r="H912" s="140" t="s">
        <v>3962</v>
      </c>
      <c r="I912" s="335" t="s">
        <v>3963</v>
      </c>
      <c r="J912" s="336"/>
      <c r="K912" s="336"/>
      <c r="L912" s="337"/>
      <c r="M912" s="333" t="s">
        <v>2877</v>
      </c>
      <c r="N912" s="334"/>
      <c r="O912" s="139">
        <v>40952</v>
      </c>
      <c r="P912" s="130" t="s">
        <v>3964</v>
      </c>
      <c r="Q912" s="134"/>
      <c r="R912" s="134"/>
      <c r="S912" s="137"/>
      <c r="T912" s="137"/>
      <c r="U912" s="137"/>
      <c r="V912" s="137"/>
      <c r="W912" s="137"/>
      <c r="X912" s="137"/>
      <c r="Y912" s="137"/>
      <c r="Z912" s="137"/>
    </row>
    <row r="913" spans="2:26" ht="48" customHeight="1" x14ac:dyDescent="0.25">
      <c r="B913" s="331" t="s">
        <v>1859</v>
      </c>
      <c r="C913" s="332"/>
      <c r="D913" s="333" t="s">
        <v>3965</v>
      </c>
      <c r="E913" s="334"/>
      <c r="F913" s="130" t="s">
        <v>3940</v>
      </c>
      <c r="G913" s="130" t="s">
        <v>2932</v>
      </c>
      <c r="H913" s="140" t="s">
        <v>3966</v>
      </c>
      <c r="I913" s="335" t="s">
        <v>3967</v>
      </c>
      <c r="J913" s="336"/>
      <c r="K913" s="336"/>
      <c r="L913" s="337"/>
      <c r="M913" s="333" t="s">
        <v>2615</v>
      </c>
      <c r="N913" s="334"/>
      <c r="O913" s="139">
        <v>40952</v>
      </c>
      <c r="P913" s="130" t="s">
        <v>3964</v>
      </c>
      <c r="Q913" s="134"/>
      <c r="R913" s="134"/>
      <c r="S913" s="137"/>
      <c r="T913" s="137"/>
      <c r="U913" s="137"/>
      <c r="V913" s="137"/>
      <c r="W913" s="137"/>
      <c r="X913" s="137"/>
      <c r="Y913" s="137"/>
      <c r="Z913" s="137"/>
    </row>
    <row r="914" spans="2:26" ht="48" customHeight="1" x14ac:dyDescent="0.25">
      <c r="B914" s="331">
        <v>39123100069</v>
      </c>
      <c r="C914" s="332"/>
      <c r="D914" s="333"/>
      <c r="E914" s="334"/>
      <c r="F914" s="130" t="s">
        <v>3968</v>
      </c>
      <c r="G914" s="130" t="s">
        <v>2059</v>
      </c>
      <c r="H914" s="140" t="s">
        <v>3969</v>
      </c>
      <c r="I914" s="335" t="s">
        <v>3970</v>
      </c>
      <c r="J914" s="336"/>
      <c r="K914" s="336"/>
      <c r="L914" s="337"/>
      <c r="M914" s="333" t="s">
        <v>2086</v>
      </c>
      <c r="N914" s="334"/>
      <c r="O914" s="139">
        <v>40952</v>
      </c>
      <c r="P914" s="130" t="s">
        <v>3964</v>
      </c>
      <c r="Q914" s="134"/>
      <c r="R914" s="134"/>
      <c r="S914" s="137"/>
      <c r="T914" s="137"/>
      <c r="U914" s="137"/>
      <c r="V914" s="137"/>
      <c r="W914" s="137"/>
      <c r="X914" s="137"/>
      <c r="Y914" s="137"/>
      <c r="Z914" s="137"/>
    </row>
    <row r="915" spans="2:26" ht="48" customHeight="1" x14ac:dyDescent="0.25">
      <c r="B915" s="331">
        <v>36123100083</v>
      </c>
      <c r="C915" s="332"/>
      <c r="D915" s="333" t="s">
        <v>2347</v>
      </c>
      <c r="E915" s="334"/>
      <c r="F915" s="130" t="s">
        <v>337</v>
      </c>
      <c r="G915" s="130" t="s">
        <v>1847</v>
      </c>
      <c r="H915" s="140" t="s">
        <v>3099</v>
      </c>
      <c r="I915" s="335" t="s">
        <v>3971</v>
      </c>
      <c r="J915" s="336"/>
      <c r="K915" s="336"/>
      <c r="L915" s="337"/>
      <c r="M915" s="333" t="s">
        <v>1792</v>
      </c>
      <c r="N915" s="334"/>
      <c r="O915" s="139">
        <v>40952</v>
      </c>
      <c r="P915" s="130" t="s">
        <v>3964</v>
      </c>
      <c r="Q915" s="134"/>
      <c r="R915" s="134"/>
      <c r="S915" s="137"/>
      <c r="T915" s="137"/>
      <c r="U915" s="137"/>
      <c r="V915" s="137"/>
      <c r="W915" s="137"/>
      <c r="X915" s="137"/>
      <c r="Y915" s="137"/>
      <c r="Z915" s="137"/>
    </row>
    <row r="916" spans="2:26" ht="48" customHeight="1" x14ac:dyDescent="0.25">
      <c r="B916" s="331">
        <v>20121102046</v>
      </c>
      <c r="C916" s="332"/>
      <c r="D916" s="333" t="s">
        <v>1989</v>
      </c>
      <c r="E916" s="334"/>
      <c r="F916" s="130" t="s">
        <v>3080</v>
      </c>
      <c r="G916" s="130" t="s">
        <v>1847</v>
      </c>
      <c r="H916" s="140" t="s">
        <v>1990</v>
      </c>
      <c r="I916" s="335" t="s">
        <v>3972</v>
      </c>
      <c r="J916" s="336"/>
      <c r="K916" s="336"/>
      <c r="L916" s="337"/>
      <c r="M916" s="333" t="s">
        <v>1792</v>
      </c>
      <c r="N916" s="334"/>
      <c r="O916" s="139">
        <v>40952</v>
      </c>
      <c r="P916" s="130" t="s">
        <v>3964</v>
      </c>
      <c r="Q916" s="134"/>
      <c r="R916" s="134"/>
      <c r="S916" s="137"/>
      <c r="T916" s="137"/>
      <c r="U916" s="137"/>
      <c r="V916" s="137"/>
      <c r="W916" s="137"/>
      <c r="X916" s="137"/>
      <c r="Y916" s="137"/>
      <c r="Z916" s="137"/>
    </row>
    <row r="917" spans="2:26" ht="48" customHeight="1" x14ac:dyDescent="0.25">
      <c r="B917" s="331">
        <v>20121102041</v>
      </c>
      <c r="C917" s="332"/>
      <c r="D917" s="333" t="s">
        <v>2520</v>
      </c>
      <c r="E917" s="334"/>
      <c r="F917" s="130" t="s">
        <v>417</v>
      </c>
      <c r="G917" s="130" t="s">
        <v>1847</v>
      </c>
      <c r="H917" s="140" t="s">
        <v>2521</v>
      </c>
      <c r="I917" s="335" t="s">
        <v>3971</v>
      </c>
      <c r="J917" s="336"/>
      <c r="K917" s="336"/>
      <c r="L917" s="337"/>
      <c r="M917" s="333" t="s">
        <v>2644</v>
      </c>
      <c r="N917" s="334"/>
      <c r="O917" s="139">
        <v>40952</v>
      </c>
      <c r="P917" s="130" t="s">
        <v>3964</v>
      </c>
      <c r="Q917" s="134"/>
      <c r="R917" s="134"/>
      <c r="S917" s="137"/>
      <c r="T917" s="137"/>
      <c r="U917" s="137"/>
      <c r="V917" s="137"/>
      <c r="W917" s="137"/>
      <c r="X917" s="137"/>
      <c r="Y917" s="137"/>
      <c r="Z917" s="137"/>
    </row>
    <row r="918" spans="2:26" ht="48" customHeight="1" x14ac:dyDescent="0.25">
      <c r="B918" s="331">
        <v>20121102039</v>
      </c>
      <c r="C918" s="332"/>
      <c r="D918" s="333" t="s">
        <v>3973</v>
      </c>
      <c r="E918" s="334"/>
      <c r="F918" s="130" t="s">
        <v>21</v>
      </c>
      <c r="G918" s="130" t="s">
        <v>2932</v>
      </c>
      <c r="H918" s="140" t="s">
        <v>3974</v>
      </c>
      <c r="I918" s="335" t="s">
        <v>3975</v>
      </c>
      <c r="J918" s="336"/>
      <c r="K918" s="336"/>
      <c r="L918" s="337"/>
      <c r="M918" s="333" t="s">
        <v>2615</v>
      </c>
      <c r="N918" s="334"/>
      <c r="O918" s="139">
        <v>40952</v>
      </c>
      <c r="P918" s="130" t="s">
        <v>3964</v>
      </c>
      <c r="Q918" s="134"/>
      <c r="R918" s="134"/>
      <c r="S918" s="137"/>
      <c r="T918" s="137"/>
      <c r="U918" s="137"/>
      <c r="V918" s="137"/>
      <c r="W918" s="137"/>
      <c r="X918" s="137"/>
      <c r="Y918" s="137"/>
      <c r="Z918" s="137"/>
    </row>
    <row r="919" spans="2:26" ht="48" customHeight="1" x14ac:dyDescent="0.25">
      <c r="B919" s="331">
        <v>42123100125</v>
      </c>
      <c r="C919" s="332"/>
      <c r="D919" s="333" t="s">
        <v>3976</v>
      </c>
      <c r="E919" s="334"/>
      <c r="F919" s="130" t="s">
        <v>3080</v>
      </c>
      <c r="G919" s="130" t="s">
        <v>2059</v>
      </c>
      <c r="H919" s="140" t="s">
        <v>3977</v>
      </c>
      <c r="I919" s="335" t="s">
        <v>3978</v>
      </c>
      <c r="J919" s="336"/>
      <c r="K919" s="336"/>
      <c r="L919" s="337"/>
      <c r="M919" s="333" t="s">
        <v>1983</v>
      </c>
      <c r="N919" s="334"/>
      <c r="O919" s="139">
        <v>40952</v>
      </c>
      <c r="P919" s="130" t="s">
        <v>3964</v>
      </c>
      <c r="Q919" s="134"/>
      <c r="R919" s="134"/>
      <c r="S919" s="137"/>
      <c r="T919" s="137"/>
      <c r="U919" s="137"/>
      <c r="V919" s="137"/>
      <c r="W919" s="137"/>
      <c r="X919" s="137"/>
      <c r="Y919" s="137"/>
      <c r="Z919" s="137"/>
    </row>
    <row r="920" spans="2:26" ht="48" customHeight="1" x14ac:dyDescent="0.25">
      <c r="B920" s="331">
        <v>42123100125</v>
      </c>
      <c r="C920" s="332"/>
      <c r="D920" s="333" t="s">
        <v>3831</v>
      </c>
      <c r="E920" s="334"/>
      <c r="F920" s="130" t="s">
        <v>3080</v>
      </c>
      <c r="G920" s="130" t="s">
        <v>2059</v>
      </c>
      <c r="H920" s="140" t="s">
        <v>3979</v>
      </c>
      <c r="I920" s="335" t="s">
        <v>3978</v>
      </c>
      <c r="J920" s="336"/>
      <c r="K920" s="336"/>
      <c r="L920" s="337"/>
      <c r="M920" s="333" t="s">
        <v>1983</v>
      </c>
      <c r="N920" s="334"/>
      <c r="O920" s="139">
        <v>40952</v>
      </c>
      <c r="P920" s="130" t="s">
        <v>3964</v>
      </c>
      <c r="Q920" s="134"/>
      <c r="R920" s="134"/>
      <c r="S920" s="137"/>
      <c r="T920" s="137"/>
      <c r="U920" s="137"/>
      <c r="V920" s="137"/>
      <c r="W920" s="137"/>
      <c r="X920" s="137"/>
      <c r="Y920" s="137"/>
      <c r="Z920" s="137"/>
    </row>
    <row r="921" spans="2:26" ht="48" customHeight="1" x14ac:dyDescent="0.25">
      <c r="B921" s="331">
        <v>20121102048</v>
      </c>
      <c r="C921" s="332"/>
      <c r="D921" s="333" t="s">
        <v>3980</v>
      </c>
      <c r="E921" s="334"/>
      <c r="F921" s="130" t="s">
        <v>762</v>
      </c>
      <c r="G921" s="130" t="s">
        <v>2036</v>
      </c>
      <c r="H921" s="140" t="s">
        <v>3981</v>
      </c>
      <c r="I921" s="335" t="s">
        <v>3982</v>
      </c>
      <c r="J921" s="336"/>
      <c r="K921" s="336"/>
      <c r="L921" s="337"/>
      <c r="M921" s="333" t="s">
        <v>2032</v>
      </c>
      <c r="N921" s="334"/>
      <c r="O921" s="139">
        <v>40952</v>
      </c>
      <c r="P921" s="130" t="s">
        <v>3964</v>
      </c>
      <c r="Q921" s="134"/>
      <c r="R921" s="134"/>
      <c r="S921" s="137"/>
      <c r="T921" s="137"/>
      <c r="U921" s="137"/>
      <c r="V921" s="137"/>
      <c r="W921" s="137"/>
      <c r="X921" s="137"/>
      <c r="Y921" s="137"/>
      <c r="Z921" s="137"/>
    </row>
    <row r="922" spans="2:26" ht="48" customHeight="1" x14ac:dyDescent="0.25">
      <c r="B922" s="331">
        <v>19123100027</v>
      </c>
      <c r="C922" s="332"/>
      <c r="D922" s="333" t="s">
        <v>3983</v>
      </c>
      <c r="E922" s="334"/>
      <c r="F922" s="130" t="s">
        <v>3984</v>
      </c>
      <c r="G922" s="130" t="s">
        <v>1847</v>
      </c>
      <c r="H922" s="140" t="s">
        <v>1318</v>
      </c>
      <c r="I922" s="335" t="s">
        <v>1921</v>
      </c>
      <c r="J922" s="336"/>
      <c r="K922" s="336"/>
      <c r="L922" s="337"/>
      <c r="M922" s="333" t="s">
        <v>2644</v>
      </c>
      <c r="N922" s="334"/>
      <c r="O922" s="139">
        <v>40952</v>
      </c>
      <c r="P922" s="130" t="s">
        <v>3964</v>
      </c>
      <c r="Q922" s="134"/>
      <c r="R922" s="134"/>
      <c r="S922" s="137"/>
      <c r="T922" s="137"/>
      <c r="U922" s="137"/>
      <c r="V922" s="137"/>
      <c r="W922" s="137"/>
      <c r="X922" s="137"/>
      <c r="Y922" s="137"/>
      <c r="Z922" s="137"/>
    </row>
    <row r="923" spans="2:26" ht="48" customHeight="1" x14ac:dyDescent="0.25">
      <c r="B923" s="331">
        <v>19123100027</v>
      </c>
      <c r="C923" s="332"/>
      <c r="D923" s="333" t="s">
        <v>3985</v>
      </c>
      <c r="E923" s="334"/>
      <c r="F923" s="130" t="s">
        <v>3984</v>
      </c>
      <c r="G923" s="130" t="s">
        <v>1847</v>
      </c>
      <c r="H923" s="140" t="s">
        <v>3986</v>
      </c>
      <c r="I923" s="335" t="s">
        <v>1921</v>
      </c>
      <c r="J923" s="336"/>
      <c r="K923" s="336"/>
      <c r="L923" s="337"/>
      <c r="M923" s="333" t="s">
        <v>2644</v>
      </c>
      <c r="N923" s="334"/>
      <c r="O923" s="139">
        <v>40952</v>
      </c>
      <c r="P923" s="130" t="s">
        <v>3964</v>
      </c>
      <c r="Q923" s="134"/>
      <c r="R923" s="134"/>
      <c r="S923" s="137"/>
      <c r="T923" s="137"/>
      <c r="U923" s="137"/>
      <c r="V923" s="137"/>
      <c r="W923" s="137"/>
      <c r="X923" s="137"/>
      <c r="Y923" s="137"/>
      <c r="Z923" s="137"/>
    </row>
    <row r="924" spans="2:26" ht="48" customHeight="1" x14ac:dyDescent="0.25">
      <c r="B924" s="331">
        <v>19123100027</v>
      </c>
      <c r="C924" s="332"/>
      <c r="D924" s="333" t="s">
        <v>3987</v>
      </c>
      <c r="E924" s="334"/>
      <c r="F924" s="130" t="s">
        <v>3984</v>
      </c>
      <c r="G924" s="130" t="s">
        <v>1847</v>
      </c>
      <c r="H924" s="140" t="s">
        <v>3988</v>
      </c>
      <c r="I924" s="335" t="s">
        <v>1921</v>
      </c>
      <c r="J924" s="336"/>
      <c r="K924" s="336"/>
      <c r="L924" s="337"/>
      <c r="M924" s="333" t="s">
        <v>2644</v>
      </c>
      <c r="N924" s="334"/>
      <c r="O924" s="139">
        <v>40952</v>
      </c>
      <c r="P924" s="130" t="s">
        <v>3964</v>
      </c>
      <c r="Q924" s="134"/>
      <c r="R924" s="134"/>
      <c r="S924" s="137"/>
      <c r="T924" s="137"/>
      <c r="U924" s="137"/>
      <c r="V924" s="137"/>
      <c r="W924" s="137"/>
      <c r="X924" s="137"/>
      <c r="Y924" s="137"/>
      <c r="Z924" s="137"/>
    </row>
    <row r="925" spans="2:26" ht="48" customHeight="1" x14ac:dyDescent="0.25">
      <c r="B925" s="331">
        <v>19123100027</v>
      </c>
      <c r="C925" s="332"/>
      <c r="D925" s="333" t="s">
        <v>3989</v>
      </c>
      <c r="E925" s="334"/>
      <c r="F925" s="130" t="s">
        <v>1320</v>
      </c>
      <c r="G925" s="130" t="s">
        <v>1847</v>
      </c>
      <c r="H925" s="140" t="s">
        <v>1590</v>
      </c>
      <c r="I925" s="335" t="s">
        <v>1921</v>
      </c>
      <c r="J925" s="336"/>
      <c r="K925" s="336"/>
      <c r="L925" s="337"/>
      <c r="M925" s="333" t="s">
        <v>2644</v>
      </c>
      <c r="N925" s="334"/>
      <c r="O925" s="139">
        <v>40952</v>
      </c>
      <c r="P925" s="130" t="s">
        <v>3964</v>
      </c>
      <c r="Q925" s="134"/>
      <c r="R925" s="134"/>
      <c r="S925" s="137"/>
      <c r="T925" s="137"/>
      <c r="U925" s="137"/>
      <c r="V925" s="137"/>
      <c r="W925" s="137"/>
      <c r="X925" s="137"/>
      <c r="Y925" s="137"/>
      <c r="Z925" s="137"/>
    </row>
    <row r="926" spans="2:26" ht="48" customHeight="1" x14ac:dyDescent="0.25">
      <c r="B926" s="331">
        <v>19123100027</v>
      </c>
      <c r="C926" s="332"/>
      <c r="D926" s="333" t="s">
        <v>3990</v>
      </c>
      <c r="E926" s="334"/>
      <c r="F926" s="130" t="s">
        <v>1320</v>
      </c>
      <c r="G926" s="130" t="s">
        <v>1847</v>
      </c>
      <c r="H926" s="140" t="s">
        <v>1177</v>
      </c>
      <c r="I926" s="335" t="s">
        <v>1921</v>
      </c>
      <c r="J926" s="336"/>
      <c r="K926" s="336"/>
      <c r="L926" s="337"/>
      <c r="M926" s="333" t="s">
        <v>2644</v>
      </c>
      <c r="N926" s="334"/>
      <c r="O926" s="139">
        <v>40952</v>
      </c>
      <c r="P926" s="130" t="s">
        <v>3964</v>
      </c>
      <c r="Q926" s="134"/>
      <c r="R926" s="134"/>
      <c r="S926" s="137"/>
      <c r="T926" s="137"/>
      <c r="U926" s="137"/>
      <c r="V926" s="137"/>
      <c r="W926" s="137"/>
      <c r="X926" s="137"/>
      <c r="Y926" s="137"/>
      <c r="Z926" s="137"/>
    </row>
    <row r="927" spans="2:26" ht="48" customHeight="1" x14ac:dyDescent="0.25">
      <c r="B927" s="331">
        <v>19123100027</v>
      </c>
      <c r="C927" s="332"/>
      <c r="D927" s="333" t="s">
        <v>3991</v>
      </c>
      <c r="E927" s="334"/>
      <c r="F927" s="130" t="s">
        <v>1320</v>
      </c>
      <c r="G927" s="130" t="s">
        <v>1847</v>
      </c>
      <c r="H927" s="140" t="s">
        <v>1552</v>
      </c>
      <c r="I927" s="335" t="s">
        <v>1921</v>
      </c>
      <c r="J927" s="336"/>
      <c r="K927" s="336"/>
      <c r="L927" s="337"/>
      <c r="M927" s="333" t="s">
        <v>2644</v>
      </c>
      <c r="N927" s="334"/>
      <c r="O927" s="139">
        <v>40952</v>
      </c>
      <c r="P927" s="130" t="s">
        <v>3964</v>
      </c>
      <c r="Q927" s="134"/>
      <c r="R927" s="134"/>
      <c r="S927" s="137"/>
      <c r="T927" s="137"/>
      <c r="U927" s="137"/>
      <c r="V927" s="137"/>
      <c r="W927" s="137"/>
      <c r="X927" s="137"/>
      <c r="Y927" s="137"/>
      <c r="Z927" s="137"/>
    </row>
    <row r="928" spans="2:26" ht="48" customHeight="1" x14ac:dyDescent="0.25">
      <c r="B928" s="331">
        <v>19123100027</v>
      </c>
      <c r="C928" s="332"/>
      <c r="D928" s="333" t="s">
        <v>3992</v>
      </c>
      <c r="E928" s="334"/>
      <c r="F928" s="130" t="s">
        <v>1320</v>
      </c>
      <c r="G928" s="130" t="s">
        <v>1847</v>
      </c>
      <c r="H928" s="140" t="s">
        <v>3993</v>
      </c>
      <c r="I928" s="335" t="s">
        <v>1921</v>
      </c>
      <c r="J928" s="336"/>
      <c r="K928" s="336"/>
      <c r="L928" s="337"/>
      <c r="M928" s="333" t="s">
        <v>2644</v>
      </c>
      <c r="N928" s="334"/>
      <c r="O928" s="139">
        <v>40952</v>
      </c>
      <c r="P928" s="130" t="s">
        <v>3964</v>
      </c>
      <c r="Q928" s="134"/>
      <c r="R928" s="134"/>
      <c r="S928" s="137"/>
      <c r="T928" s="137"/>
      <c r="U928" s="137"/>
      <c r="V928" s="137"/>
      <c r="W928" s="137"/>
      <c r="X928" s="137"/>
      <c r="Y928" s="137"/>
      <c r="Z928" s="137"/>
    </row>
    <row r="929" spans="2:26" ht="48" customHeight="1" x14ac:dyDescent="0.25">
      <c r="B929" s="331">
        <v>19123100027</v>
      </c>
      <c r="C929" s="332"/>
      <c r="D929" s="333" t="s">
        <v>3994</v>
      </c>
      <c r="E929" s="334"/>
      <c r="F929" s="130" t="s">
        <v>1320</v>
      </c>
      <c r="G929" s="130" t="s">
        <v>1847</v>
      </c>
      <c r="H929" s="140" t="s">
        <v>3995</v>
      </c>
      <c r="I929" s="335" t="s">
        <v>1921</v>
      </c>
      <c r="J929" s="336"/>
      <c r="K929" s="336"/>
      <c r="L929" s="337"/>
      <c r="M929" s="333" t="s">
        <v>2644</v>
      </c>
      <c r="N929" s="334"/>
      <c r="O929" s="139">
        <v>40952</v>
      </c>
      <c r="P929" s="130" t="s">
        <v>3964</v>
      </c>
      <c r="Q929" s="134"/>
      <c r="R929" s="134"/>
      <c r="S929" s="137"/>
      <c r="T929" s="137"/>
      <c r="U929" s="137"/>
      <c r="V929" s="137"/>
      <c r="W929" s="137"/>
      <c r="X929" s="137"/>
      <c r="Y929" s="137"/>
      <c r="Z929" s="137"/>
    </row>
    <row r="930" spans="2:26" ht="48" customHeight="1" x14ac:dyDescent="0.25">
      <c r="B930" s="331">
        <v>19123100027</v>
      </c>
      <c r="C930" s="332"/>
      <c r="D930" s="333" t="s">
        <v>3996</v>
      </c>
      <c r="E930" s="334"/>
      <c r="F930" s="130" t="s">
        <v>1320</v>
      </c>
      <c r="G930" s="130" t="s">
        <v>1847</v>
      </c>
      <c r="H930" s="140" t="s">
        <v>1549</v>
      </c>
      <c r="I930" s="335" t="s">
        <v>1921</v>
      </c>
      <c r="J930" s="336"/>
      <c r="K930" s="336"/>
      <c r="L930" s="337"/>
      <c r="M930" s="333" t="s">
        <v>2644</v>
      </c>
      <c r="N930" s="334"/>
      <c r="O930" s="139">
        <v>40952</v>
      </c>
      <c r="P930" s="130" t="s">
        <v>3964</v>
      </c>
      <c r="Q930" s="134"/>
      <c r="R930" s="134"/>
      <c r="S930" s="137"/>
      <c r="T930" s="137"/>
      <c r="U930" s="137"/>
      <c r="V930" s="137"/>
      <c r="W930" s="137"/>
      <c r="X930" s="137"/>
      <c r="Y930" s="137"/>
      <c r="Z930" s="137"/>
    </row>
    <row r="931" spans="2:26" ht="48" customHeight="1" x14ac:dyDescent="0.25">
      <c r="B931" s="331">
        <v>19123100027</v>
      </c>
      <c r="C931" s="332"/>
      <c r="D931" s="333" t="s">
        <v>3997</v>
      </c>
      <c r="E931" s="334"/>
      <c r="F931" s="130" t="s">
        <v>1320</v>
      </c>
      <c r="G931" s="130" t="s">
        <v>1847</v>
      </c>
      <c r="H931" s="140" t="s">
        <v>3998</v>
      </c>
      <c r="I931" s="335" t="s">
        <v>1921</v>
      </c>
      <c r="J931" s="336"/>
      <c r="K931" s="336"/>
      <c r="L931" s="337"/>
      <c r="M931" s="333" t="s">
        <v>2644</v>
      </c>
      <c r="N931" s="334"/>
      <c r="O931" s="139">
        <v>40952</v>
      </c>
      <c r="P931" s="130" t="s">
        <v>3964</v>
      </c>
      <c r="Q931" s="134"/>
      <c r="R931" s="134"/>
      <c r="S931" s="137"/>
      <c r="T931" s="137"/>
      <c r="U931" s="137"/>
      <c r="V931" s="137"/>
      <c r="W931" s="137"/>
      <c r="X931" s="137"/>
      <c r="Y931" s="137"/>
      <c r="Z931" s="137"/>
    </row>
    <row r="932" spans="2:26" ht="48" customHeight="1" x14ac:dyDescent="0.25">
      <c r="B932" s="331">
        <v>19123100027</v>
      </c>
      <c r="C932" s="332"/>
      <c r="D932" s="333" t="s">
        <v>3999</v>
      </c>
      <c r="E932" s="334"/>
      <c r="F932" s="130" t="s">
        <v>1320</v>
      </c>
      <c r="G932" s="130" t="s">
        <v>1847</v>
      </c>
      <c r="H932" s="140" t="s">
        <v>1589</v>
      </c>
      <c r="I932" s="335" t="s">
        <v>1921</v>
      </c>
      <c r="J932" s="336"/>
      <c r="K932" s="336"/>
      <c r="L932" s="337"/>
      <c r="M932" s="333" t="s">
        <v>2644</v>
      </c>
      <c r="N932" s="334"/>
      <c r="O932" s="139">
        <v>40952</v>
      </c>
      <c r="P932" s="130" t="s">
        <v>3964</v>
      </c>
      <c r="Q932" s="134"/>
      <c r="R932" s="134"/>
      <c r="S932" s="137"/>
      <c r="T932" s="137"/>
      <c r="U932" s="137"/>
      <c r="V932" s="137"/>
      <c r="W932" s="137"/>
      <c r="X932" s="137"/>
      <c r="Y932" s="137"/>
      <c r="Z932" s="137"/>
    </row>
    <row r="933" spans="2:26" ht="48" customHeight="1" x14ac:dyDescent="0.25">
      <c r="B933" s="331">
        <v>19123100027</v>
      </c>
      <c r="C933" s="332"/>
      <c r="D933" s="333" t="s">
        <v>4000</v>
      </c>
      <c r="E933" s="334"/>
      <c r="F933" s="130" t="s">
        <v>1320</v>
      </c>
      <c r="G933" s="130" t="s">
        <v>1847</v>
      </c>
      <c r="H933" s="140" t="s">
        <v>4001</v>
      </c>
      <c r="I933" s="335" t="s">
        <v>1921</v>
      </c>
      <c r="J933" s="336"/>
      <c r="K933" s="336"/>
      <c r="L933" s="337"/>
      <c r="M933" s="333" t="s">
        <v>2644</v>
      </c>
      <c r="N933" s="334"/>
      <c r="O933" s="139">
        <v>40952</v>
      </c>
      <c r="P933" s="130" t="s">
        <v>3964</v>
      </c>
      <c r="Q933" s="134"/>
      <c r="R933" s="134"/>
      <c r="S933" s="137"/>
      <c r="T933" s="137"/>
      <c r="U933" s="137"/>
      <c r="V933" s="137"/>
      <c r="W933" s="137"/>
      <c r="X933" s="137"/>
      <c r="Y933" s="137"/>
      <c r="Z933" s="137"/>
    </row>
    <row r="934" spans="2:26" ht="48" customHeight="1" x14ac:dyDescent="0.25">
      <c r="B934" s="331">
        <v>19123100027</v>
      </c>
      <c r="C934" s="332"/>
      <c r="D934" s="333" t="s">
        <v>4002</v>
      </c>
      <c r="E934" s="334"/>
      <c r="F934" s="130" t="s">
        <v>1320</v>
      </c>
      <c r="G934" s="130" t="s">
        <v>1847</v>
      </c>
      <c r="H934" s="140" t="s">
        <v>1593</v>
      </c>
      <c r="I934" s="335" t="s">
        <v>1921</v>
      </c>
      <c r="J934" s="336"/>
      <c r="K934" s="336"/>
      <c r="L934" s="337"/>
      <c r="M934" s="333" t="s">
        <v>2644</v>
      </c>
      <c r="N934" s="334"/>
      <c r="O934" s="139">
        <v>40952</v>
      </c>
      <c r="P934" s="130" t="s">
        <v>3964</v>
      </c>
      <c r="Q934" s="134"/>
      <c r="R934" s="134"/>
      <c r="S934" s="137"/>
      <c r="T934" s="137"/>
      <c r="U934" s="137"/>
      <c r="V934" s="137"/>
      <c r="W934" s="137"/>
      <c r="X934" s="137"/>
      <c r="Y934" s="137"/>
      <c r="Z934" s="137"/>
    </row>
    <row r="935" spans="2:26" ht="48" customHeight="1" x14ac:dyDescent="0.25">
      <c r="B935" s="331">
        <v>19123100027</v>
      </c>
      <c r="C935" s="332"/>
      <c r="D935" s="333" t="s">
        <v>4003</v>
      </c>
      <c r="E935" s="334"/>
      <c r="F935" s="130" t="s">
        <v>1320</v>
      </c>
      <c r="G935" s="130" t="s">
        <v>1847</v>
      </c>
      <c r="H935" s="140" t="s">
        <v>4004</v>
      </c>
      <c r="I935" s="335" t="s">
        <v>1921</v>
      </c>
      <c r="J935" s="336"/>
      <c r="K935" s="336"/>
      <c r="L935" s="337"/>
      <c r="M935" s="333" t="s">
        <v>2644</v>
      </c>
      <c r="N935" s="334"/>
      <c r="O935" s="139">
        <v>40952</v>
      </c>
      <c r="P935" s="130" t="s">
        <v>3964</v>
      </c>
      <c r="Q935" s="134"/>
      <c r="R935" s="134"/>
      <c r="S935" s="137"/>
      <c r="T935" s="137"/>
      <c r="U935" s="137"/>
      <c r="V935" s="137"/>
      <c r="W935" s="137"/>
      <c r="X935" s="137"/>
      <c r="Y935" s="137"/>
      <c r="Z935" s="137"/>
    </row>
    <row r="936" spans="2:26" ht="48" customHeight="1" x14ac:dyDescent="0.25">
      <c r="B936" s="331">
        <v>19123100027</v>
      </c>
      <c r="C936" s="332"/>
      <c r="D936" s="333" t="s">
        <v>4005</v>
      </c>
      <c r="E936" s="334"/>
      <c r="F936" s="130" t="s">
        <v>1320</v>
      </c>
      <c r="G936" s="130" t="s">
        <v>1847</v>
      </c>
      <c r="H936" s="140" t="s">
        <v>4006</v>
      </c>
      <c r="I936" s="335" t="s">
        <v>1921</v>
      </c>
      <c r="J936" s="336"/>
      <c r="K936" s="336"/>
      <c r="L936" s="337"/>
      <c r="M936" s="333" t="s">
        <v>2644</v>
      </c>
      <c r="N936" s="334"/>
      <c r="O936" s="139">
        <v>40952</v>
      </c>
      <c r="P936" s="130" t="s">
        <v>3964</v>
      </c>
      <c r="Q936" s="134"/>
      <c r="R936" s="134"/>
      <c r="S936" s="137"/>
      <c r="T936" s="137"/>
      <c r="U936" s="137"/>
      <c r="V936" s="137"/>
      <c r="W936" s="137"/>
      <c r="X936" s="137"/>
      <c r="Y936" s="137"/>
      <c r="Z936" s="137"/>
    </row>
    <row r="937" spans="2:26" ht="48" customHeight="1" x14ac:dyDescent="0.25">
      <c r="B937" s="331">
        <v>19123100027</v>
      </c>
      <c r="C937" s="332"/>
      <c r="D937" s="333" t="s">
        <v>4007</v>
      </c>
      <c r="E937" s="334"/>
      <c r="F937" s="130" t="s">
        <v>1320</v>
      </c>
      <c r="G937" s="130" t="s">
        <v>1847</v>
      </c>
      <c r="H937" s="140" t="s">
        <v>4008</v>
      </c>
      <c r="I937" s="335" t="s">
        <v>1921</v>
      </c>
      <c r="J937" s="336"/>
      <c r="K937" s="336"/>
      <c r="L937" s="337"/>
      <c r="M937" s="333" t="s">
        <v>2644</v>
      </c>
      <c r="N937" s="334"/>
      <c r="O937" s="139">
        <v>40952</v>
      </c>
      <c r="P937" s="130" t="s">
        <v>3964</v>
      </c>
      <c r="Q937" s="134"/>
      <c r="R937" s="134"/>
      <c r="S937" s="137"/>
      <c r="T937" s="137"/>
      <c r="U937" s="137"/>
      <c r="V937" s="137"/>
      <c r="W937" s="137"/>
      <c r="X937" s="137"/>
      <c r="Y937" s="137"/>
      <c r="Z937" s="137"/>
    </row>
    <row r="938" spans="2:26" ht="48" customHeight="1" x14ac:dyDescent="0.25">
      <c r="B938" s="331">
        <v>20121102022</v>
      </c>
      <c r="C938" s="332"/>
      <c r="D938" s="333" t="s">
        <v>4009</v>
      </c>
      <c r="E938" s="334"/>
      <c r="F938" s="130" t="s">
        <v>115</v>
      </c>
      <c r="G938" s="130" t="s">
        <v>1847</v>
      </c>
      <c r="H938" s="140" t="s">
        <v>1945</v>
      </c>
      <c r="I938" s="335" t="s">
        <v>3618</v>
      </c>
      <c r="J938" s="336"/>
      <c r="K938" s="336"/>
      <c r="L938" s="337"/>
      <c r="M938" s="333" t="s">
        <v>1792</v>
      </c>
      <c r="N938" s="334"/>
      <c r="O938" s="139">
        <v>40952</v>
      </c>
      <c r="P938" s="130" t="s">
        <v>3964</v>
      </c>
      <c r="Q938" s="134"/>
      <c r="R938" s="134"/>
      <c r="S938" s="137"/>
      <c r="T938" s="137"/>
      <c r="U938" s="137"/>
      <c r="V938" s="137"/>
      <c r="W938" s="137"/>
      <c r="X938" s="137"/>
      <c r="Y938" s="137"/>
      <c r="Z938" s="137"/>
    </row>
    <row r="939" spans="2:26" ht="48" customHeight="1" x14ac:dyDescent="0.25">
      <c r="B939" s="331">
        <v>42993100152</v>
      </c>
      <c r="C939" s="332"/>
      <c r="D939" s="333" t="s">
        <v>4010</v>
      </c>
      <c r="E939" s="334"/>
      <c r="F939" s="130" t="s">
        <v>3080</v>
      </c>
      <c r="G939" s="130" t="s">
        <v>1847</v>
      </c>
      <c r="H939" s="140" t="s">
        <v>4011</v>
      </c>
      <c r="I939" s="335" t="s">
        <v>1921</v>
      </c>
      <c r="J939" s="336"/>
      <c r="K939" s="336"/>
      <c r="L939" s="337"/>
      <c r="M939" s="333" t="s">
        <v>1792</v>
      </c>
      <c r="N939" s="334"/>
      <c r="O939" s="139">
        <v>40952</v>
      </c>
      <c r="P939" s="130" t="s">
        <v>3964</v>
      </c>
      <c r="Q939" s="134"/>
      <c r="R939" s="134"/>
      <c r="S939" s="137"/>
      <c r="T939" s="137"/>
      <c r="U939" s="137"/>
      <c r="V939" s="137"/>
      <c r="W939" s="137"/>
      <c r="X939" s="137"/>
      <c r="Y939" s="137"/>
      <c r="Z939" s="137"/>
    </row>
    <row r="940" spans="2:26" ht="48" customHeight="1" x14ac:dyDescent="0.25">
      <c r="B940" s="331">
        <v>42993100152</v>
      </c>
      <c r="C940" s="332"/>
      <c r="D940" s="333" t="s">
        <v>2324</v>
      </c>
      <c r="E940" s="334"/>
      <c r="F940" s="130" t="s">
        <v>3080</v>
      </c>
      <c r="G940" s="130" t="s">
        <v>1847</v>
      </c>
      <c r="H940" s="140" t="s">
        <v>565</v>
      </c>
      <c r="I940" s="335" t="s">
        <v>1921</v>
      </c>
      <c r="J940" s="336"/>
      <c r="K940" s="336"/>
      <c r="L940" s="337"/>
      <c r="M940" s="333" t="s">
        <v>1792</v>
      </c>
      <c r="N940" s="334"/>
      <c r="O940" s="139">
        <v>40952</v>
      </c>
      <c r="P940" s="130" t="s">
        <v>3964</v>
      </c>
      <c r="Q940" s="134"/>
      <c r="R940" s="134"/>
      <c r="S940" s="137"/>
      <c r="T940" s="137"/>
      <c r="U940" s="137"/>
      <c r="V940" s="137"/>
      <c r="W940" s="137"/>
      <c r="X940" s="137"/>
      <c r="Y940" s="137"/>
      <c r="Z940" s="137"/>
    </row>
    <row r="941" spans="2:26" ht="48" customHeight="1" x14ac:dyDescent="0.25">
      <c r="B941" s="331">
        <v>42993100152</v>
      </c>
      <c r="C941" s="332"/>
      <c r="D941" s="333" t="s">
        <v>4012</v>
      </c>
      <c r="E941" s="334"/>
      <c r="F941" s="130" t="s">
        <v>3080</v>
      </c>
      <c r="G941" s="130" t="s">
        <v>1847</v>
      </c>
      <c r="H941" s="140" t="s">
        <v>4013</v>
      </c>
      <c r="I941" s="335" t="s">
        <v>3618</v>
      </c>
      <c r="J941" s="336"/>
      <c r="K941" s="336"/>
      <c r="L941" s="337"/>
      <c r="M941" s="333" t="s">
        <v>1792</v>
      </c>
      <c r="N941" s="334"/>
      <c r="O941" s="139">
        <v>40952</v>
      </c>
      <c r="P941" s="130" t="s">
        <v>3964</v>
      </c>
      <c r="Q941" s="134"/>
      <c r="R941" s="134"/>
      <c r="S941" s="137"/>
      <c r="T941" s="137"/>
      <c r="U941" s="137"/>
      <c r="V941" s="137"/>
      <c r="W941" s="137"/>
      <c r="X941" s="137"/>
      <c r="Y941" s="137"/>
      <c r="Z941" s="137"/>
    </row>
    <row r="942" spans="2:26" ht="48" customHeight="1" x14ac:dyDescent="0.25">
      <c r="B942" s="331">
        <v>42993100152</v>
      </c>
      <c r="C942" s="332"/>
      <c r="D942" s="333" t="s">
        <v>2312</v>
      </c>
      <c r="E942" s="334"/>
      <c r="F942" s="130" t="s">
        <v>3080</v>
      </c>
      <c r="G942" s="130" t="s">
        <v>1847</v>
      </c>
      <c r="H942" s="140" t="s">
        <v>1224</v>
      </c>
      <c r="I942" s="335" t="s">
        <v>3618</v>
      </c>
      <c r="J942" s="336"/>
      <c r="K942" s="336"/>
      <c r="L942" s="337"/>
      <c r="M942" s="333" t="s">
        <v>1792</v>
      </c>
      <c r="N942" s="334"/>
      <c r="O942" s="139">
        <v>40952</v>
      </c>
      <c r="P942" s="130" t="s">
        <v>3964</v>
      </c>
      <c r="Q942" s="134"/>
      <c r="R942" s="134"/>
      <c r="S942" s="137"/>
      <c r="T942" s="137"/>
      <c r="U942" s="137"/>
      <c r="V942" s="137"/>
      <c r="W942" s="137"/>
      <c r="X942" s="137"/>
      <c r="Y942" s="137"/>
      <c r="Z942" s="137"/>
    </row>
    <row r="943" spans="2:26" ht="48" customHeight="1" x14ac:dyDescent="0.25">
      <c r="B943" s="331">
        <v>13123100250</v>
      </c>
      <c r="C943" s="332"/>
      <c r="D943" s="333" t="s">
        <v>4014</v>
      </c>
      <c r="E943" s="334"/>
      <c r="F943" s="130" t="s">
        <v>115</v>
      </c>
      <c r="G943" s="130" t="s">
        <v>2036</v>
      </c>
      <c r="H943" s="140" t="s">
        <v>4015</v>
      </c>
      <c r="I943" s="335" t="s">
        <v>4016</v>
      </c>
      <c r="J943" s="336"/>
      <c r="K943" s="336"/>
      <c r="L943" s="337"/>
      <c r="M943" s="333" t="s">
        <v>2615</v>
      </c>
      <c r="N943" s="334"/>
      <c r="O943" s="139">
        <v>40952</v>
      </c>
      <c r="P943" s="130" t="s">
        <v>3964</v>
      </c>
      <c r="Q943" s="134"/>
      <c r="R943" s="134"/>
      <c r="S943" s="137"/>
      <c r="T943" s="137"/>
      <c r="U943" s="137"/>
      <c r="V943" s="137"/>
      <c r="W943" s="137"/>
      <c r="X943" s="137"/>
      <c r="Y943" s="137"/>
      <c r="Z943" s="137"/>
    </row>
    <row r="944" spans="2:26" ht="48" customHeight="1" x14ac:dyDescent="0.25">
      <c r="B944" s="331">
        <v>13123100250</v>
      </c>
      <c r="C944" s="332"/>
      <c r="D944" s="333" t="s">
        <v>4017</v>
      </c>
      <c r="E944" s="334"/>
      <c r="F944" s="130" t="s">
        <v>115</v>
      </c>
      <c r="G944" s="130" t="s">
        <v>2036</v>
      </c>
      <c r="H944" s="140" t="s">
        <v>4018</v>
      </c>
      <c r="I944" s="335" t="s">
        <v>4016</v>
      </c>
      <c r="J944" s="336"/>
      <c r="K944" s="336"/>
      <c r="L944" s="337"/>
      <c r="M944" s="333" t="s">
        <v>2615</v>
      </c>
      <c r="N944" s="334"/>
      <c r="O944" s="139">
        <v>40952</v>
      </c>
      <c r="P944" s="130" t="s">
        <v>3964</v>
      </c>
      <c r="Q944" s="134"/>
      <c r="R944" s="134"/>
      <c r="S944" s="137"/>
      <c r="T944" s="137"/>
      <c r="U944" s="137"/>
      <c r="V944" s="137"/>
      <c r="W944" s="137"/>
      <c r="X944" s="137"/>
      <c r="Y944" s="137"/>
      <c r="Z944" s="137"/>
    </row>
    <row r="945" spans="2:26" ht="48" customHeight="1" x14ac:dyDescent="0.25">
      <c r="B945" s="331">
        <v>20121102018</v>
      </c>
      <c r="C945" s="332"/>
      <c r="D945" s="333">
        <v>71003205</v>
      </c>
      <c r="E945" s="334"/>
      <c r="F945" s="130" t="s">
        <v>115</v>
      </c>
      <c r="G945" s="130" t="s">
        <v>1847</v>
      </c>
      <c r="H945" s="140" t="s">
        <v>4019</v>
      </c>
      <c r="I945" s="335" t="s">
        <v>3618</v>
      </c>
      <c r="J945" s="336"/>
      <c r="K945" s="336"/>
      <c r="L945" s="337"/>
      <c r="M945" s="333" t="s">
        <v>1792</v>
      </c>
      <c r="N945" s="334"/>
      <c r="O945" s="139">
        <v>40952</v>
      </c>
      <c r="P945" s="130" t="s">
        <v>3964</v>
      </c>
      <c r="Q945" s="134"/>
      <c r="R945" s="134"/>
      <c r="S945" s="137"/>
      <c r="T945" s="137"/>
      <c r="U945" s="137"/>
      <c r="V945" s="137"/>
      <c r="W945" s="137"/>
      <c r="X945" s="137"/>
      <c r="Y945" s="137"/>
      <c r="Z945" s="137"/>
    </row>
    <row r="946" spans="2:26" ht="48" customHeight="1" x14ac:dyDescent="0.25">
      <c r="B946" s="331">
        <v>20121102024</v>
      </c>
      <c r="C946" s="332"/>
      <c r="D946" s="333" t="s">
        <v>1994</v>
      </c>
      <c r="E946" s="334"/>
      <c r="F946" s="130" t="s">
        <v>762</v>
      </c>
      <c r="G946" s="130" t="s">
        <v>1847</v>
      </c>
      <c r="H946" s="140" t="s">
        <v>4020</v>
      </c>
      <c r="I946" s="335" t="s">
        <v>3618</v>
      </c>
      <c r="J946" s="336"/>
      <c r="K946" s="336"/>
      <c r="L946" s="337"/>
      <c r="M946" s="333" t="s">
        <v>2644</v>
      </c>
      <c r="N946" s="334"/>
      <c r="O946" s="139">
        <v>40952</v>
      </c>
      <c r="P946" s="130" t="s">
        <v>3964</v>
      </c>
      <c r="Q946" s="134"/>
      <c r="R946" s="134"/>
      <c r="S946" s="137"/>
      <c r="T946" s="137"/>
      <c r="U946" s="137"/>
      <c r="V946" s="137"/>
      <c r="W946" s="137"/>
      <c r="X946" s="137"/>
      <c r="Y946" s="137"/>
      <c r="Z946" s="137"/>
    </row>
    <row r="947" spans="2:26" ht="48" customHeight="1" x14ac:dyDescent="0.25">
      <c r="B947" s="331">
        <v>31223100051</v>
      </c>
      <c r="C947" s="332"/>
      <c r="D947" s="333" t="s">
        <v>2114</v>
      </c>
      <c r="E947" s="334"/>
      <c r="F947" s="130" t="s">
        <v>1408</v>
      </c>
      <c r="G947" s="130" t="s">
        <v>1847</v>
      </c>
      <c r="H947" s="140" t="s">
        <v>4021</v>
      </c>
      <c r="I947" s="335" t="s">
        <v>4022</v>
      </c>
      <c r="J947" s="336"/>
      <c r="K947" s="336"/>
      <c r="L947" s="337"/>
      <c r="M947" s="333" t="s">
        <v>2644</v>
      </c>
      <c r="N947" s="334"/>
      <c r="O947" s="139">
        <v>40952</v>
      </c>
      <c r="P947" s="130" t="s">
        <v>3964</v>
      </c>
      <c r="Q947" s="134"/>
      <c r="R947" s="134"/>
      <c r="S947" s="137"/>
      <c r="T947" s="137"/>
      <c r="U947" s="137"/>
      <c r="V947" s="137"/>
      <c r="W947" s="137"/>
      <c r="X947" s="137"/>
      <c r="Y947" s="137"/>
      <c r="Z947" s="137"/>
    </row>
    <row r="948" spans="2:26" ht="48" customHeight="1" x14ac:dyDescent="0.25">
      <c r="B948" s="331">
        <v>31223100051</v>
      </c>
      <c r="C948" s="332"/>
      <c r="D948" s="333" t="s">
        <v>4023</v>
      </c>
      <c r="E948" s="334"/>
      <c r="F948" s="130" t="s">
        <v>1408</v>
      </c>
      <c r="G948" s="130" t="s">
        <v>1847</v>
      </c>
      <c r="H948" s="140" t="s">
        <v>4024</v>
      </c>
      <c r="I948" s="335" t="s">
        <v>4025</v>
      </c>
      <c r="J948" s="336"/>
      <c r="K948" s="336"/>
      <c r="L948" s="337"/>
      <c r="M948" s="333" t="s">
        <v>2644</v>
      </c>
      <c r="N948" s="334"/>
      <c r="O948" s="139">
        <v>40952</v>
      </c>
      <c r="P948" s="130" t="s">
        <v>3964</v>
      </c>
      <c r="Q948" s="134"/>
      <c r="R948" s="134"/>
      <c r="S948" s="137"/>
      <c r="T948" s="137"/>
      <c r="U948" s="137"/>
      <c r="V948" s="137"/>
      <c r="W948" s="137"/>
      <c r="X948" s="137"/>
      <c r="Y948" s="137"/>
      <c r="Z948" s="137"/>
    </row>
    <row r="949" spans="2:26" ht="48" customHeight="1" x14ac:dyDescent="0.25">
      <c r="B949" s="331">
        <v>31223100051</v>
      </c>
      <c r="C949" s="332"/>
      <c r="D949" s="333" t="s">
        <v>2586</v>
      </c>
      <c r="E949" s="334"/>
      <c r="F949" s="130" t="s">
        <v>1408</v>
      </c>
      <c r="G949" s="130" t="s">
        <v>1847</v>
      </c>
      <c r="H949" s="140" t="s">
        <v>1127</v>
      </c>
      <c r="I949" s="335" t="s">
        <v>4026</v>
      </c>
      <c r="J949" s="336"/>
      <c r="K949" s="336"/>
      <c r="L949" s="337"/>
      <c r="M949" s="333" t="s">
        <v>2644</v>
      </c>
      <c r="N949" s="334"/>
      <c r="O949" s="139">
        <v>40952</v>
      </c>
      <c r="P949" s="130" t="s">
        <v>3964</v>
      </c>
      <c r="Q949" s="134"/>
      <c r="R949" s="134"/>
      <c r="S949" s="137"/>
      <c r="T949" s="137"/>
      <c r="U949" s="137"/>
      <c r="V949" s="137"/>
      <c r="W949" s="137"/>
      <c r="X949" s="137"/>
      <c r="Y949" s="137"/>
      <c r="Z949" s="137"/>
    </row>
    <row r="950" spans="2:26" ht="48" customHeight="1" x14ac:dyDescent="0.25">
      <c r="B950" s="331">
        <v>31223100051</v>
      </c>
      <c r="C950" s="332"/>
      <c r="D950" s="333" t="s">
        <v>4027</v>
      </c>
      <c r="E950" s="334"/>
      <c r="F950" s="130" t="s">
        <v>1408</v>
      </c>
      <c r="G950" s="130" t="s">
        <v>1847</v>
      </c>
      <c r="H950" s="140" t="s">
        <v>1411</v>
      </c>
      <c r="I950" s="335" t="s">
        <v>4026</v>
      </c>
      <c r="J950" s="336"/>
      <c r="K950" s="336"/>
      <c r="L950" s="337"/>
      <c r="M950" s="333" t="s">
        <v>2644</v>
      </c>
      <c r="N950" s="334"/>
      <c r="O950" s="139">
        <v>40952</v>
      </c>
      <c r="P950" s="130" t="s">
        <v>3964</v>
      </c>
      <c r="Q950" s="134"/>
      <c r="R950" s="134"/>
      <c r="S950" s="137"/>
      <c r="T950" s="137"/>
      <c r="U950" s="137"/>
      <c r="V950" s="137"/>
      <c r="W950" s="137"/>
      <c r="X950" s="137"/>
      <c r="Y950" s="137"/>
      <c r="Z950" s="137"/>
    </row>
    <row r="951" spans="2:26" ht="48" customHeight="1" x14ac:dyDescent="0.25">
      <c r="B951" s="331">
        <v>31223100051</v>
      </c>
      <c r="C951" s="332"/>
      <c r="D951" s="333" t="s">
        <v>2589</v>
      </c>
      <c r="E951" s="334"/>
      <c r="F951" s="130" t="s">
        <v>1408</v>
      </c>
      <c r="G951" s="130" t="s">
        <v>1847</v>
      </c>
      <c r="H951" s="140" t="s">
        <v>4028</v>
      </c>
      <c r="I951" s="335" t="s">
        <v>4029</v>
      </c>
      <c r="J951" s="336"/>
      <c r="K951" s="336"/>
      <c r="L951" s="337"/>
      <c r="M951" s="333" t="s">
        <v>2644</v>
      </c>
      <c r="N951" s="334"/>
      <c r="O951" s="139">
        <v>40952</v>
      </c>
      <c r="P951" s="130" t="s">
        <v>3964</v>
      </c>
      <c r="Q951" s="134"/>
      <c r="R951" s="134"/>
      <c r="S951" s="137"/>
      <c r="T951" s="137"/>
      <c r="U951" s="137"/>
      <c r="V951" s="137"/>
      <c r="W951" s="137"/>
      <c r="X951" s="137"/>
      <c r="Y951" s="137"/>
      <c r="Z951" s="137"/>
    </row>
    <row r="952" spans="2:26" ht="48" customHeight="1" x14ac:dyDescent="0.25">
      <c r="B952" s="331">
        <v>31223100051</v>
      </c>
      <c r="C952" s="332"/>
      <c r="D952" s="333" t="s">
        <v>3719</v>
      </c>
      <c r="E952" s="334"/>
      <c r="F952" s="130" t="s">
        <v>1408</v>
      </c>
      <c r="G952" s="130" t="s">
        <v>1847</v>
      </c>
      <c r="H952" s="140" t="s">
        <v>4030</v>
      </c>
      <c r="I952" s="335" t="s">
        <v>4029</v>
      </c>
      <c r="J952" s="336"/>
      <c r="K952" s="336"/>
      <c r="L952" s="337"/>
      <c r="M952" s="333" t="s">
        <v>2644</v>
      </c>
      <c r="N952" s="334"/>
      <c r="O952" s="139">
        <v>40952</v>
      </c>
      <c r="P952" s="130" t="s">
        <v>3964</v>
      </c>
      <c r="Q952" s="134"/>
      <c r="R952" s="134"/>
      <c r="S952" s="137"/>
      <c r="T952" s="137"/>
      <c r="U952" s="137"/>
      <c r="V952" s="137"/>
      <c r="W952" s="137"/>
      <c r="X952" s="137"/>
      <c r="Y952" s="137"/>
      <c r="Z952" s="137"/>
    </row>
    <row r="953" spans="2:26" ht="48" customHeight="1" x14ac:dyDescent="0.25">
      <c r="B953" s="331">
        <v>31223100051</v>
      </c>
      <c r="C953" s="332"/>
      <c r="D953" s="333" t="s">
        <v>2591</v>
      </c>
      <c r="E953" s="334"/>
      <c r="F953" s="130" t="s">
        <v>1408</v>
      </c>
      <c r="G953" s="130" t="s">
        <v>1847</v>
      </c>
      <c r="H953" s="140" t="s">
        <v>1413</v>
      </c>
      <c r="I953" s="335" t="s">
        <v>4029</v>
      </c>
      <c r="J953" s="336"/>
      <c r="K953" s="336"/>
      <c r="L953" s="337"/>
      <c r="M953" s="333" t="s">
        <v>2644</v>
      </c>
      <c r="N953" s="334"/>
      <c r="O953" s="139">
        <v>40952</v>
      </c>
      <c r="P953" s="130" t="s">
        <v>3964</v>
      </c>
      <c r="Q953" s="134"/>
      <c r="R953" s="134"/>
      <c r="S953" s="137"/>
      <c r="T953" s="137"/>
      <c r="U953" s="137"/>
      <c r="V953" s="137"/>
      <c r="W953" s="137"/>
      <c r="X953" s="137"/>
      <c r="Y953" s="137"/>
      <c r="Z953" s="137"/>
    </row>
    <row r="954" spans="2:26" ht="48" customHeight="1" x14ac:dyDescent="0.25">
      <c r="B954" s="331">
        <v>31223100051</v>
      </c>
      <c r="C954" s="332"/>
      <c r="D954" s="333" t="s">
        <v>2580</v>
      </c>
      <c r="E954" s="334"/>
      <c r="F954" s="130" t="s">
        <v>1408</v>
      </c>
      <c r="G954" s="130" t="s">
        <v>1847</v>
      </c>
      <c r="H954" s="140" t="s">
        <v>4031</v>
      </c>
      <c r="I954" s="335" t="s">
        <v>4029</v>
      </c>
      <c r="J954" s="336"/>
      <c r="K954" s="336"/>
      <c r="L954" s="337"/>
      <c r="M954" s="333" t="s">
        <v>2644</v>
      </c>
      <c r="N954" s="334"/>
      <c r="O954" s="139">
        <v>40952</v>
      </c>
      <c r="P954" s="130" t="s">
        <v>3964</v>
      </c>
      <c r="Q954" s="134"/>
      <c r="R954" s="134"/>
      <c r="S954" s="137"/>
      <c r="T954" s="137"/>
      <c r="U954" s="137"/>
      <c r="V954" s="137"/>
      <c r="W954" s="137"/>
      <c r="X954" s="137"/>
      <c r="Y954" s="137"/>
      <c r="Z954" s="137"/>
    </row>
    <row r="955" spans="2:26" ht="48" customHeight="1" x14ac:dyDescent="0.25">
      <c r="B955" s="331">
        <v>31223100051</v>
      </c>
      <c r="C955" s="332"/>
      <c r="D955" s="333" t="s">
        <v>2582</v>
      </c>
      <c r="E955" s="334"/>
      <c r="F955" s="130" t="s">
        <v>1408</v>
      </c>
      <c r="G955" s="130" t="s">
        <v>1847</v>
      </c>
      <c r="H955" s="140" t="s">
        <v>4032</v>
      </c>
      <c r="I955" s="335" t="s">
        <v>4029</v>
      </c>
      <c r="J955" s="336"/>
      <c r="K955" s="336"/>
      <c r="L955" s="337"/>
      <c r="M955" s="333" t="s">
        <v>2644</v>
      </c>
      <c r="N955" s="334"/>
      <c r="O955" s="139">
        <v>40952</v>
      </c>
      <c r="P955" s="130" t="s">
        <v>3964</v>
      </c>
      <c r="Q955" s="134"/>
      <c r="R955" s="134"/>
      <c r="S955" s="137"/>
      <c r="T955" s="137"/>
      <c r="U955" s="137"/>
      <c r="V955" s="137"/>
      <c r="W955" s="137"/>
      <c r="X955" s="137"/>
      <c r="Y955" s="137"/>
      <c r="Z955" s="137"/>
    </row>
    <row r="956" spans="2:26" ht="48" customHeight="1" x14ac:dyDescent="0.25">
      <c r="B956" s="331">
        <v>32123100050</v>
      </c>
      <c r="C956" s="332"/>
      <c r="D956" s="333" t="s">
        <v>4033</v>
      </c>
      <c r="E956" s="334"/>
      <c r="F956" s="130" t="s">
        <v>1408</v>
      </c>
      <c r="G956" s="130" t="s">
        <v>2932</v>
      </c>
      <c r="H956" s="140" t="s">
        <v>4034</v>
      </c>
      <c r="I956" s="335" t="s">
        <v>4035</v>
      </c>
      <c r="J956" s="336"/>
      <c r="K956" s="336"/>
      <c r="L956" s="337"/>
      <c r="M956" s="333" t="s">
        <v>2615</v>
      </c>
      <c r="N956" s="334"/>
      <c r="O956" s="139">
        <v>40952</v>
      </c>
      <c r="P956" s="130" t="s">
        <v>3964</v>
      </c>
      <c r="Q956" s="134"/>
      <c r="R956" s="134"/>
      <c r="S956" s="137"/>
      <c r="T956" s="137"/>
      <c r="U956" s="137"/>
      <c r="V956" s="137"/>
      <c r="W956" s="137"/>
      <c r="X956" s="137"/>
      <c r="Y956" s="137"/>
      <c r="Z956" s="137"/>
    </row>
    <row r="957" spans="2:26" ht="48" customHeight="1" x14ac:dyDescent="0.25">
      <c r="B957" s="331" t="s">
        <v>1859</v>
      </c>
      <c r="C957" s="332"/>
      <c r="D957" s="333" t="s">
        <v>2745</v>
      </c>
      <c r="E957" s="334"/>
      <c r="F957" s="130" t="s">
        <v>3968</v>
      </c>
      <c r="G957" s="130" t="s">
        <v>1847</v>
      </c>
      <c r="H957" s="140" t="s">
        <v>1484</v>
      </c>
      <c r="I957" s="335" t="s">
        <v>4029</v>
      </c>
      <c r="J957" s="336"/>
      <c r="K957" s="336"/>
      <c r="L957" s="337"/>
      <c r="M957" s="333"/>
      <c r="N957" s="334"/>
      <c r="O957" s="139">
        <v>40952</v>
      </c>
      <c r="P957" s="130" t="s">
        <v>3964</v>
      </c>
      <c r="Q957" s="134"/>
      <c r="R957" s="134"/>
      <c r="S957" s="137"/>
      <c r="T957" s="137"/>
      <c r="U957" s="137"/>
      <c r="V957" s="137"/>
      <c r="W957" s="137"/>
      <c r="X957" s="137"/>
      <c r="Y957" s="137"/>
      <c r="Z957" s="137"/>
    </row>
    <row r="958" spans="2:26" ht="48" customHeight="1" x14ac:dyDescent="0.25">
      <c r="B958" s="331" t="s">
        <v>1859</v>
      </c>
      <c r="C958" s="332"/>
      <c r="D958" s="333" t="s">
        <v>4036</v>
      </c>
      <c r="E958" s="334"/>
      <c r="F958" s="130" t="s">
        <v>3414</v>
      </c>
      <c r="G958" s="130" t="s">
        <v>2036</v>
      </c>
      <c r="H958" s="140" t="s">
        <v>4037</v>
      </c>
      <c r="I958" s="335" t="s">
        <v>4038</v>
      </c>
      <c r="J958" s="336"/>
      <c r="K958" s="336"/>
      <c r="L958" s="337"/>
      <c r="M958" s="333" t="s">
        <v>4039</v>
      </c>
      <c r="N958" s="334"/>
      <c r="O958" s="139">
        <v>40952</v>
      </c>
      <c r="P958" s="130" t="s">
        <v>1909</v>
      </c>
      <c r="Q958" s="134"/>
      <c r="R958" s="134"/>
      <c r="S958" s="137"/>
      <c r="T958" s="137"/>
      <c r="U958" s="137"/>
      <c r="V958" s="137"/>
      <c r="W958" s="137"/>
      <c r="X958" s="137"/>
      <c r="Y958" s="137"/>
      <c r="Z958" s="137"/>
    </row>
    <row r="959" spans="2:26" ht="48" customHeight="1" x14ac:dyDescent="0.25">
      <c r="B959" s="331">
        <v>39123100070</v>
      </c>
      <c r="C959" s="332"/>
      <c r="D959" s="333" t="s">
        <v>4040</v>
      </c>
      <c r="E959" s="334"/>
      <c r="F959" s="130" t="s">
        <v>3968</v>
      </c>
      <c r="G959" s="130" t="s">
        <v>2036</v>
      </c>
      <c r="H959" s="140" t="s">
        <v>4041</v>
      </c>
      <c r="I959" s="335" t="s">
        <v>2936</v>
      </c>
      <c r="J959" s="336"/>
      <c r="K959" s="336"/>
      <c r="L959" s="337"/>
      <c r="M959" s="333" t="s">
        <v>2032</v>
      </c>
      <c r="N959" s="334"/>
      <c r="O959" s="139">
        <v>40952</v>
      </c>
      <c r="P959" s="130" t="s">
        <v>1909</v>
      </c>
      <c r="Q959" s="134"/>
      <c r="R959" s="134"/>
      <c r="S959" s="137"/>
      <c r="T959" s="137"/>
      <c r="U959" s="137"/>
      <c r="V959" s="137"/>
      <c r="W959" s="137"/>
      <c r="X959" s="137"/>
      <c r="Y959" s="137"/>
      <c r="Z959" s="137"/>
    </row>
    <row r="960" spans="2:26" ht="48" customHeight="1" x14ac:dyDescent="0.25">
      <c r="B960" s="331">
        <v>39123100070</v>
      </c>
      <c r="C960" s="332"/>
      <c r="D960" s="333" t="s">
        <v>4042</v>
      </c>
      <c r="E960" s="334"/>
      <c r="F960" s="130" t="s">
        <v>3968</v>
      </c>
      <c r="G960" s="130" t="s">
        <v>2036</v>
      </c>
      <c r="H960" s="140" t="s">
        <v>4041</v>
      </c>
      <c r="I960" s="335" t="s">
        <v>4043</v>
      </c>
      <c r="J960" s="336"/>
      <c r="K960" s="336"/>
      <c r="L960" s="337"/>
      <c r="M960" s="333" t="s">
        <v>2615</v>
      </c>
      <c r="N960" s="334"/>
      <c r="O960" s="139">
        <v>40952</v>
      </c>
      <c r="P960" s="130" t="s">
        <v>1909</v>
      </c>
      <c r="Q960" s="134"/>
      <c r="R960" s="134"/>
      <c r="S960" s="137"/>
      <c r="T960" s="137"/>
      <c r="U960" s="137"/>
      <c r="V960" s="137"/>
      <c r="W960" s="137"/>
      <c r="X960" s="137"/>
      <c r="Y960" s="137"/>
      <c r="Z960" s="137"/>
    </row>
    <row r="961" spans="2:26" ht="48" customHeight="1" x14ac:dyDescent="0.25">
      <c r="B961" s="331">
        <v>39123100067</v>
      </c>
      <c r="C961" s="332"/>
      <c r="D961" s="333" t="s">
        <v>2573</v>
      </c>
      <c r="E961" s="334"/>
      <c r="F961" s="130" t="s">
        <v>3968</v>
      </c>
      <c r="G961" s="130" t="s">
        <v>2036</v>
      </c>
      <c r="H961" s="140" t="s">
        <v>4044</v>
      </c>
      <c r="I961" s="335" t="s">
        <v>4045</v>
      </c>
      <c r="J961" s="336"/>
      <c r="K961" s="336"/>
      <c r="L961" s="337"/>
      <c r="M961" s="333" t="s">
        <v>2615</v>
      </c>
      <c r="N961" s="334"/>
      <c r="O961" s="139">
        <v>40952</v>
      </c>
      <c r="P961" s="130" t="s">
        <v>1909</v>
      </c>
      <c r="Q961" s="134"/>
      <c r="R961" s="134"/>
      <c r="S961" s="137"/>
      <c r="T961" s="137"/>
      <c r="U961" s="137"/>
      <c r="V961" s="137"/>
      <c r="W961" s="137"/>
      <c r="X961" s="137"/>
      <c r="Y961" s="137"/>
      <c r="Z961" s="137"/>
    </row>
    <row r="962" spans="2:26" ht="48" customHeight="1" x14ac:dyDescent="0.25">
      <c r="B962" s="331">
        <v>24123100080</v>
      </c>
      <c r="C962" s="332"/>
      <c r="D962" s="333" t="s">
        <v>4046</v>
      </c>
      <c r="E962" s="334"/>
      <c r="F962" s="130" t="s">
        <v>417</v>
      </c>
      <c r="G962" s="130" t="s">
        <v>1847</v>
      </c>
      <c r="H962" s="140" t="s">
        <v>4047</v>
      </c>
      <c r="I962" s="335" t="s">
        <v>4048</v>
      </c>
      <c r="J962" s="336"/>
      <c r="K962" s="336"/>
      <c r="L962" s="337"/>
      <c r="M962" s="333" t="s">
        <v>2644</v>
      </c>
      <c r="N962" s="334"/>
      <c r="O962" s="139">
        <v>40952</v>
      </c>
      <c r="P962" s="130" t="s">
        <v>1909</v>
      </c>
      <c r="Q962" s="134"/>
      <c r="R962" s="134"/>
      <c r="S962" s="137"/>
      <c r="T962" s="137"/>
      <c r="U962" s="137"/>
      <c r="V962" s="137"/>
      <c r="W962" s="137"/>
      <c r="X962" s="137"/>
      <c r="Y962" s="137"/>
      <c r="Z962" s="137"/>
    </row>
    <row r="963" spans="2:26" ht="48" customHeight="1" x14ac:dyDescent="0.25">
      <c r="B963" s="331">
        <v>18123100074</v>
      </c>
      <c r="C963" s="332"/>
      <c r="D963" s="333" t="s">
        <v>4049</v>
      </c>
      <c r="E963" s="334"/>
      <c r="F963" s="130" t="s">
        <v>337</v>
      </c>
      <c r="G963" s="130" t="s">
        <v>2036</v>
      </c>
      <c r="H963" s="140" t="s">
        <v>4050</v>
      </c>
      <c r="I963" s="335" t="s">
        <v>4051</v>
      </c>
      <c r="J963" s="336"/>
      <c r="K963" s="336"/>
      <c r="L963" s="337"/>
      <c r="M963" s="333" t="s">
        <v>2032</v>
      </c>
      <c r="N963" s="334"/>
      <c r="O963" s="139">
        <v>40952</v>
      </c>
      <c r="P963" s="130" t="s">
        <v>1909</v>
      </c>
      <c r="Q963" s="134"/>
      <c r="R963" s="134"/>
      <c r="S963" s="137"/>
      <c r="T963" s="137"/>
      <c r="U963" s="137"/>
      <c r="V963" s="137"/>
      <c r="W963" s="137"/>
      <c r="X963" s="137"/>
      <c r="Y963" s="137"/>
      <c r="Z963" s="137"/>
    </row>
    <row r="964" spans="2:26" ht="48" customHeight="1" x14ac:dyDescent="0.25">
      <c r="B964" s="331">
        <v>18123100079</v>
      </c>
      <c r="C964" s="332"/>
      <c r="D964" s="333" t="s">
        <v>2423</v>
      </c>
      <c r="E964" s="334"/>
      <c r="F964" s="130" t="s">
        <v>2949</v>
      </c>
      <c r="G964" s="130" t="s">
        <v>2010</v>
      </c>
      <c r="H964" s="140" t="s">
        <v>4052</v>
      </c>
      <c r="I964" s="335" t="s">
        <v>4053</v>
      </c>
      <c r="J964" s="336"/>
      <c r="K964" s="336"/>
      <c r="L964" s="337"/>
      <c r="M964" s="333" t="s">
        <v>3069</v>
      </c>
      <c r="N964" s="334"/>
      <c r="O964" s="139">
        <v>40952</v>
      </c>
      <c r="P964" s="130" t="s">
        <v>1909</v>
      </c>
      <c r="Q964" s="134"/>
      <c r="R964" s="134"/>
      <c r="S964" s="137"/>
      <c r="T964" s="137"/>
      <c r="U964" s="137"/>
      <c r="V964" s="137"/>
      <c r="W964" s="137"/>
      <c r="X964" s="137"/>
      <c r="Y964" s="137"/>
      <c r="Z964" s="137"/>
    </row>
    <row r="965" spans="2:26" ht="48" customHeight="1" x14ac:dyDescent="0.25">
      <c r="B965" s="331">
        <v>16123100047</v>
      </c>
      <c r="C965" s="332"/>
      <c r="D965" s="333" t="s">
        <v>4054</v>
      </c>
      <c r="E965" s="334"/>
      <c r="F965" s="130" t="s">
        <v>388</v>
      </c>
      <c r="G965" s="130" t="s">
        <v>1847</v>
      </c>
      <c r="H965" s="140" t="s">
        <v>1321</v>
      </c>
      <c r="I965" s="335" t="s">
        <v>4055</v>
      </c>
      <c r="J965" s="336"/>
      <c r="K965" s="336"/>
      <c r="L965" s="337"/>
      <c r="M965" s="333" t="s">
        <v>1792</v>
      </c>
      <c r="N965" s="334"/>
      <c r="O965" s="139">
        <v>40952</v>
      </c>
      <c r="P965" s="130" t="s">
        <v>1909</v>
      </c>
      <c r="Q965" s="134"/>
      <c r="R965" s="134"/>
      <c r="S965" s="137"/>
      <c r="T965" s="137"/>
      <c r="U965" s="137"/>
      <c r="V965" s="137"/>
      <c r="W965" s="137"/>
      <c r="X965" s="137"/>
      <c r="Y965" s="137"/>
      <c r="Z965" s="137"/>
    </row>
    <row r="966" spans="2:26" ht="48" customHeight="1" x14ac:dyDescent="0.25">
      <c r="B966" s="331">
        <v>16123100049</v>
      </c>
      <c r="C966" s="332"/>
      <c r="D966" s="333" t="s">
        <v>4056</v>
      </c>
      <c r="E966" s="334"/>
      <c r="F966" s="130" t="s">
        <v>388</v>
      </c>
      <c r="G966" s="130" t="s">
        <v>1847</v>
      </c>
      <c r="H966" s="140" t="s">
        <v>4057</v>
      </c>
      <c r="I966" s="335" t="s">
        <v>4058</v>
      </c>
      <c r="J966" s="336"/>
      <c r="K966" s="336"/>
      <c r="L966" s="337"/>
      <c r="M966" s="333" t="s">
        <v>1792</v>
      </c>
      <c r="N966" s="334"/>
      <c r="O966" s="139">
        <v>40952</v>
      </c>
      <c r="P966" s="130" t="s">
        <v>1909</v>
      </c>
      <c r="Q966" s="134"/>
      <c r="R966" s="134"/>
      <c r="S966" s="137"/>
      <c r="T966" s="137"/>
      <c r="U966" s="137"/>
      <c r="V966" s="137"/>
      <c r="W966" s="137"/>
      <c r="X966" s="137"/>
      <c r="Y966" s="137"/>
      <c r="Z966" s="137"/>
    </row>
    <row r="967" spans="2:26" ht="48" customHeight="1" x14ac:dyDescent="0.25">
      <c r="B967" s="331">
        <v>2012302111</v>
      </c>
      <c r="C967" s="332"/>
      <c r="D967" s="333" t="s">
        <v>4059</v>
      </c>
      <c r="E967" s="334"/>
      <c r="F967" s="130" t="s">
        <v>515</v>
      </c>
      <c r="G967" s="130" t="s">
        <v>2932</v>
      </c>
      <c r="H967" s="140" t="s">
        <v>4060</v>
      </c>
      <c r="I967" s="335" t="s">
        <v>4061</v>
      </c>
      <c r="J967" s="336"/>
      <c r="K967" s="336"/>
      <c r="L967" s="337"/>
      <c r="M967" s="333" t="s">
        <v>2615</v>
      </c>
      <c r="N967" s="334"/>
      <c r="O967" s="139">
        <v>40952</v>
      </c>
      <c r="P967" s="130" t="s">
        <v>1909</v>
      </c>
      <c r="Q967" s="134"/>
      <c r="R967" s="134"/>
      <c r="S967" s="137"/>
      <c r="T967" s="137"/>
      <c r="U967" s="137"/>
      <c r="V967" s="137"/>
      <c r="W967" s="137"/>
      <c r="X967" s="137"/>
      <c r="Y967" s="137"/>
      <c r="Z967" s="137"/>
    </row>
    <row r="968" spans="2:26" ht="48" customHeight="1" x14ac:dyDescent="0.25">
      <c r="B968" s="331">
        <v>201121102075</v>
      </c>
      <c r="C968" s="332"/>
      <c r="D968" s="333" t="s">
        <v>4062</v>
      </c>
      <c r="E968" s="334"/>
      <c r="F968" s="130" t="s">
        <v>3940</v>
      </c>
      <c r="G968" s="130" t="s">
        <v>2036</v>
      </c>
      <c r="H968" s="140" t="s">
        <v>4063</v>
      </c>
      <c r="I968" s="335" t="s">
        <v>4064</v>
      </c>
      <c r="J968" s="336"/>
      <c r="K968" s="336"/>
      <c r="L968" s="337"/>
      <c r="M968" s="333" t="s">
        <v>4065</v>
      </c>
      <c r="N968" s="334"/>
      <c r="O968" s="139">
        <v>40952</v>
      </c>
      <c r="P968" s="130" t="s">
        <v>1909</v>
      </c>
      <c r="Q968" s="134"/>
      <c r="R968" s="134"/>
      <c r="S968" s="137"/>
      <c r="T968" s="137"/>
      <c r="U968" s="137"/>
      <c r="V968" s="137"/>
      <c r="W968" s="137"/>
      <c r="X968" s="137"/>
      <c r="Y968" s="137"/>
      <c r="Z968" s="137"/>
    </row>
    <row r="969" spans="2:26" ht="48" customHeight="1" x14ac:dyDescent="0.25">
      <c r="B969" s="331" t="s">
        <v>1859</v>
      </c>
      <c r="C969" s="332"/>
      <c r="D969" s="333" t="s">
        <v>4066</v>
      </c>
      <c r="E969" s="334"/>
      <c r="F969" s="130" t="s">
        <v>3968</v>
      </c>
      <c r="G969" s="130" t="s">
        <v>2036</v>
      </c>
      <c r="H969" s="140" t="s">
        <v>4067</v>
      </c>
      <c r="I969" s="335" t="s">
        <v>4068</v>
      </c>
      <c r="J969" s="336"/>
      <c r="K969" s="336"/>
      <c r="L969" s="337"/>
      <c r="M969" s="333" t="s">
        <v>2615</v>
      </c>
      <c r="N969" s="334"/>
      <c r="O969" s="139">
        <v>40952</v>
      </c>
      <c r="P969" s="130" t="s">
        <v>1909</v>
      </c>
      <c r="Q969" s="134"/>
      <c r="R969" s="134"/>
      <c r="S969" s="137"/>
      <c r="T969" s="137"/>
      <c r="U969" s="137"/>
      <c r="V969" s="137"/>
      <c r="W969" s="137"/>
      <c r="X969" s="137"/>
      <c r="Y969" s="137"/>
      <c r="Z969" s="137"/>
    </row>
    <row r="970" spans="2:26" ht="48" customHeight="1" x14ac:dyDescent="0.25">
      <c r="B970" s="331" t="s">
        <v>1859</v>
      </c>
      <c r="C970" s="332"/>
      <c r="D970" s="333" t="s">
        <v>4069</v>
      </c>
      <c r="E970" s="334"/>
      <c r="F970" s="130" t="s">
        <v>3968</v>
      </c>
      <c r="G970" s="130" t="s">
        <v>2036</v>
      </c>
      <c r="H970" s="140" t="s">
        <v>4070</v>
      </c>
      <c r="I970" s="335" t="s">
        <v>4071</v>
      </c>
      <c r="J970" s="336"/>
      <c r="K970" s="336"/>
      <c r="L970" s="337"/>
      <c r="M970" s="333" t="s">
        <v>2615</v>
      </c>
      <c r="N970" s="334"/>
      <c r="O970" s="139">
        <v>40952</v>
      </c>
      <c r="P970" s="130" t="s">
        <v>1909</v>
      </c>
      <c r="Q970" s="134"/>
      <c r="R970" s="134"/>
      <c r="S970" s="137"/>
      <c r="T970" s="137"/>
      <c r="U970" s="137"/>
      <c r="V970" s="137"/>
      <c r="W970" s="137"/>
      <c r="X970" s="137"/>
      <c r="Y970" s="137"/>
      <c r="Z970" s="137"/>
    </row>
    <row r="971" spans="2:26" ht="48" customHeight="1" x14ac:dyDescent="0.25">
      <c r="B971" s="331" t="s">
        <v>4072</v>
      </c>
      <c r="C971" s="332"/>
      <c r="D971" s="333"/>
      <c r="E971" s="334"/>
      <c r="F971" s="130" t="s">
        <v>342</v>
      </c>
      <c r="G971" s="130"/>
      <c r="H971" s="140" t="s">
        <v>4073</v>
      </c>
      <c r="I971" s="335" t="s">
        <v>4074</v>
      </c>
      <c r="J971" s="336"/>
      <c r="K971" s="336"/>
      <c r="L971" s="337"/>
      <c r="M971" s="333" t="s">
        <v>2005</v>
      </c>
      <c r="N971" s="334"/>
      <c r="O971" s="139">
        <v>40952</v>
      </c>
      <c r="P971" s="130" t="s">
        <v>1909</v>
      </c>
      <c r="Q971" s="134"/>
      <c r="R971" s="134"/>
      <c r="S971" s="137"/>
      <c r="T971" s="137"/>
      <c r="U971" s="137"/>
      <c r="V971" s="137"/>
      <c r="W971" s="137"/>
      <c r="X971" s="137"/>
      <c r="Y971" s="137"/>
      <c r="Z971" s="137"/>
    </row>
    <row r="972" spans="2:26" ht="48" customHeight="1" x14ac:dyDescent="0.25">
      <c r="B972" s="331">
        <v>20111102001</v>
      </c>
      <c r="C972" s="332"/>
      <c r="D972" s="333"/>
      <c r="E972" s="334"/>
      <c r="F972" s="130" t="s">
        <v>3080</v>
      </c>
      <c r="G972" s="130" t="s">
        <v>2036</v>
      </c>
      <c r="H972" s="140" t="s">
        <v>4075</v>
      </c>
      <c r="I972" s="335" t="s">
        <v>4076</v>
      </c>
      <c r="J972" s="336"/>
      <c r="K972" s="336"/>
      <c r="L972" s="337"/>
      <c r="M972" s="333" t="s">
        <v>4077</v>
      </c>
      <c r="N972" s="334"/>
      <c r="O972" s="139">
        <v>40952</v>
      </c>
      <c r="P972" s="130" t="s">
        <v>1909</v>
      </c>
      <c r="Q972" s="134"/>
      <c r="R972" s="134"/>
      <c r="S972" s="137"/>
      <c r="T972" s="137"/>
      <c r="U972" s="137"/>
      <c r="V972" s="137"/>
      <c r="W972" s="137"/>
      <c r="X972" s="137"/>
      <c r="Y972" s="137"/>
      <c r="Z972" s="137"/>
    </row>
    <row r="973" spans="2:26" ht="48" customHeight="1" x14ac:dyDescent="0.25">
      <c r="B973" s="331">
        <v>32123100052</v>
      </c>
      <c r="C973" s="332"/>
      <c r="D973" s="333"/>
      <c r="E973" s="334"/>
      <c r="F973" s="130" t="s">
        <v>1408</v>
      </c>
      <c r="G973" s="130" t="s">
        <v>2059</v>
      </c>
      <c r="H973" s="140" t="s">
        <v>4078</v>
      </c>
      <c r="I973" s="335" t="s">
        <v>4076</v>
      </c>
      <c r="J973" s="336"/>
      <c r="K973" s="336"/>
      <c r="L973" s="337"/>
      <c r="M973" s="333" t="s">
        <v>1983</v>
      </c>
      <c r="N973" s="334"/>
      <c r="O973" s="139">
        <v>40952</v>
      </c>
      <c r="P973" s="130" t="s">
        <v>1909</v>
      </c>
      <c r="Q973" s="134"/>
      <c r="R973" s="134"/>
      <c r="S973" s="137"/>
      <c r="T973" s="137"/>
      <c r="U973" s="137"/>
      <c r="V973" s="137"/>
      <c r="W973" s="137"/>
      <c r="X973" s="137"/>
      <c r="Y973" s="137"/>
      <c r="Z973" s="137"/>
    </row>
    <row r="974" spans="2:26" ht="48" customHeight="1" x14ac:dyDescent="0.25">
      <c r="B974" s="331" t="s">
        <v>1819</v>
      </c>
      <c r="C974" s="332"/>
      <c r="D974" s="333" t="s">
        <v>4079</v>
      </c>
      <c r="E974" s="334"/>
      <c r="F974" s="130" t="s">
        <v>1408</v>
      </c>
      <c r="G974" s="130" t="s">
        <v>1847</v>
      </c>
      <c r="H974" s="140" t="s">
        <v>4080</v>
      </c>
      <c r="I974" s="335" t="s">
        <v>3618</v>
      </c>
      <c r="J974" s="336"/>
      <c r="K974" s="336"/>
      <c r="L974" s="337"/>
      <c r="M974" s="333" t="s">
        <v>3830</v>
      </c>
      <c r="N974" s="334"/>
      <c r="O974" s="139">
        <v>40953</v>
      </c>
      <c r="P974" s="130" t="s">
        <v>2435</v>
      </c>
      <c r="Q974" s="134"/>
      <c r="R974" s="134"/>
      <c r="S974" s="137"/>
      <c r="T974" s="137"/>
      <c r="U974" s="137"/>
      <c r="V974" s="137"/>
      <c r="W974" s="137"/>
      <c r="X974" s="137"/>
      <c r="Y974" s="137"/>
      <c r="Z974" s="137"/>
    </row>
    <row r="975" spans="2:26" ht="48" customHeight="1" x14ac:dyDescent="0.25">
      <c r="B975" s="331" t="s">
        <v>1819</v>
      </c>
      <c r="C975" s="332"/>
      <c r="D975" s="333" t="s">
        <v>4081</v>
      </c>
      <c r="E975" s="334"/>
      <c r="F975" s="130" t="s">
        <v>1408</v>
      </c>
      <c r="G975" s="130" t="s">
        <v>1847</v>
      </c>
      <c r="H975" s="140" t="s">
        <v>4080</v>
      </c>
      <c r="I975" s="335" t="s">
        <v>1921</v>
      </c>
      <c r="J975" s="336"/>
      <c r="K975" s="336"/>
      <c r="L975" s="337"/>
      <c r="M975" s="333" t="s">
        <v>3830</v>
      </c>
      <c r="N975" s="334"/>
      <c r="O975" s="139">
        <v>40953</v>
      </c>
      <c r="P975" s="130" t="s">
        <v>2435</v>
      </c>
      <c r="Q975" s="134"/>
      <c r="R975" s="134"/>
      <c r="S975" s="137"/>
      <c r="T975" s="137"/>
      <c r="U975" s="137"/>
      <c r="V975" s="137"/>
      <c r="W975" s="137"/>
      <c r="X975" s="137"/>
      <c r="Y975" s="137"/>
      <c r="Z975" s="137"/>
    </row>
    <row r="976" spans="2:26" ht="48" customHeight="1" x14ac:dyDescent="0.25">
      <c r="B976" s="331">
        <v>36123100040</v>
      </c>
      <c r="C976" s="332"/>
      <c r="D976" s="333"/>
      <c r="E976" s="334"/>
      <c r="F976" s="130" t="s">
        <v>3101</v>
      </c>
      <c r="G976" s="130" t="s">
        <v>2059</v>
      </c>
      <c r="H976" s="140" t="s">
        <v>4082</v>
      </c>
      <c r="I976" s="335" t="s">
        <v>4083</v>
      </c>
      <c r="J976" s="336"/>
      <c r="K976" s="336"/>
      <c r="L976" s="337"/>
      <c r="M976" s="333" t="s">
        <v>2086</v>
      </c>
      <c r="N976" s="334"/>
      <c r="O976" s="139">
        <v>40953</v>
      </c>
      <c r="P976" s="130" t="s">
        <v>2435</v>
      </c>
      <c r="Q976" s="134"/>
      <c r="R976" s="134"/>
      <c r="S976" s="137"/>
      <c r="T976" s="137"/>
      <c r="U976" s="137"/>
      <c r="V976" s="137"/>
      <c r="W976" s="137"/>
      <c r="X976" s="137"/>
      <c r="Y976" s="137"/>
      <c r="Z976" s="137"/>
    </row>
    <row r="977" spans="2:26" ht="48" customHeight="1" x14ac:dyDescent="0.25">
      <c r="B977" s="331">
        <v>36113100336</v>
      </c>
      <c r="C977" s="332"/>
      <c r="D977" s="333"/>
      <c r="E977" s="334"/>
      <c r="F977" s="130" t="s">
        <v>3101</v>
      </c>
      <c r="G977" s="130" t="s">
        <v>4084</v>
      </c>
      <c r="H977" s="140" t="s">
        <v>4085</v>
      </c>
      <c r="I977" s="335" t="s">
        <v>4086</v>
      </c>
      <c r="J977" s="336"/>
      <c r="K977" s="336"/>
      <c r="L977" s="337"/>
      <c r="M977" s="333" t="s">
        <v>2615</v>
      </c>
      <c r="N977" s="334"/>
      <c r="O977" s="139">
        <v>40953</v>
      </c>
      <c r="P977" s="130" t="s">
        <v>2435</v>
      </c>
      <c r="Q977" s="134"/>
      <c r="R977" s="134"/>
      <c r="S977" s="137"/>
      <c r="T977" s="137"/>
      <c r="U977" s="137"/>
      <c r="V977" s="137"/>
      <c r="W977" s="137"/>
      <c r="X977" s="137"/>
      <c r="Y977" s="137"/>
      <c r="Z977" s="137"/>
    </row>
    <row r="978" spans="2:26" ht="48" customHeight="1" x14ac:dyDescent="0.25">
      <c r="B978" s="331" t="s">
        <v>1819</v>
      </c>
      <c r="C978" s="332"/>
      <c r="D978" s="333" t="s">
        <v>2657</v>
      </c>
      <c r="E978" s="334"/>
      <c r="F978" s="130" t="s">
        <v>3409</v>
      </c>
      <c r="G978" s="130" t="s">
        <v>2932</v>
      </c>
      <c r="H978" s="140" t="s">
        <v>4087</v>
      </c>
      <c r="I978" s="335" t="s">
        <v>4088</v>
      </c>
      <c r="J978" s="336"/>
      <c r="K978" s="336"/>
      <c r="L978" s="337"/>
      <c r="M978" s="333" t="s">
        <v>4089</v>
      </c>
      <c r="N978" s="334"/>
      <c r="O978" s="139">
        <v>40953</v>
      </c>
      <c r="P978" s="130" t="s">
        <v>4090</v>
      </c>
      <c r="Q978" s="134"/>
      <c r="R978" s="134"/>
      <c r="S978" s="137"/>
      <c r="T978" s="137"/>
      <c r="U978" s="137"/>
      <c r="V978" s="137"/>
      <c r="W978" s="137"/>
      <c r="X978" s="137"/>
      <c r="Y978" s="137"/>
      <c r="Z978" s="137"/>
    </row>
    <row r="979" spans="2:26" ht="48" customHeight="1" x14ac:dyDescent="0.25">
      <c r="B979" s="331" t="s">
        <v>1819</v>
      </c>
      <c r="C979" s="332"/>
      <c r="D979" s="333"/>
      <c r="E979" s="334"/>
      <c r="F979" s="130" t="s">
        <v>450</v>
      </c>
      <c r="G979" s="130" t="s">
        <v>2059</v>
      </c>
      <c r="H979" s="140" t="s">
        <v>577</v>
      </c>
      <c r="I979" s="335" t="s">
        <v>4091</v>
      </c>
      <c r="J979" s="336"/>
      <c r="K979" s="336"/>
      <c r="L979" s="337"/>
      <c r="M979" s="333" t="s">
        <v>2086</v>
      </c>
      <c r="N979" s="334"/>
      <c r="O979" s="139">
        <v>40953</v>
      </c>
      <c r="P979" s="130" t="s">
        <v>2306</v>
      </c>
      <c r="Q979" s="134"/>
      <c r="R979" s="134"/>
      <c r="S979" s="137"/>
      <c r="T979" s="137"/>
      <c r="U979" s="137"/>
      <c r="V979" s="137"/>
      <c r="W979" s="137"/>
      <c r="X979" s="137"/>
      <c r="Y979" s="137"/>
      <c r="Z979" s="137"/>
    </row>
    <row r="980" spans="2:26" ht="48" customHeight="1" x14ac:dyDescent="0.25">
      <c r="B980" s="331">
        <v>20121101968</v>
      </c>
      <c r="C980" s="332"/>
      <c r="D980" s="333" t="s">
        <v>3042</v>
      </c>
      <c r="E980" s="334"/>
      <c r="F980" s="130" t="s">
        <v>348</v>
      </c>
      <c r="G980" s="130" t="s">
        <v>3389</v>
      </c>
      <c r="H980" s="140" t="s">
        <v>4092</v>
      </c>
      <c r="I980" s="335" t="s">
        <v>4093</v>
      </c>
      <c r="J980" s="336"/>
      <c r="K980" s="336"/>
      <c r="L980" s="337"/>
      <c r="M980" s="333" t="s">
        <v>3069</v>
      </c>
      <c r="N980" s="334"/>
      <c r="O980" s="139">
        <v>40953</v>
      </c>
      <c r="P980" s="130" t="s">
        <v>1909</v>
      </c>
      <c r="Q980" s="134"/>
      <c r="R980" s="134"/>
      <c r="S980" s="137"/>
      <c r="T980" s="137"/>
      <c r="U980" s="137"/>
      <c r="V980" s="137"/>
      <c r="W980" s="137"/>
      <c r="X980" s="137"/>
      <c r="Y980" s="137"/>
      <c r="Z980" s="137"/>
    </row>
    <row r="981" spans="2:26" ht="48" customHeight="1" x14ac:dyDescent="0.25">
      <c r="B981" s="331">
        <v>20121101968</v>
      </c>
      <c r="C981" s="332"/>
      <c r="D981" s="333" t="s">
        <v>4094</v>
      </c>
      <c r="E981" s="334"/>
      <c r="F981" s="130" t="s">
        <v>348</v>
      </c>
      <c r="G981" s="130" t="s">
        <v>3389</v>
      </c>
      <c r="H981" s="140" t="s">
        <v>4095</v>
      </c>
      <c r="I981" s="335" t="s">
        <v>4096</v>
      </c>
      <c r="J981" s="336"/>
      <c r="K981" s="336"/>
      <c r="L981" s="337"/>
      <c r="M981" s="333" t="s">
        <v>3069</v>
      </c>
      <c r="N981" s="334"/>
      <c r="O981" s="139">
        <v>40953</v>
      </c>
      <c r="P981" s="130" t="s">
        <v>1909</v>
      </c>
      <c r="Q981" s="134"/>
      <c r="R981" s="134"/>
      <c r="S981" s="137"/>
      <c r="T981" s="137"/>
      <c r="U981" s="137"/>
      <c r="V981" s="137"/>
      <c r="W981" s="137"/>
      <c r="X981" s="137"/>
      <c r="Y981" s="137"/>
      <c r="Z981" s="137"/>
    </row>
    <row r="982" spans="2:26" ht="48" customHeight="1" x14ac:dyDescent="0.25">
      <c r="B982" s="331">
        <v>20121101968</v>
      </c>
      <c r="C982" s="332"/>
      <c r="D982" s="333" t="s">
        <v>2674</v>
      </c>
      <c r="E982" s="334"/>
      <c r="F982" s="130" t="s">
        <v>348</v>
      </c>
      <c r="G982" s="130" t="s">
        <v>3389</v>
      </c>
      <c r="H982" s="140" t="s">
        <v>4097</v>
      </c>
      <c r="I982" s="335" t="s">
        <v>4098</v>
      </c>
      <c r="J982" s="336"/>
      <c r="K982" s="336"/>
      <c r="L982" s="337"/>
      <c r="M982" s="333" t="s">
        <v>3069</v>
      </c>
      <c r="N982" s="334"/>
      <c r="O982" s="139">
        <v>40953</v>
      </c>
      <c r="P982" s="130" t="s">
        <v>1909</v>
      </c>
      <c r="Q982" s="134"/>
      <c r="R982" s="134"/>
      <c r="S982" s="137"/>
      <c r="T982" s="137"/>
      <c r="U982" s="137"/>
      <c r="V982" s="137"/>
      <c r="W982" s="137"/>
      <c r="X982" s="137"/>
      <c r="Y982" s="137"/>
      <c r="Z982" s="137"/>
    </row>
    <row r="983" spans="2:26" ht="48" customHeight="1" x14ac:dyDescent="0.25">
      <c r="B983" s="331">
        <v>20121101968</v>
      </c>
      <c r="C983" s="332"/>
      <c r="D983" s="333" t="s">
        <v>3051</v>
      </c>
      <c r="E983" s="334"/>
      <c r="F983" s="130" t="s">
        <v>348</v>
      </c>
      <c r="G983" s="130" t="s">
        <v>3389</v>
      </c>
      <c r="H983" s="140" t="s">
        <v>4099</v>
      </c>
      <c r="I983" s="335" t="s">
        <v>4100</v>
      </c>
      <c r="J983" s="336"/>
      <c r="K983" s="336"/>
      <c r="L983" s="337"/>
      <c r="M983" s="333" t="s">
        <v>3069</v>
      </c>
      <c r="N983" s="334"/>
      <c r="O983" s="139">
        <v>40953</v>
      </c>
      <c r="P983" s="130" t="s">
        <v>1909</v>
      </c>
      <c r="Q983" s="134"/>
      <c r="R983" s="134"/>
      <c r="S983" s="137"/>
      <c r="T983" s="137"/>
      <c r="U983" s="137"/>
      <c r="V983" s="137"/>
      <c r="W983" s="137"/>
      <c r="X983" s="137"/>
      <c r="Y983" s="137"/>
      <c r="Z983" s="137"/>
    </row>
    <row r="984" spans="2:26" ht="48" customHeight="1" x14ac:dyDescent="0.25">
      <c r="B984" s="331">
        <v>20121101968</v>
      </c>
      <c r="C984" s="332"/>
      <c r="D984" s="333" t="s">
        <v>4101</v>
      </c>
      <c r="E984" s="334"/>
      <c r="F984" s="130" t="s">
        <v>348</v>
      </c>
      <c r="G984" s="130" t="s">
        <v>3389</v>
      </c>
      <c r="H984" s="140" t="s">
        <v>4102</v>
      </c>
      <c r="I984" s="335" t="s">
        <v>4103</v>
      </c>
      <c r="J984" s="336"/>
      <c r="K984" s="336"/>
      <c r="L984" s="337"/>
      <c r="M984" s="333" t="s">
        <v>3069</v>
      </c>
      <c r="N984" s="334"/>
      <c r="O984" s="139">
        <v>40953</v>
      </c>
      <c r="P984" s="130" t="s">
        <v>1909</v>
      </c>
      <c r="Q984" s="134"/>
      <c r="R984" s="134"/>
      <c r="S984" s="137"/>
      <c r="T984" s="137"/>
      <c r="U984" s="137"/>
      <c r="V984" s="137"/>
      <c r="W984" s="137"/>
      <c r="X984" s="137"/>
      <c r="Y984" s="137"/>
      <c r="Z984" s="137"/>
    </row>
    <row r="985" spans="2:26" ht="48" customHeight="1" x14ac:dyDescent="0.25">
      <c r="B985" s="331" t="s">
        <v>1819</v>
      </c>
      <c r="C985" s="332"/>
      <c r="D985" s="333" t="s">
        <v>2657</v>
      </c>
      <c r="E985" s="334"/>
      <c r="F985" s="130" t="s">
        <v>3409</v>
      </c>
      <c r="G985" s="130" t="s">
        <v>2932</v>
      </c>
      <c r="H985" s="140" t="s">
        <v>2814</v>
      </c>
      <c r="I985" s="335" t="s">
        <v>4104</v>
      </c>
      <c r="J985" s="336"/>
      <c r="K985" s="336"/>
      <c r="L985" s="337"/>
      <c r="M985" s="333" t="s">
        <v>4089</v>
      </c>
      <c r="N985" s="334"/>
      <c r="O985" s="139">
        <v>40953</v>
      </c>
      <c r="P985" s="130" t="s">
        <v>1909</v>
      </c>
      <c r="Q985" s="134"/>
      <c r="R985" s="134"/>
      <c r="S985" s="137"/>
      <c r="T985" s="137"/>
      <c r="U985" s="137"/>
      <c r="V985" s="137"/>
      <c r="W985" s="137"/>
      <c r="X985" s="137"/>
      <c r="Y985" s="137"/>
      <c r="Z985" s="137"/>
    </row>
    <row r="986" spans="2:26" ht="48" customHeight="1" x14ac:dyDescent="0.25">
      <c r="B986" s="331">
        <v>20121102139</v>
      </c>
      <c r="C986" s="332"/>
      <c r="D986" s="333" t="s">
        <v>2729</v>
      </c>
      <c r="E986" s="334"/>
      <c r="F986" s="130" t="s">
        <v>2943</v>
      </c>
      <c r="G986" s="130" t="s">
        <v>1847</v>
      </c>
      <c r="H986" s="140" t="s">
        <v>2730</v>
      </c>
      <c r="I986" s="335" t="s">
        <v>3618</v>
      </c>
      <c r="J986" s="336"/>
      <c r="K986" s="336"/>
      <c r="L986" s="337"/>
      <c r="M986" s="333" t="s">
        <v>3830</v>
      </c>
      <c r="N986" s="334"/>
      <c r="O986" s="139">
        <v>40953</v>
      </c>
      <c r="P986" s="130" t="s">
        <v>1850</v>
      </c>
      <c r="Q986" s="134"/>
      <c r="R986" s="134"/>
      <c r="S986" s="137"/>
      <c r="T986" s="137"/>
      <c r="U986" s="137"/>
      <c r="V986" s="137"/>
      <c r="W986" s="137"/>
      <c r="X986" s="137"/>
      <c r="Y986" s="137"/>
      <c r="Z986" s="137"/>
    </row>
    <row r="987" spans="2:26" ht="48" customHeight="1" x14ac:dyDescent="0.25">
      <c r="B987" s="331">
        <v>20121102139</v>
      </c>
      <c r="C987" s="332"/>
      <c r="D987" s="333" t="s">
        <v>2735</v>
      </c>
      <c r="E987" s="334"/>
      <c r="F987" s="130" t="s">
        <v>2943</v>
      </c>
      <c r="G987" s="130" t="s">
        <v>1847</v>
      </c>
      <c r="H987" s="140" t="s">
        <v>4105</v>
      </c>
      <c r="I987" s="335" t="s">
        <v>4106</v>
      </c>
      <c r="J987" s="336"/>
      <c r="K987" s="336"/>
      <c r="L987" s="337"/>
      <c r="M987" s="333" t="s">
        <v>3830</v>
      </c>
      <c r="N987" s="334"/>
      <c r="O987" s="139"/>
      <c r="P987" s="130"/>
      <c r="Q987" s="134"/>
      <c r="R987" s="134"/>
      <c r="S987" s="137"/>
      <c r="T987" s="137"/>
      <c r="U987" s="137"/>
      <c r="V987" s="137"/>
      <c r="W987" s="137"/>
      <c r="X987" s="137"/>
      <c r="Y987" s="137"/>
      <c r="Z987" s="137"/>
    </row>
    <row r="988" spans="2:26" ht="48" customHeight="1" x14ac:dyDescent="0.25">
      <c r="B988" s="331">
        <v>20121102139</v>
      </c>
      <c r="C988" s="332"/>
      <c r="D988" s="333" t="s">
        <v>2732</v>
      </c>
      <c r="E988" s="334"/>
      <c r="F988" s="130" t="s">
        <v>2943</v>
      </c>
      <c r="G988" s="130" t="s">
        <v>1847</v>
      </c>
      <c r="H988" s="140" t="s">
        <v>2733</v>
      </c>
      <c r="I988" s="335" t="s">
        <v>4106</v>
      </c>
      <c r="J988" s="336"/>
      <c r="K988" s="336"/>
      <c r="L988" s="337"/>
      <c r="M988" s="333" t="s">
        <v>3830</v>
      </c>
      <c r="N988" s="334"/>
      <c r="O988" s="139"/>
      <c r="P988" s="130"/>
      <c r="Q988" s="134"/>
      <c r="R988" s="134"/>
      <c r="S988" s="137"/>
      <c r="T988" s="137"/>
      <c r="U988" s="137"/>
      <c r="V988" s="137"/>
      <c r="W988" s="137"/>
      <c r="X988" s="137"/>
      <c r="Y988" s="137"/>
      <c r="Z988" s="137"/>
    </row>
    <row r="989" spans="2:26" ht="48" customHeight="1" x14ac:dyDescent="0.25">
      <c r="B989" s="331">
        <v>20121102140</v>
      </c>
      <c r="C989" s="332"/>
      <c r="D989" s="333" t="s">
        <v>4107</v>
      </c>
      <c r="E989" s="334"/>
      <c r="F989" s="130" t="s">
        <v>1420</v>
      </c>
      <c r="G989" s="130" t="s">
        <v>1847</v>
      </c>
      <c r="H989" s="140" t="s">
        <v>4108</v>
      </c>
      <c r="I989" s="335" t="s">
        <v>4029</v>
      </c>
      <c r="J989" s="336"/>
      <c r="K989" s="336"/>
      <c r="L989" s="337"/>
      <c r="M989" s="333" t="s">
        <v>4109</v>
      </c>
      <c r="N989" s="334"/>
      <c r="O989" s="139">
        <v>40953</v>
      </c>
      <c r="P989" s="130" t="s">
        <v>1850</v>
      </c>
      <c r="Q989" s="134"/>
      <c r="R989" s="134"/>
      <c r="S989" s="137"/>
      <c r="T989" s="137"/>
      <c r="U989" s="137"/>
      <c r="V989" s="137"/>
      <c r="W989" s="137"/>
      <c r="X989" s="137"/>
      <c r="Y989" s="137"/>
      <c r="Z989" s="137"/>
    </row>
    <row r="990" spans="2:26" ht="48" customHeight="1" x14ac:dyDescent="0.25">
      <c r="B990" s="331">
        <v>20121102129</v>
      </c>
      <c r="C990" s="332"/>
      <c r="D990" s="333" t="s">
        <v>1842</v>
      </c>
      <c r="E990" s="334"/>
      <c r="F990" s="130" t="s">
        <v>115</v>
      </c>
      <c r="G990" s="130" t="s">
        <v>1847</v>
      </c>
      <c r="H990" s="140" t="s">
        <v>4110</v>
      </c>
      <c r="I990" s="335" t="s">
        <v>3616</v>
      </c>
      <c r="J990" s="336"/>
      <c r="K990" s="336"/>
      <c r="L990" s="337"/>
      <c r="M990" s="333" t="s">
        <v>1792</v>
      </c>
      <c r="N990" s="334"/>
      <c r="O990" s="139">
        <v>40953</v>
      </c>
      <c r="P990" s="130" t="s">
        <v>1850</v>
      </c>
      <c r="Q990" s="134"/>
      <c r="R990" s="134"/>
      <c r="S990" s="137"/>
      <c r="T990" s="137"/>
      <c r="U990" s="137"/>
      <c r="V990" s="137"/>
      <c r="W990" s="137"/>
      <c r="X990" s="137"/>
      <c r="Y990" s="137"/>
      <c r="Z990" s="137"/>
    </row>
    <row r="991" spans="2:26" ht="48" customHeight="1" x14ac:dyDescent="0.25">
      <c r="B991" s="331">
        <v>20121102130</v>
      </c>
      <c r="C991" s="332"/>
      <c r="D991" s="333" t="s">
        <v>4111</v>
      </c>
      <c r="E991" s="334"/>
      <c r="F991" s="130" t="s">
        <v>115</v>
      </c>
      <c r="G991" s="130" t="s">
        <v>1847</v>
      </c>
      <c r="H991" s="140" t="s">
        <v>4112</v>
      </c>
      <c r="I991" s="335" t="s">
        <v>1921</v>
      </c>
      <c r="J991" s="336"/>
      <c r="K991" s="336"/>
      <c r="L991" s="337"/>
      <c r="M991" s="333" t="s">
        <v>1792</v>
      </c>
      <c r="N991" s="334"/>
      <c r="O991" s="139">
        <v>40953</v>
      </c>
      <c r="P991" s="130" t="s">
        <v>1850</v>
      </c>
      <c r="Q991" s="134"/>
      <c r="R991" s="134"/>
      <c r="S991" s="137"/>
      <c r="T991" s="137"/>
      <c r="U991" s="137"/>
      <c r="V991" s="137"/>
      <c r="W991" s="137"/>
      <c r="X991" s="137"/>
      <c r="Y991" s="137"/>
      <c r="Z991" s="137"/>
    </row>
    <row r="992" spans="2:26" ht="48" customHeight="1" x14ac:dyDescent="0.25">
      <c r="B992" s="331">
        <v>20121102127</v>
      </c>
      <c r="C992" s="332"/>
      <c r="D992" s="333" t="s">
        <v>4113</v>
      </c>
      <c r="E992" s="334"/>
      <c r="F992" s="130" t="s">
        <v>115</v>
      </c>
      <c r="G992" s="130" t="s">
        <v>2932</v>
      </c>
      <c r="H992" s="140" t="s">
        <v>3086</v>
      </c>
      <c r="I992" s="335" t="s">
        <v>4114</v>
      </c>
      <c r="J992" s="336"/>
      <c r="K992" s="336"/>
      <c r="L992" s="337"/>
      <c r="M992" s="333" t="s">
        <v>2032</v>
      </c>
      <c r="N992" s="334"/>
      <c r="O992" s="139">
        <v>40953</v>
      </c>
      <c r="P992" s="130" t="s">
        <v>1850</v>
      </c>
      <c r="Q992" s="134"/>
      <c r="R992" s="134"/>
      <c r="S992" s="137"/>
      <c r="T992" s="137"/>
      <c r="U992" s="137"/>
      <c r="V992" s="137"/>
      <c r="W992" s="137"/>
      <c r="X992" s="137"/>
      <c r="Y992" s="137"/>
      <c r="Z992" s="137"/>
    </row>
    <row r="993" spans="2:26" ht="48" customHeight="1" x14ac:dyDescent="0.25">
      <c r="B993" s="331">
        <v>2123100083</v>
      </c>
      <c r="C993" s="332"/>
      <c r="D993" s="333" t="s">
        <v>3555</v>
      </c>
      <c r="E993" s="334"/>
      <c r="F993" s="130" t="s">
        <v>3604</v>
      </c>
      <c r="G993" s="130" t="s">
        <v>3389</v>
      </c>
      <c r="H993" s="140" t="s">
        <v>3556</v>
      </c>
      <c r="I993" s="335" t="s">
        <v>4115</v>
      </c>
      <c r="J993" s="336"/>
      <c r="K993" s="336"/>
      <c r="L993" s="337"/>
      <c r="M993" s="333" t="s">
        <v>3069</v>
      </c>
      <c r="N993" s="334"/>
      <c r="O993" s="139">
        <v>40953</v>
      </c>
      <c r="P993" s="130" t="s">
        <v>1850</v>
      </c>
      <c r="Q993" s="134"/>
      <c r="R993" s="134"/>
      <c r="S993" s="137"/>
      <c r="T993" s="137"/>
      <c r="U993" s="137"/>
      <c r="V993" s="137"/>
      <c r="W993" s="137"/>
      <c r="X993" s="137"/>
      <c r="Y993" s="137"/>
      <c r="Z993" s="137"/>
    </row>
    <row r="994" spans="2:26" ht="48" customHeight="1" x14ac:dyDescent="0.25">
      <c r="B994" s="331">
        <v>20121102095</v>
      </c>
      <c r="C994" s="332"/>
      <c r="D994" s="333" t="s">
        <v>4116</v>
      </c>
      <c r="E994" s="334"/>
      <c r="F994" s="130" t="s">
        <v>115</v>
      </c>
      <c r="G994" s="130" t="s">
        <v>3389</v>
      </c>
      <c r="H994" s="140" t="s">
        <v>4117</v>
      </c>
      <c r="I994" s="335" t="s">
        <v>4118</v>
      </c>
      <c r="J994" s="336"/>
      <c r="K994" s="336"/>
      <c r="L994" s="337"/>
      <c r="M994" s="333" t="s">
        <v>3069</v>
      </c>
      <c r="N994" s="334"/>
      <c r="O994" s="139">
        <v>40953</v>
      </c>
      <c r="P994" s="130" t="s">
        <v>1850</v>
      </c>
      <c r="Q994" s="134"/>
      <c r="R994" s="134"/>
      <c r="S994" s="137"/>
      <c r="T994" s="137"/>
      <c r="U994" s="137"/>
      <c r="V994" s="137"/>
      <c r="W994" s="137"/>
      <c r="X994" s="137"/>
      <c r="Y994" s="137"/>
      <c r="Z994" s="137"/>
    </row>
    <row r="995" spans="2:26" ht="48" customHeight="1" x14ac:dyDescent="0.25">
      <c r="B995" s="331">
        <v>38123100123</v>
      </c>
      <c r="C995" s="332"/>
      <c r="D995" s="333" t="s">
        <v>4119</v>
      </c>
      <c r="E995" s="334"/>
      <c r="F995" s="130" t="s">
        <v>360</v>
      </c>
      <c r="G995" s="130" t="s">
        <v>3389</v>
      </c>
      <c r="H995" s="140" t="s">
        <v>4120</v>
      </c>
      <c r="I995" s="335" t="s">
        <v>4121</v>
      </c>
      <c r="J995" s="336"/>
      <c r="K995" s="336"/>
      <c r="L995" s="337"/>
      <c r="M995" s="333" t="s">
        <v>3069</v>
      </c>
      <c r="N995" s="334"/>
      <c r="O995" s="139">
        <v>40953</v>
      </c>
      <c r="P995" s="130" t="s">
        <v>1850</v>
      </c>
      <c r="Q995" s="134"/>
      <c r="R995" s="134"/>
      <c r="S995" s="137"/>
      <c r="T995" s="137"/>
      <c r="U995" s="137"/>
      <c r="V995" s="137"/>
      <c r="W995" s="137"/>
      <c r="X995" s="137"/>
      <c r="Y995" s="137"/>
      <c r="Z995" s="137"/>
    </row>
    <row r="996" spans="2:26" ht="48" customHeight="1" x14ac:dyDescent="0.25">
      <c r="B996" s="331">
        <v>20121102082</v>
      </c>
      <c r="C996" s="332"/>
      <c r="D996" s="333" t="s">
        <v>2453</v>
      </c>
      <c r="E996" s="334"/>
      <c r="F996" s="130" t="s">
        <v>348</v>
      </c>
      <c r="G996" s="130" t="s">
        <v>1847</v>
      </c>
      <c r="H996" s="140" t="s">
        <v>4122</v>
      </c>
      <c r="I996" s="335" t="s">
        <v>4123</v>
      </c>
      <c r="J996" s="336"/>
      <c r="K996" s="336"/>
      <c r="L996" s="337"/>
      <c r="M996" s="333" t="s">
        <v>3069</v>
      </c>
      <c r="N996" s="334"/>
      <c r="O996" s="139">
        <v>40953</v>
      </c>
      <c r="P996" s="130" t="s">
        <v>1850</v>
      </c>
      <c r="Q996" s="134"/>
      <c r="R996" s="134"/>
      <c r="S996" s="137"/>
      <c r="T996" s="137"/>
      <c r="U996" s="137"/>
      <c r="V996" s="137"/>
      <c r="W996" s="137"/>
      <c r="X996" s="137"/>
      <c r="Y996" s="137"/>
      <c r="Z996" s="137"/>
    </row>
    <row r="997" spans="2:26" ht="48" customHeight="1" x14ac:dyDescent="0.25">
      <c r="B997" s="331">
        <v>20121102083</v>
      </c>
      <c r="C997" s="332"/>
      <c r="D997" s="333"/>
      <c r="E997" s="334"/>
      <c r="F997" s="130" t="s">
        <v>1663</v>
      </c>
      <c r="G997" s="130" t="s">
        <v>2059</v>
      </c>
      <c r="H997" s="140" t="s">
        <v>4124</v>
      </c>
      <c r="I997" s="335" t="s">
        <v>4125</v>
      </c>
      <c r="J997" s="336"/>
      <c r="K997" s="336"/>
      <c r="L997" s="337"/>
      <c r="M997" s="333" t="s">
        <v>2450</v>
      </c>
      <c r="N997" s="334"/>
      <c r="O997" s="139">
        <v>40953</v>
      </c>
      <c r="P997" s="130" t="s">
        <v>1850</v>
      </c>
      <c r="Q997" s="134"/>
      <c r="R997" s="134"/>
      <c r="S997" s="137"/>
      <c r="T997" s="137"/>
      <c r="U997" s="137"/>
      <c r="V997" s="137"/>
      <c r="W997" s="137"/>
      <c r="X997" s="137"/>
      <c r="Y997" s="137"/>
      <c r="Z997" s="137"/>
    </row>
    <row r="998" spans="2:26" ht="48" customHeight="1" x14ac:dyDescent="0.25">
      <c r="B998" s="331">
        <v>38123100122</v>
      </c>
      <c r="C998" s="332"/>
      <c r="D998" s="333" t="s">
        <v>4126</v>
      </c>
      <c r="E998" s="334"/>
      <c r="F998" s="130" t="s">
        <v>360</v>
      </c>
      <c r="G998" s="130" t="s">
        <v>3389</v>
      </c>
      <c r="H998" s="140" t="s">
        <v>4120</v>
      </c>
      <c r="I998" s="335" t="s">
        <v>4127</v>
      </c>
      <c r="J998" s="336"/>
      <c r="K998" s="336"/>
      <c r="L998" s="337"/>
      <c r="M998" s="333" t="s">
        <v>3069</v>
      </c>
      <c r="N998" s="334"/>
      <c r="O998" s="139">
        <v>40953</v>
      </c>
      <c r="P998" s="130" t="s">
        <v>1850</v>
      </c>
      <c r="Q998" s="134"/>
      <c r="R998" s="134"/>
      <c r="S998" s="137"/>
      <c r="T998" s="137"/>
      <c r="U998" s="137"/>
      <c r="V998" s="137"/>
      <c r="W998" s="137"/>
      <c r="X998" s="137"/>
      <c r="Y998" s="137"/>
      <c r="Z998" s="137"/>
    </row>
    <row r="999" spans="2:26" ht="48" customHeight="1" x14ac:dyDescent="0.25">
      <c r="B999" s="331">
        <v>38123100110</v>
      </c>
      <c r="C999" s="332"/>
      <c r="D999" s="333" t="s">
        <v>4128</v>
      </c>
      <c r="E999" s="334"/>
      <c r="F999" s="130" t="s">
        <v>360</v>
      </c>
      <c r="G999" s="130" t="s">
        <v>2932</v>
      </c>
      <c r="H999" s="140" t="s">
        <v>4129</v>
      </c>
      <c r="I999" s="335" t="s">
        <v>4130</v>
      </c>
      <c r="J999" s="336"/>
      <c r="K999" s="336"/>
      <c r="L999" s="337"/>
      <c r="M999" s="333" t="s">
        <v>2032</v>
      </c>
      <c r="N999" s="334"/>
      <c r="O999" s="139">
        <v>40953</v>
      </c>
      <c r="P999" s="130" t="s">
        <v>1850</v>
      </c>
      <c r="Q999" s="134"/>
      <c r="R999" s="134"/>
      <c r="S999" s="137"/>
      <c r="T999" s="137"/>
      <c r="U999" s="137"/>
      <c r="V999" s="137"/>
      <c r="W999" s="137"/>
      <c r="X999" s="137"/>
      <c r="Y999" s="137"/>
      <c r="Z999" s="137"/>
    </row>
    <row r="1000" spans="2:26" ht="48" customHeight="1" x14ac:dyDescent="0.25">
      <c r="B1000" s="331">
        <v>15123100077</v>
      </c>
      <c r="C1000" s="332"/>
      <c r="D1000" s="333" t="s">
        <v>4131</v>
      </c>
      <c r="E1000" s="334"/>
      <c r="F1000" s="130" t="s">
        <v>496</v>
      </c>
      <c r="G1000" s="130" t="s">
        <v>1847</v>
      </c>
      <c r="H1000" s="140" t="s">
        <v>4132</v>
      </c>
      <c r="I1000" s="335" t="s">
        <v>1921</v>
      </c>
      <c r="J1000" s="336"/>
      <c r="K1000" s="336"/>
      <c r="L1000" s="337"/>
      <c r="M1000" s="333" t="s">
        <v>3830</v>
      </c>
      <c r="N1000" s="334"/>
      <c r="O1000" s="139">
        <v>40953</v>
      </c>
      <c r="P1000" s="130" t="s">
        <v>1850</v>
      </c>
      <c r="Q1000" s="134"/>
      <c r="R1000" s="134"/>
      <c r="S1000" s="137"/>
      <c r="T1000" s="137"/>
      <c r="U1000" s="137"/>
      <c r="V1000" s="137"/>
      <c r="W1000" s="137"/>
      <c r="X1000" s="137"/>
      <c r="Y1000" s="137"/>
      <c r="Z1000" s="137"/>
    </row>
    <row r="1001" spans="2:26" ht="48" customHeight="1" x14ac:dyDescent="0.25">
      <c r="B1001" s="331">
        <v>15123100077</v>
      </c>
      <c r="C1001" s="332"/>
      <c r="D1001" s="333" t="s">
        <v>4133</v>
      </c>
      <c r="E1001" s="334"/>
      <c r="F1001" s="130" t="s">
        <v>496</v>
      </c>
      <c r="G1001" s="130" t="s">
        <v>1847</v>
      </c>
      <c r="H1001" s="140" t="s">
        <v>4134</v>
      </c>
      <c r="I1001" s="335" t="s">
        <v>4135</v>
      </c>
      <c r="J1001" s="336"/>
      <c r="K1001" s="336"/>
      <c r="L1001" s="337"/>
      <c r="M1001" s="333" t="s">
        <v>3830</v>
      </c>
      <c r="N1001" s="334"/>
      <c r="O1001" s="139">
        <v>40953</v>
      </c>
      <c r="P1001" s="130" t="s">
        <v>1850</v>
      </c>
      <c r="Q1001" s="134"/>
      <c r="R1001" s="134"/>
      <c r="S1001" s="137"/>
      <c r="T1001" s="137"/>
      <c r="U1001" s="137"/>
      <c r="V1001" s="137"/>
      <c r="W1001" s="137"/>
      <c r="X1001" s="137"/>
      <c r="Y1001" s="137"/>
      <c r="Z1001" s="137"/>
    </row>
    <row r="1002" spans="2:26" ht="48" customHeight="1" x14ac:dyDescent="0.25">
      <c r="B1002" s="331">
        <v>15123100077</v>
      </c>
      <c r="C1002" s="332"/>
      <c r="D1002" s="333" t="s">
        <v>2550</v>
      </c>
      <c r="E1002" s="334"/>
      <c r="F1002" s="130" t="s">
        <v>496</v>
      </c>
      <c r="G1002" s="130" t="s">
        <v>1847</v>
      </c>
      <c r="H1002" s="140" t="s">
        <v>2551</v>
      </c>
      <c r="I1002" s="335" t="s">
        <v>4136</v>
      </c>
      <c r="J1002" s="336"/>
      <c r="K1002" s="336"/>
      <c r="L1002" s="337"/>
      <c r="M1002" s="333" t="s">
        <v>3830</v>
      </c>
      <c r="N1002" s="334"/>
      <c r="O1002" s="139">
        <v>40953</v>
      </c>
      <c r="P1002" s="130" t="s">
        <v>1850</v>
      </c>
      <c r="Q1002" s="134"/>
      <c r="R1002" s="134"/>
      <c r="S1002" s="137"/>
      <c r="T1002" s="137"/>
      <c r="U1002" s="137"/>
      <c r="V1002" s="137"/>
      <c r="W1002" s="137"/>
      <c r="X1002" s="137"/>
      <c r="Y1002" s="137"/>
      <c r="Z1002" s="137"/>
    </row>
    <row r="1003" spans="2:26" ht="48" customHeight="1" x14ac:dyDescent="0.25">
      <c r="B1003" s="331">
        <v>15123100077</v>
      </c>
      <c r="C1003" s="332"/>
      <c r="D1003" s="333" t="s">
        <v>4137</v>
      </c>
      <c r="E1003" s="334"/>
      <c r="F1003" s="130" t="s">
        <v>496</v>
      </c>
      <c r="G1003" s="130" t="s">
        <v>1847</v>
      </c>
      <c r="H1003" s="140" t="s">
        <v>4138</v>
      </c>
      <c r="I1003" s="335" t="s">
        <v>4139</v>
      </c>
      <c r="J1003" s="336"/>
      <c r="K1003" s="336"/>
      <c r="L1003" s="337"/>
      <c r="M1003" s="333" t="s">
        <v>3830</v>
      </c>
      <c r="N1003" s="334"/>
      <c r="O1003" s="139">
        <v>40953</v>
      </c>
      <c r="P1003" s="130" t="s">
        <v>1850</v>
      </c>
      <c r="Q1003" s="134"/>
      <c r="R1003" s="134"/>
      <c r="S1003" s="137"/>
      <c r="T1003" s="137"/>
      <c r="U1003" s="137"/>
      <c r="V1003" s="137"/>
      <c r="W1003" s="137"/>
      <c r="X1003" s="137"/>
      <c r="Y1003" s="137"/>
      <c r="Z1003" s="137"/>
    </row>
    <row r="1004" spans="2:26" ht="48" customHeight="1" x14ac:dyDescent="0.25">
      <c r="B1004" s="331">
        <v>15123100077</v>
      </c>
      <c r="C1004" s="332"/>
      <c r="D1004" s="333" t="s">
        <v>4140</v>
      </c>
      <c r="E1004" s="334"/>
      <c r="F1004" s="130" t="s">
        <v>496</v>
      </c>
      <c r="G1004" s="130" t="s">
        <v>1847</v>
      </c>
      <c r="H1004" s="140" t="s">
        <v>4141</v>
      </c>
      <c r="I1004" s="335" t="s">
        <v>1921</v>
      </c>
      <c r="J1004" s="336"/>
      <c r="K1004" s="336"/>
      <c r="L1004" s="337"/>
      <c r="M1004" s="333" t="s">
        <v>3830</v>
      </c>
      <c r="N1004" s="334"/>
      <c r="O1004" s="139">
        <v>40953</v>
      </c>
      <c r="P1004" s="130" t="s">
        <v>1850</v>
      </c>
      <c r="Q1004" s="134"/>
      <c r="R1004" s="134"/>
      <c r="S1004" s="137"/>
      <c r="T1004" s="137"/>
      <c r="U1004" s="137"/>
      <c r="V1004" s="137"/>
      <c r="W1004" s="137"/>
      <c r="X1004" s="137"/>
      <c r="Y1004" s="137"/>
      <c r="Z1004" s="137"/>
    </row>
    <row r="1005" spans="2:26" ht="48" customHeight="1" x14ac:dyDescent="0.25">
      <c r="B1005" s="331">
        <v>22123100096</v>
      </c>
      <c r="C1005" s="332"/>
      <c r="D1005" s="333"/>
      <c r="E1005" s="334"/>
      <c r="F1005" s="130" t="s">
        <v>1420</v>
      </c>
      <c r="G1005" s="130" t="s">
        <v>2059</v>
      </c>
      <c r="H1005" s="140"/>
      <c r="I1005" s="335" t="s">
        <v>4142</v>
      </c>
      <c r="J1005" s="336"/>
      <c r="K1005" s="336"/>
      <c r="L1005" s="337"/>
      <c r="M1005" s="333" t="s">
        <v>2086</v>
      </c>
      <c r="N1005" s="334"/>
      <c r="O1005" s="139">
        <v>40953</v>
      </c>
      <c r="P1005" s="130" t="s">
        <v>1850</v>
      </c>
      <c r="Q1005" s="134"/>
      <c r="R1005" s="134"/>
      <c r="S1005" s="137"/>
      <c r="T1005" s="137"/>
      <c r="U1005" s="137"/>
      <c r="V1005" s="137"/>
      <c r="W1005" s="137"/>
      <c r="X1005" s="137"/>
      <c r="Y1005" s="137"/>
      <c r="Z1005" s="137"/>
    </row>
    <row r="1006" spans="2:26" ht="48" customHeight="1" x14ac:dyDescent="0.25">
      <c r="B1006" s="331">
        <v>22123100097</v>
      </c>
      <c r="C1006" s="332"/>
      <c r="D1006" s="333" t="s">
        <v>4143</v>
      </c>
      <c r="E1006" s="334"/>
      <c r="F1006" s="130" t="s">
        <v>1420</v>
      </c>
      <c r="G1006" s="130" t="s">
        <v>1847</v>
      </c>
      <c r="H1006" s="140" t="s">
        <v>4144</v>
      </c>
      <c r="I1006" s="335" t="s">
        <v>1921</v>
      </c>
      <c r="J1006" s="336"/>
      <c r="K1006" s="336"/>
      <c r="L1006" s="337"/>
      <c r="M1006" s="333" t="s">
        <v>4109</v>
      </c>
      <c r="N1006" s="334"/>
      <c r="O1006" s="139">
        <v>40953</v>
      </c>
      <c r="P1006" s="130" t="s">
        <v>1850</v>
      </c>
      <c r="Q1006" s="134"/>
      <c r="R1006" s="134"/>
      <c r="S1006" s="137"/>
      <c r="T1006" s="137"/>
      <c r="U1006" s="137"/>
      <c r="V1006" s="137"/>
      <c r="W1006" s="137"/>
      <c r="X1006" s="137"/>
      <c r="Y1006" s="137"/>
      <c r="Z1006" s="137"/>
    </row>
    <row r="1007" spans="2:26" ht="48" customHeight="1" x14ac:dyDescent="0.25">
      <c r="B1007" s="331">
        <v>22123100097</v>
      </c>
      <c r="C1007" s="332"/>
      <c r="D1007" s="333" t="s">
        <v>4145</v>
      </c>
      <c r="E1007" s="334"/>
      <c r="F1007" s="130" t="s">
        <v>1420</v>
      </c>
      <c r="G1007" s="130" t="s">
        <v>1847</v>
      </c>
      <c r="H1007" s="140" t="s">
        <v>4146</v>
      </c>
      <c r="I1007" s="335" t="s">
        <v>1921</v>
      </c>
      <c r="J1007" s="336"/>
      <c r="K1007" s="336"/>
      <c r="L1007" s="337"/>
      <c r="M1007" s="333" t="s">
        <v>4109</v>
      </c>
      <c r="N1007" s="334"/>
      <c r="O1007" s="139">
        <v>40953</v>
      </c>
      <c r="P1007" s="130" t="s">
        <v>1850</v>
      </c>
      <c r="Q1007" s="134"/>
      <c r="R1007" s="134"/>
      <c r="S1007" s="137"/>
      <c r="T1007" s="137"/>
      <c r="U1007" s="137"/>
      <c r="V1007" s="137"/>
      <c r="W1007" s="137"/>
      <c r="X1007" s="137"/>
      <c r="Y1007" s="137"/>
      <c r="Z1007" s="137"/>
    </row>
    <row r="1008" spans="2:26" ht="48" customHeight="1" x14ac:dyDescent="0.25">
      <c r="B1008" s="331">
        <v>22123100097</v>
      </c>
      <c r="C1008" s="332"/>
      <c r="D1008" s="333" t="s">
        <v>4147</v>
      </c>
      <c r="E1008" s="334"/>
      <c r="F1008" s="130" t="s">
        <v>1420</v>
      </c>
      <c r="G1008" s="130" t="s">
        <v>1847</v>
      </c>
      <c r="H1008" s="140" t="s">
        <v>4148</v>
      </c>
      <c r="I1008" s="335" t="s">
        <v>1921</v>
      </c>
      <c r="J1008" s="336"/>
      <c r="K1008" s="336"/>
      <c r="L1008" s="337"/>
      <c r="M1008" s="333" t="s">
        <v>4109</v>
      </c>
      <c r="N1008" s="334"/>
      <c r="O1008" s="139">
        <v>40953</v>
      </c>
      <c r="P1008" s="130" t="s">
        <v>1850</v>
      </c>
      <c r="Q1008" s="134"/>
      <c r="R1008" s="134"/>
      <c r="S1008" s="137"/>
      <c r="T1008" s="137"/>
      <c r="U1008" s="137"/>
      <c r="V1008" s="137"/>
      <c r="W1008" s="137"/>
      <c r="X1008" s="137"/>
      <c r="Y1008" s="137"/>
      <c r="Z1008" s="137"/>
    </row>
    <row r="1009" spans="2:26" ht="48" customHeight="1" x14ac:dyDescent="0.25">
      <c r="B1009" s="331">
        <v>20123102136</v>
      </c>
      <c r="C1009" s="332"/>
      <c r="D1009" s="333" t="s">
        <v>2042</v>
      </c>
      <c r="E1009" s="334"/>
      <c r="F1009" s="130" t="s">
        <v>348</v>
      </c>
      <c r="G1009" s="130" t="s">
        <v>1847</v>
      </c>
      <c r="H1009" s="140" t="s">
        <v>4149</v>
      </c>
      <c r="I1009" s="335" t="s">
        <v>1921</v>
      </c>
      <c r="J1009" s="336"/>
      <c r="K1009" s="336"/>
      <c r="L1009" s="337"/>
      <c r="M1009" s="333" t="s">
        <v>4150</v>
      </c>
      <c r="N1009" s="334"/>
      <c r="O1009" s="139">
        <v>40953</v>
      </c>
      <c r="P1009" s="130" t="s">
        <v>1850</v>
      </c>
      <c r="Q1009" s="134"/>
      <c r="R1009" s="134"/>
      <c r="S1009" s="137"/>
      <c r="T1009" s="137"/>
      <c r="U1009" s="137"/>
      <c r="V1009" s="137"/>
      <c r="W1009" s="137"/>
      <c r="X1009" s="137"/>
      <c r="Y1009" s="137"/>
      <c r="Z1009" s="137"/>
    </row>
    <row r="1010" spans="2:26" ht="48" customHeight="1" x14ac:dyDescent="0.25">
      <c r="B1010" s="331">
        <v>20123102136</v>
      </c>
      <c r="C1010" s="332"/>
      <c r="D1010" s="333" t="s">
        <v>4151</v>
      </c>
      <c r="E1010" s="334"/>
      <c r="F1010" s="130" t="s">
        <v>348</v>
      </c>
      <c r="G1010" s="130" t="s">
        <v>1847</v>
      </c>
      <c r="H1010" s="140" t="s">
        <v>745</v>
      </c>
      <c r="I1010" s="335" t="s">
        <v>1921</v>
      </c>
      <c r="J1010" s="336"/>
      <c r="K1010" s="336"/>
      <c r="L1010" s="337"/>
      <c r="M1010" s="333" t="s">
        <v>4150</v>
      </c>
      <c r="N1010" s="334"/>
      <c r="O1010" s="139">
        <v>40953</v>
      </c>
      <c r="P1010" s="130"/>
      <c r="Q1010" s="134"/>
      <c r="R1010" s="134"/>
      <c r="S1010" s="137"/>
      <c r="T1010" s="137"/>
      <c r="U1010" s="137"/>
      <c r="V1010" s="137"/>
      <c r="W1010" s="137"/>
      <c r="X1010" s="137"/>
      <c r="Y1010" s="137"/>
      <c r="Z1010" s="137"/>
    </row>
    <row r="1011" spans="2:26" ht="48" customHeight="1" x14ac:dyDescent="0.25">
      <c r="B1011" s="331">
        <v>20123102136</v>
      </c>
      <c r="C1011" s="332"/>
      <c r="D1011" s="333" t="s">
        <v>4152</v>
      </c>
      <c r="E1011" s="334"/>
      <c r="F1011" s="130" t="s">
        <v>348</v>
      </c>
      <c r="G1011" s="130" t="s">
        <v>1847</v>
      </c>
      <c r="H1011" s="140" t="s">
        <v>1008</v>
      </c>
      <c r="I1011" s="335" t="s">
        <v>1921</v>
      </c>
      <c r="J1011" s="336"/>
      <c r="K1011" s="336"/>
      <c r="L1011" s="337"/>
      <c r="M1011" s="333" t="s">
        <v>4150</v>
      </c>
      <c r="N1011" s="334"/>
      <c r="O1011" s="139"/>
      <c r="P1011" s="130"/>
      <c r="Q1011" s="134"/>
      <c r="R1011" s="134"/>
      <c r="S1011" s="137"/>
      <c r="T1011" s="137"/>
      <c r="U1011" s="137"/>
      <c r="V1011" s="137"/>
      <c r="W1011" s="137"/>
      <c r="X1011" s="137"/>
      <c r="Y1011" s="137"/>
      <c r="Z1011" s="137"/>
    </row>
    <row r="1012" spans="2:26" ht="48" customHeight="1" x14ac:dyDescent="0.25">
      <c r="B1012" s="331">
        <v>20123102136</v>
      </c>
      <c r="C1012" s="332"/>
      <c r="D1012" s="333" t="s">
        <v>2461</v>
      </c>
      <c r="E1012" s="334"/>
      <c r="F1012" s="130" t="s">
        <v>348</v>
      </c>
      <c r="G1012" s="130" t="s">
        <v>1847</v>
      </c>
      <c r="H1012" s="140" t="s">
        <v>1740</v>
      </c>
      <c r="I1012" s="335" t="s">
        <v>1921</v>
      </c>
      <c r="J1012" s="336"/>
      <c r="K1012" s="336"/>
      <c r="L1012" s="337"/>
      <c r="M1012" s="333" t="s">
        <v>4150</v>
      </c>
      <c r="N1012" s="334"/>
      <c r="O1012" s="139"/>
      <c r="P1012" s="130"/>
      <c r="Q1012" s="134"/>
      <c r="R1012" s="134"/>
      <c r="S1012" s="137"/>
      <c r="T1012" s="137"/>
      <c r="U1012" s="137"/>
      <c r="V1012" s="137"/>
      <c r="W1012" s="137"/>
      <c r="X1012" s="137"/>
      <c r="Y1012" s="137"/>
      <c r="Z1012" s="137"/>
    </row>
    <row r="1013" spans="2:26" ht="48" customHeight="1" x14ac:dyDescent="0.25">
      <c r="B1013" s="331">
        <v>20123102136</v>
      </c>
      <c r="C1013" s="332"/>
      <c r="D1013" s="333" t="s">
        <v>4153</v>
      </c>
      <c r="E1013" s="334"/>
      <c r="F1013" s="130" t="s">
        <v>348</v>
      </c>
      <c r="G1013" s="130" t="s">
        <v>1847</v>
      </c>
      <c r="H1013" s="140" t="s">
        <v>4154</v>
      </c>
      <c r="I1013" s="335" t="s">
        <v>4155</v>
      </c>
      <c r="J1013" s="336"/>
      <c r="K1013" s="336"/>
      <c r="L1013" s="337"/>
      <c r="M1013" s="333" t="s">
        <v>4150</v>
      </c>
      <c r="N1013" s="334"/>
      <c r="O1013" s="139"/>
      <c r="P1013" s="130"/>
      <c r="Q1013" s="134"/>
      <c r="R1013" s="134"/>
      <c r="S1013" s="137"/>
      <c r="T1013" s="137"/>
      <c r="U1013" s="137"/>
      <c r="V1013" s="137"/>
      <c r="W1013" s="137"/>
      <c r="X1013" s="137"/>
      <c r="Y1013" s="137"/>
      <c r="Z1013" s="137"/>
    </row>
    <row r="1014" spans="2:26" ht="48" customHeight="1" x14ac:dyDescent="0.25">
      <c r="B1014" s="331">
        <v>20123102136</v>
      </c>
      <c r="C1014" s="332"/>
      <c r="D1014" s="333" t="s">
        <v>2915</v>
      </c>
      <c r="E1014" s="334"/>
      <c r="F1014" s="130" t="s">
        <v>348</v>
      </c>
      <c r="G1014" s="130" t="s">
        <v>1847</v>
      </c>
      <c r="H1014" s="140" t="s">
        <v>1092</v>
      </c>
      <c r="I1014" s="335" t="s">
        <v>4156</v>
      </c>
      <c r="J1014" s="336"/>
      <c r="K1014" s="336"/>
      <c r="L1014" s="337"/>
      <c r="M1014" s="333" t="s">
        <v>4150</v>
      </c>
      <c r="N1014" s="334"/>
      <c r="O1014" s="139"/>
      <c r="P1014" s="130"/>
      <c r="Q1014" s="134"/>
      <c r="R1014" s="134"/>
      <c r="S1014" s="137"/>
      <c r="T1014" s="137"/>
      <c r="U1014" s="137"/>
      <c r="V1014" s="137"/>
      <c r="W1014" s="137"/>
      <c r="X1014" s="137"/>
      <c r="Y1014" s="137"/>
      <c r="Z1014" s="137"/>
    </row>
    <row r="1015" spans="2:26" ht="48" customHeight="1" x14ac:dyDescent="0.25">
      <c r="B1015" s="331">
        <v>20123102136</v>
      </c>
      <c r="C1015" s="332"/>
      <c r="D1015" s="333" t="s">
        <v>3029</v>
      </c>
      <c r="E1015" s="334"/>
      <c r="F1015" s="130" t="s">
        <v>348</v>
      </c>
      <c r="G1015" s="130" t="s">
        <v>1847</v>
      </c>
      <c r="H1015" s="140" t="s">
        <v>1017</v>
      </c>
      <c r="I1015" s="335" t="s">
        <v>4156</v>
      </c>
      <c r="J1015" s="336"/>
      <c r="K1015" s="336"/>
      <c r="L1015" s="337"/>
      <c r="M1015" s="333" t="s">
        <v>4150</v>
      </c>
      <c r="N1015" s="334"/>
      <c r="O1015" s="139"/>
      <c r="P1015" s="130"/>
      <c r="Q1015" s="134"/>
      <c r="R1015" s="134"/>
      <c r="S1015" s="137"/>
      <c r="T1015" s="137"/>
      <c r="U1015" s="137"/>
      <c r="V1015" s="137"/>
      <c r="W1015" s="137"/>
      <c r="X1015" s="137"/>
      <c r="Y1015" s="137"/>
      <c r="Z1015" s="137"/>
    </row>
    <row r="1016" spans="2:26" ht="48" customHeight="1" x14ac:dyDescent="0.25">
      <c r="B1016" s="331">
        <v>20123102136</v>
      </c>
      <c r="C1016" s="332"/>
      <c r="D1016" s="333" t="s">
        <v>3010</v>
      </c>
      <c r="E1016" s="334"/>
      <c r="F1016" s="130" t="s">
        <v>348</v>
      </c>
      <c r="G1016" s="130" t="s">
        <v>1847</v>
      </c>
      <c r="H1016" s="140" t="s">
        <v>4157</v>
      </c>
      <c r="I1016" s="335" t="s">
        <v>4156</v>
      </c>
      <c r="J1016" s="336"/>
      <c r="K1016" s="336"/>
      <c r="L1016" s="337"/>
      <c r="M1016" s="333" t="s">
        <v>4150</v>
      </c>
      <c r="N1016" s="334"/>
      <c r="O1016" s="139"/>
      <c r="P1016" s="130"/>
      <c r="Q1016" s="134"/>
      <c r="R1016" s="134"/>
      <c r="S1016" s="137"/>
      <c r="T1016" s="137"/>
      <c r="U1016" s="137"/>
      <c r="V1016" s="137"/>
      <c r="W1016" s="137"/>
      <c r="X1016" s="137"/>
      <c r="Y1016" s="137"/>
      <c r="Z1016" s="137"/>
    </row>
    <row r="1017" spans="2:26" ht="48" customHeight="1" x14ac:dyDescent="0.25">
      <c r="B1017" s="331">
        <v>20123102136</v>
      </c>
      <c r="C1017" s="332"/>
      <c r="D1017" s="333" t="s">
        <v>2465</v>
      </c>
      <c r="E1017" s="334"/>
      <c r="F1017" s="130" t="s">
        <v>348</v>
      </c>
      <c r="G1017" s="130" t="s">
        <v>1847</v>
      </c>
      <c r="H1017" s="140" t="s">
        <v>1743</v>
      </c>
      <c r="I1017" s="335" t="s">
        <v>4156</v>
      </c>
      <c r="J1017" s="336"/>
      <c r="K1017" s="336"/>
      <c r="L1017" s="337"/>
      <c r="M1017" s="333" t="s">
        <v>4150</v>
      </c>
      <c r="N1017" s="334"/>
      <c r="O1017" s="139"/>
      <c r="P1017" s="130"/>
      <c r="Q1017" s="134"/>
      <c r="R1017" s="134"/>
      <c r="S1017" s="137"/>
      <c r="T1017" s="137"/>
      <c r="U1017" s="137"/>
      <c r="V1017" s="137"/>
      <c r="W1017" s="137"/>
      <c r="X1017" s="137"/>
      <c r="Y1017" s="137"/>
      <c r="Z1017" s="137"/>
    </row>
    <row r="1018" spans="2:26" ht="48" customHeight="1" x14ac:dyDescent="0.25">
      <c r="B1018" s="331" t="s">
        <v>1819</v>
      </c>
      <c r="C1018" s="332"/>
      <c r="D1018" s="333" t="s">
        <v>1997</v>
      </c>
      <c r="E1018" s="334"/>
      <c r="F1018" s="130" t="s">
        <v>1663</v>
      </c>
      <c r="G1018" s="130" t="s">
        <v>1847</v>
      </c>
      <c r="H1018" s="140" t="s">
        <v>4158</v>
      </c>
      <c r="I1018" s="335" t="s">
        <v>1921</v>
      </c>
      <c r="J1018" s="336"/>
      <c r="K1018" s="336"/>
      <c r="L1018" s="337"/>
      <c r="M1018" s="333" t="s">
        <v>4150</v>
      </c>
      <c r="N1018" s="334"/>
      <c r="O1018" s="139"/>
      <c r="P1018" s="130"/>
      <c r="Q1018" s="134"/>
      <c r="R1018" s="134"/>
      <c r="S1018" s="137"/>
      <c r="T1018" s="137"/>
      <c r="U1018" s="137"/>
      <c r="V1018" s="137"/>
      <c r="W1018" s="137"/>
      <c r="X1018" s="137"/>
      <c r="Y1018" s="137"/>
      <c r="Z1018" s="137"/>
    </row>
    <row r="1019" spans="2:26" ht="48" customHeight="1" x14ac:dyDescent="0.25">
      <c r="B1019" s="331" t="s">
        <v>1819</v>
      </c>
      <c r="C1019" s="332"/>
      <c r="D1019" s="333" t="s">
        <v>3483</v>
      </c>
      <c r="E1019" s="334"/>
      <c r="F1019" s="130" t="s">
        <v>450</v>
      </c>
      <c r="G1019" s="130" t="s">
        <v>3389</v>
      </c>
      <c r="H1019" s="140" t="s">
        <v>4159</v>
      </c>
      <c r="I1019" s="335" t="s">
        <v>4160</v>
      </c>
      <c r="J1019" s="336"/>
      <c r="K1019" s="336"/>
      <c r="L1019" s="337"/>
      <c r="M1019" s="333" t="s">
        <v>3069</v>
      </c>
      <c r="N1019" s="334"/>
      <c r="O1019" s="139"/>
      <c r="P1019" s="130"/>
      <c r="Q1019" s="134"/>
      <c r="R1019" s="134"/>
      <c r="S1019" s="137"/>
      <c r="T1019" s="137"/>
      <c r="U1019" s="137"/>
      <c r="V1019" s="137"/>
      <c r="W1019" s="137"/>
      <c r="X1019" s="137"/>
      <c r="Y1019" s="137"/>
      <c r="Z1019" s="137"/>
    </row>
    <row r="1020" spans="2:26" ht="48" customHeight="1" x14ac:dyDescent="0.25">
      <c r="B1020" s="331">
        <v>24123100085</v>
      </c>
      <c r="C1020" s="332"/>
      <c r="D1020" s="333" t="s">
        <v>4161</v>
      </c>
      <c r="E1020" s="334"/>
      <c r="F1020" s="130" t="s">
        <v>2943</v>
      </c>
      <c r="G1020" s="130" t="s">
        <v>3389</v>
      </c>
      <c r="H1020" s="140" t="s">
        <v>4162</v>
      </c>
      <c r="I1020" s="335" t="s">
        <v>4118</v>
      </c>
      <c r="J1020" s="336"/>
      <c r="K1020" s="336"/>
      <c r="L1020" s="337"/>
      <c r="M1020" s="333" t="s">
        <v>3069</v>
      </c>
      <c r="N1020" s="334"/>
      <c r="O1020" s="139"/>
      <c r="P1020" s="130"/>
      <c r="Q1020" s="134"/>
      <c r="R1020" s="134"/>
      <c r="S1020" s="137"/>
      <c r="T1020" s="137"/>
      <c r="U1020" s="137"/>
      <c r="V1020" s="137"/>
      <c r="W1020" s="137"/>
      <c r="X1020" s="137"/>
      <c r="Y1020" s="137"/>
      <c r="Z1020" s="137"/>
    </row>
    <row r="1021" spans="2:26" ht="48" customHeight="1" x14ac:dyDescent="0.25">
      <c r="B1021" s="331" t="s">
        <v>1819</v>
      </c>
      <c r="C1021" s="332"/>
      <c r="D1021" s="333" t="s">
        <v>2436</v>
      </c>
      <c r="E1021" s="334"/>
      <c r="F1021" s="130" t="s">
        <v>2943</v>
      </c>
      <c r="G1021" s="130" t="s">
        <v>1847</v>
      </c>
      <c r="H1021" s="140" t="s">
        <v>1215</v>
      </c>
      <c r="I1021" s="335" t="s">
        <v>4163</v>
      </c>
      <c r="J1021" s="336"/>
      <c r="K1021" s="336"/>
      <c r="L1021" s="337"/>
      <c r="M1021" s="333" t="s">
        <v>3830</v>
      </c>
      <c r="N1021" s="334"/>
      <c r="O1021" s="139"/>
      <c r="P1021" s="130"/>
      <c r="Q1021" s="134"/>
      <c r="R1021" s="134"/>
      <c r="S1021" s="137"/>
      <c r="T1021" s="137"/>
      <c r="U1021" s="137"/>
      <c r="V1021" s="137"/>
      <c r="W1021" s="137"/>
      <c r="X1021" s="137"/>
      <c r="Y1021" s="137"/>
      <c r="Z1021" s="137"/>
    </row>
    <row r="1022" spans="2:26" ht="48" customHeight="1" x14ac:dyDescent="0.25">
      <c r="B1022" s="331" t="s">
        <v>1819</v>
      </c>
      <c r="C1022" s="332"/>
      <c r="D1022" s="333" t="s">
        <v>4164</v>
      </c>
      <c r="E1022" s="334"/>
      <c r="F1022" s="130" t="s">
        <v>4165</v>
      </c>
      <c r="G1022" s="130" t="s">
        <v>2932</v>
      </c>
      <c r="H1022" s="140" t="s">
        <v>4166</v>
      </c>
      <c r="I1022" s="331" t="s">
        <v>4167</v>
      </c>
      <c r="J1022" s="338"/>
      <c r="K1022" s="338"/>
      <c r="L1022" s="332"/>
      <c r="M1022" s="333" t="s">
        <v>2935</v>
      </c>
      <c r="N1022" s="334"/>
      <c r="O1022" s="139">
        <v>40954</v>
      </c>
      <c r="P1022" s="142">
        <v>0.47916666666666669</v>
      </c>
      <c r="Q1022" s="134"/>
      <c r="R1022" s="134"/>
      <c r="S1022" s="137"/>
      <c r="T1022" s="137"/>
      <c r="U1022" s="137"/>
      <c r="V1022" s="137"/>
      <c r="W1022" s="137"/>
      <c r="X1022" s="137"/>
      <c r="Y1022" s="137"/>
      <c r="Z1022" s="137"/>
    </row>
    <row r="1023" spans="2:26" ht="48" customHeight="1" x14ac:dyDescent="0.25">
      <c r="B1023" s="331" t="s">
        <v>1819</v>
      </c>
      <c r="C1023" s="332"/>
      <c r="D1023" s="333" t="s">
        <v>4168</v>
      </c>
      <c r="E1023" s="334"/>
      <c r="F1023" s="130" t="s">
        <v>4165</v>
      </c>
      <c r="G1023" s="130" t="s">
        <v>1847</v>
      </c>
      <c r="H1023" s="140" t="s">
        <v>4169</v>
      </c>
      <c r="I1023" s="331" t="s">
        <v>4170</v>
      </c>
      <c r="J1023" s="338"/>
      <c r="K1023" s="338"/>
      <c r="L1023" s="332"/>
      <c r="M1023" s="333" t="s">
        <v>4171</v>
      </c>
      <c r="N1023" s="334"/>
      <c r="O1023" s="139">
        <v>40954</v>
      </c>
      <c r="P1023" s="142">
        <v>0.47916666666666669</v>
      </c>
      <c r="Q1023" s="134"/>
      <c r="R1023" s="134"/>
      <c r="S1023" s="137"/>
      <c r="T1023" s="137"/>
      <c r="U1023" s="137"/>
      <c r="V1023" s="137"/>
      <c r="W1023" s="137"/>
      <c r="X1023" s="137"/>
      <c r="Y1023" s="137"/>
      <c r="Z1023" s="137"/>
    </row>
    <row r="1024" spans="2:26" ht="48" customHeight="1" x14ac:dyDescent="0.25">
      <c r="B1024" s="331" t="s">
        <v>1819</v>
      </c>
      <c r="C1024" s="332"/>
      <c r="D1024" s="333" t="s">
        <v>4172</v>
      </c>
      <c r="E1024" s="334"/>
      <c r="F1024" s="130" t="s">
        <v>4165</v>
      </c>
      <c r="G1024" s="130" t="s">
        <v>1847</v>
      </c>
      <c r="H1024" s="140" t="s">
        <v>4173</v>
      </c>
      <c r="I1024" s="331" t="s">
        <v>4174</v>
      </c>
      <c r="J1024" s="338"/>
      <c r="K1024" s="338"/>
      <c r="L1024" s="332"/>
      <c r="M1024" s="333" t="s">
        <v>4171</v>
      </c>
      <c r="N1024" s="334"/>
      <c r="O1024" s="139">
        <v>40954</v>
      </c>
      <c r="P1024" s="142">
        <v>0.47916666666666669</v>
      </c>
      <c r="Q1024" s="134"/>
      <c r="R1024" s="134"/>
      <c r="S1024" s="137"/>
      <c r="T1024" s="137"/>
      <c r="U1024" s="137"/>
      <c r="V1024" s="137"/>
      <c r="W1024" s="137"/>
      <c r="X1024" s="137"/>
      <c r="Y1024" s="137"/>
      <c r="Z1024" s="137"/>
    </row>
    <row r="1025" spans="2:26" ht="48" customHeight="1" x14ac:dyDescent="0.25">
      <c r="B1025" s="331" t="s">
        <v>1819</v>
      </c>
      <c r="C1025" s="332"/>
      <c r="D1025" s="333" t="s">
        <v>4175</v>
      </c>
      <c r="E1025" s="334"/>
      <c r="F1025" s="130" t="s">
        <v>4165</v>
      </c>
      <c r="G1025" s="130" t="s">
        <v>1847</v>
      </c>
      <c r="H1025" s="140" t="s">
        <v>4176</v>
      </c>
      <c r="I1025" s="331" t="s">
        <v>4177</v>
      </c>
      <c r="J1025" s="338"/>
      <c r="K1025" s="338"/>
      <c r="L1025" s="332"/>
      <c r="M1025" s="333" t="s">
        <v>4171</v>
      </c>
      <c r="N1025" s="334"/>
      <c r="O1025" s="139">
        <v>40954</v>
      </c>
      <c r="P1025" s="142">
        <v>0.47916666666666669</v>
      </c>
      <c r="Q1025" s="134"/>
      <c r="R1025" s="134"/>
      <c r="S1025" s="137"/>
      <c r="T1025" s="137"/>
      <c r="U1025" s="137"/>
      <c r="V1025" s="137"/>
      <c r="W1025" s="137"/>
      <c r="X1025" s="137"/>
      <c r="Y1025" s="137"/>
      <c r="Z1025" s="137"/>
    </row>
    <row r="1026" spans="2:26" ht="48" customHeight="1" x14ac:dyDescent="0.25">
      <c r="B1026" s="331" t="s">
        <v>1819</v>
      </c>
      <c r="C1026" s="332"/>
      <c r="D1026" s="333" t="s">
        <v>4178</v>
      </c>
      <c r="E1026" s="334"/>
      <c r="F1026" s="130" t="s">
        <v>4165</v>
      </c>
      <c r="G1026" s="130" t="s">
        <v>1847</v>
      </c>
      <c r="H1026" s="140" t="s">
        <v>4179</v>
      </c>
      <c r="I1026" s="331" t="s">
        <v>4174</v>
      </c>
      <c r="J1026" s="338"/>
      <c r="K1026" s="338"/>
      <c r="L1026" s="332"/>
      <c r="M1026" s="333" t="s">
        <v>4171</v>
      </c>
      <c r="N1026" s="334"/>
      <c r="O1026" s="139">
        <v>40954</v>
      </c>
      <c r="P1026" s="142">
        <v>0.47916666666666669</v>
      </c>
      <c r="Q1026" s="134"/>
      <c r="R1026" s="134"/>
      <c r="S1026" s="137"/>
      <c r="T1026" s="137"/>
      <c r="U1026" s="137"/>
      <c r="V1026" s="137"/>
      <c r="W1026" s="137"/>
      <c r="X1026" s="137"/>
      <c r="Y1026" s="137"/>
      <c r="Z1026" s="137"/>
    </row>
    <row r="1027" spans="2:26" ht="48" customHeight="1" x14ac:dyDescent="0.25">
      <c r="B1027" s="331" t="s">
        <v>1819</v>
      </c>
      <c r="C1027" s="332"/>
      <c r="D1027" s="333" t="s">
        <v>4180</v>
      </c>
      <c r="E1027" s="334"/>
      <c r="F1027" s="130" t="s">
        <v>4165</v>
      </c>
      <c r="G1027" s="130" t="s">
        <v>1847</v>
      </c>
      <c r="H1027" s="140" t="s">
        <v>4181</v>
      </c>
      <c r="I1027" s="331" t="s">
        <v>4182</v>
      </c>
      <c r="J1027" s="338"/>
      <c r="K1027" s="338"/>
      <c r="L1027" s="332"/>
      <c r="M1027" s="333" t="s">
        <v>4171</v>
      </c>
      <c r="N1027" s="334"/>
      <c r="O1027" s="139">
        <v>40954</v>
      </c>
      <c r="P1027" s="142">
        <v>0.47916666666666669</v>
      </c>
      <c r="Q1027" s="134"/>
      <c r="R1027" s="134"/>
      <c r="S1027" s="137"/>
      <c r="T1027" s="137"/>
      <c r="U1027" s="137"/>
      <c r="V1027" s="137"/>
      <c r="W1027" s="137"/>
      <c r="X1027" s="137"/>
      <c r="Y1027" s="137"/>
      <c r="Z1027" s="137"/>
    </row>
    <row r="1028" spans="2:26" ht="48" customHeight="1" x14ac:dyDescent="0.25">
      <c r="B1028" s="331" t="s">
        <v>1819</v>
      </c>
      <c r="C1028" s="332"/>
      <c r="D1028" s="333" t="s">
        <v>4183</v>
      </c>
      <c r="E1028" s="334"/>
      <c r="F1028" s="130" t="s">
        <v>4165</v>
      </c>
      <c r="G1028" s="130" t="s">
        <v>1847</v>
      </c>
      <c r="H1028" s="140" t="s">
        <v>4184</v>
      </c>
      <c r="I1028" s="331" t="s">
        <v>4174</v>
      </c>
      <c r="J1028" s="338"/>
      <c r="K1028" s="338"/>
      <c r="L1028" s="332"/>
      <c r="M1028" s="333" t="s">
        <v>4171</v>
      </c>
      <c r="N1028" s="334"/>
      <c r="O1028" s="139">
        <v>40954</v>
      </c>
      <c r="P1028" s="142">
        <v>0.47916666666666669</v>
      </c>
      <c r="Q1028" s="134"/>
      <c r="R1028" s="134"/>
      <c r="S1028" s="137"/>
      <c r="T1028" s="137"/>
      <c r="U1028" s="137"/>
      <c r="V1028" s="137"/>
      <c r="W1028" s="137"/>
      <c r="X1028" s="137"/>
      <c r="Y1028" s="137"/>
      <c r="Z1028" s="137"/>
    </row>
    <row r="1029" spans="2:26" ht="48" customHeight="1" x14ac:dyDescent="0.25">
      <c r="B1029" s="331" t="s">
        <v>1819</v>
      </c>
      <c r="C1029" s="332"/>
      <c r="D1029" s="333" t="s">
        <v>4185</v>
      </c>
      <c r="E1029" s="334"/>
      <c r="F1029" s="130" t="s">
        <v>4165</v>
      </c>
      <c r="G1029" s="130" t="s">
        <v>1847</v>
      </c>
      <c r="H1029" s="140" t="s">
        <v>4186</v>
      </c>
      <c r="I1029" s="331" t="s">
        <v>4187</v>
      </c>
      <c r="J1029" s="338"/>
      <c r="K1029" s="338"/>
      <c r="L1029" s="332"/>
      <c r="M1029" s="333" t="s">
        <v>4171</v>
      </c>
      <c r="N1029" s="334"/>
      <c r="O1029" s="139">
        <v>40954</v>
      </c>
      <c r="P1029" s="142">
        <v>0.47916666666666669</v>
      </c>
      <c r="Q1029" s="134"/>
      <c r="R1029" s="134"/>
      <c r="S1029" s="137"/>
      <c r="T1029" s="137"/>
      <c r="U1029" s="137"/>
      <c r="V1029" s="137"/>
      <c r="W1029" s="137"/>
      <c r="X1029" s="137"/>
      <c r="Y1029" s="137"/>
      <c r="Z1029" s="137"/>
    </row>
    <row r="1030" spans="2:26" ht="48" customHeight="1" x14ac:dyDescent="0.25">
      <c r="B1030" s="331" t="s">
        <v>1819</v>
      </c>
      <c r="C1030" s="332"/>
      <c r="D1030" s="333" t="s">
        <v>4188</v>
      </c>
      <c r="E1030" s="334"/>
      <c r="F1030" s="130" t="s">
        <v>4165</v>
      </c>
      <c r="G1030" s="130" t="s">
        <v>1847</v>
      </c>
      <c r="H1030" s="140" t="s">
        <v>4189</v>
      </c>
      <c r="I1030" s="331" t="s">
        <v>4174</v>
      </c>
      <c r="J1030" s="338"/>
      <c r="K1030" s="338"/>
      <c r="L1030" s="332"/>
      <c r="M1030" s="333" t="s">
        <v>4171</v>
      </c>
      <c r="N1030" s="334"/>
      <c r="O1030" s="139">
        <v>40954</v>
      </c>
      <c r="P1030" s="142">
        <v>0.47916666666666669</v>
      </c>
      <c r="Q1030" s="134"/>
      <c r="R1030" s="134"/>
      <c r="S1030" s="137"/>
      <c r="T1030" s="137"/>
      <c r="U1030" s="137"/>
      <c r="V1030" s="137"/>
      <c r="W1030" s="137"/>
      <c r="X1030" s="137"/>
      <c r="Y1030" s="137"/>
      <c r="Z1030" s="137"/>
    </row>
    <row r="1031" spans="2:26" ht="48" customHeight="1" x14ac:dyDescent="0.25">
      <c r="B1031" s="331" t="s">
        <v>1819</v>
      </c>
      <c r="C1031" s="332"/>
      <c r="D1031" s="333" t="s">
        <v>4190</v>
      </c>
      <c r="E1031" s="334"/>
      <c r="F1031" s="130" t="s">
        <v>4165</v>
      </c>
      <c r="G1031" s="130" t="s">
        <v>1847</v>
      </c>
      <c r="H1031" s="140" t="s">
        <v>4191</v>
      </c>
      <c r="I1031" s="331" t="s">
        <v>4174</v>
      </c>
      <c r="J1031" s="338"/>
      <c r="K1031" s="338"/>
      <c r="L1031" s="332"/>
      <c r="M1031" s="333" t="s">
        <v>4171</v>
      </c>
      <c r="N1031" s="334"/>
      <c r="O1031" s="139">
        <v>40954</v>
      </c>
      <c r="P1031" s="142">
        <v>0.47916666666666669</v>
      </c>
      <c r="Q1031" s="134"/>
      <c r="R1031" s="134"/>
      <c r="S1031" s="137"/>
      <c r="T1031" s="137"/>
      <c r="U1031" s="137"/>
      <c r="V1031" s="137"/>
      <c r="W1031" s="137"/>
      <c r="X1031" s="137"/>
      <c r="Y1031" s="137"/>
      <c r="Z1031" s="137"/>
    </row>
    <row r="1032" spans="2:26" ht="48" customHeight="1" x14ac:dyDescent="0.25">
      <c r="B1032" s="331" t="s">
        <v>1819</v>
      </c>
      <c r="C1032" s="332"/>
      <c r="D1032" s="333" t="s">
        <v>4192</v>
      </c>
      <c r="E1032" s="334"/>
      <c r="F1032" s="130" t="s">
        <v>4165</v>
      </c>
      <c r="G1032" s="130" t="s">
        <v>1847</v>
      </c>
      <c r="H1032" s="140" t="s">
        <v>4193</v>
      </c>
      <c r="I1032" s="331" t="s">
        <v>4187</v>
      </c>
      <c r="J1032" s="338"/>
      <c r="K1032" s="338"/>
      <c r="L1032" s="332"/>
      <c r="M1032" s="333" t="s">
        <v>4171</v>
      </c>
      <c r="N1032" s="334"/>
      <c r="O1032" s="139">
        <v>40954</v>
      </c>
      <c r="P1032" s="142">
        <v>0.47916666666666669</v>
      </c>
      <c r="Q1032" s="134"/>
      <c r="R1032" s="134"/>
      <c r="S1032" s="137"/>
      <c r="T1032" s="137"/>
      <c r="U1032" s="137"/>
      <c r="V1032" s="137"/>
      <c r="W1032" s="137"/>
      <c r="X1032" s="137"/>
      <c r="Y1032" s="137"/>
      <c r="Z1032" s="137"/>
    </row>
    <row r="1033" spans="2:26" ht="48" customHeight="1" x14ac:dyDescent="0.25">
      <c r="B1033" s="331" t="s">
        <v>1819</v>
      </c>
      <c r="C1033" s="332"/>
      <c r="D1033" s="333" t="s">
        <v>4194</v>
      </c>
      <c r="E1033" s="334"/>
      <c r="F1033" s="130" t="s">
        <v>4165</v>
      </c>
      <c r="G1033" s="130" t="s">
        <v>1847</v>
      </c>
      <c r="H1033" s="140" t="s">
        <v>4195</v>
      </c>
      <c r="I1033" s="331" t="s">
        <v>4187</v>
      </c>
      <c r="J1033" s="338"/>
      <c r="K1033" s="338"/>
      <c r="L1033" s="332"/>
      <c r="M1033" s="333" t="s">
        <v>4171</v>
      </c>
      <c r="N1033" s="334"/>
      <c r="O1033" s="139">
        <v>40954</v>
      </c>
      <c r="P1033" s="142">
        <v>0.47916666666666669</v>
      </c>
      <c r="Q1033" s="134"/>
      <c r="R1033" s="134"/>
      <c r="S1033" s="137"/>
      <c r="T1033" s="137"/>
      <c r="U1033" s="137"/>
      <c r="V1033" s="137"/>
      <c r="W1033" s="137"/>
      <c r="X1033" s="137"/>
      <c r="Y1033" s="137"/>
      <c r="Z1033" s="137"/>
    </row>
    <row r="1034" spans="2:26" ht="48" customHeight="1" x14ac:dyDescent="0.25">
      <c r="B1034" s="331" t="s">
        <v>1819</v>
      </c>
      <c r="C1034" s="332"/>
      <c r="D1034" s="333" t="s">
        <v>4196</v>
      </c>
      <c r="E1034" s="334"/>
      <c r="F1034" s="130" t="s">
        <v>4165</v>
      </c>
      <c r="G1034" s="130" t="s">
        <v>1847</v>
      </c>
      <c r="H1034" s="140" t="s">
        <v>4197</v>
      </c>
      <c r="I1034" s="331" t="s">
        <v>4187</v>
      </c>
      <c r="J1034" s="338"/>
      <c r="K1034" s="338"/>
      <c r="L1034" s="332"/>
      <c r="M1034" s="333" t="s">
        <v>4171</v>
      </c>
      <c r="N1034" s="334"/>
      <c r="O1034" s="139">
        <v>40954</v>
      </c>
      <c r="P1034" s="142">
        <v>0.47916666666666669</v>
      </c>
      <c r="Q1034" s="134"/>
      <c r="R1034" s="134"/>
      <c r="S1034" s="137"/>
      <c r="T1034" s="137"/>
      <c r="U1034" s="137"/>
      <c r="V1034" s="137"/>
      <c r="W1034" s="137"/>
      <c r="X1034" s="137"/>
      <c r="Y1034" s="137"/>
      <c r="Z1034" s="137"/>
    </row>
    <row r="1035" spans="2:26" ht="48" customHeight="1" x14ac:dyDescent="0.25">
      <c r="B1035" s="331" t="s">
        <v>1819</v>
      </c>
      <c r="C1035" s="332"/>
      <c r="D1035" s="333" t="s">
        <v>4198</v>
      </c>
      <c r="E1035" s="334"/>
      <c r="F1035" s="130" t="s">
        <v>4165</v>
      </c>
      <c r="G1035" s="130" t="s">
        <v>1847</v>
      </c>
      <c r="H1035" s="140" t="s">
        <v>4199</v>
      </c>
      <c r="I1035" s="331" t="s">
        <v>4174</v>
      </c>
      <c r="J1035" s="338"/>
      <c r="K1035" s="338"/>
      <c r="L1035" s="332"/>
      <c r="M1035" s="333" t="s">
        <v>4171</v>
      </c>
      <c r="N1035" s="334"/>
      <c r="O1035" s="139">
        <v>40954</v>
      </c>
      <c r="P1035" s="142">
        <v>0.47916666666666669</v>
      </c>
      <c r="Q1035" s="134"/>
      <c r="R1035" s="134"/>
      <c r="S1035" s="137"/>
      <c r="T1035" s="137"/>
      <c r="U1035" s="137"/>
      <c r="V1035" s="137"/>
      <c r="W1035" s="137"/>
      <c r="X1035" s="137"/>
      <c r="Y1035" s="137"/>
      <c r="Z1035" s="137"/>
    </row>
    <row r="1036" spans="2:26" ht="48" customHeight="1" x14ac:dyDescent="0.25">
      <c r="B1036" s="331" t="s">
        <v>1819</v>
      </c>
      <c r="C1036" s="332"/>
      <c r="D1036" s="333" t="s">
        <v>4200</v>
      </c>
      <c r="E1036" s="334"/>
      <c r="F1036" s="130" t="s">
        <v>4165</v>
      </c>
      <c r="G1036" s="130" t="s">
        <v>1847</v>
      </c>
      <c r="H1036" s="140" t="s">
        <v>4201</v>
      </c>
      <c r="I1036" s="331" t="s">
        <v>4177</v>
      </c>
      <c r="J1036" s="338"/>
      <c r="K1036" s="338"/>
      <c r="L1036" s="332"/>
      <c r="M1036" s="333" t="s">
        <v>4171</v>
      </c>
      <c r="N1036" s="334"/>
      <c r="O1036" s="139">
        <v>40954</v>
      </c>
      <c r="P1036" s="142">
        <v>0.47916666666666669</v>
      </c>
      <c r="Q1036" s="134"/>
      <c r="R1036" s="134"/>
      <c r="S1036" s="137"/>
      <c r="T1036" s="137"/>
      <c r="U1036" s="137"/>
      <c r="V1036" s="137"/>
      <c r="W1036" s="137"/>
      <c r="X1036" s="137"/>
      <c r="Y1036" s="137"/>
      <c r="Z1036" s="137"/>
    </row>
    <row r="1037" spans="2:26" ht="48" customHeight="1" x14ac:dyDescent="0.25">
      <c r="B1037" s="331">
        <v>20123102145</v>
      </c>
      <c r="C1037" s="332"/>
      <c r="D1037" s="333" t="s">
        <v>4202</v>
      </c>
      <c r="E1037" s="334"/>
      <c r="F1037" s="130" t="s">
        <v>329</v>
      </c>
      <c r="G1037" s="130" t="s">
        <v>3066</v>
      </c>
      <c r="H1037" s="140" t="s">
        <v>4203</v>
      </c>
      <c r="I1037" s="331" t="s">
        <v>4204</v>
      </c>
      <c r="J1037" s="338"/>
      <c r="K1037" s="338"/>
      <c r="L1037" s="332"/>
      <c r="M1037" s="333" t="s">
        <v>2012</v>
      </c>
      <c r="N1037" s="334"/>
      <c r="O1037" s="139">
        <v>40954</v>
      </c>
      <c r="P1037" s="142">
        <v>0.47916666666666669</v>
      </c>
      <c r="Q1037" s="134"/>
      <c r="R1037" s="134"/>
      <c r="S1037" s="137"/>
      <c r="T1037" s="137"/>
      <c r="U1037" s="137"/>
      <c r="V1037" s="137"/>
      <c r="W1037" s="137"/>
      <c r="X1037" s="137"/>
      <c r="Y1037" s="137"/>
      <c r="Z1037" s="137"/>
    </row>
    <row r="1038" spans="2:26" ht="48" customHeight="1" x14ac:dyDescent="0.25">
      <c r="B1038" s="331" t="s">
        <v>1819</v>
      </c>
      <c r="C1038" s="332"/>
      <c r="D1038" s="333" t="s">
        <v>2547</v>
      </c>
      <c r="E1038" s="334"/>
      <c r="F1038" s="130" t="s">
        <v>4165</v>
      </c>
      <c r="G1038" s="130" t="s">
        <v>1847</v>
      </c>
      <c r="H1038" s="140" t="s">
        <v>4205</v>
      </c>
      <c r="I1038" s="331" t="s">
        <v>4206</v>
      </c>
      <c r="J1038" s="338"/>
      <c r="K1038" s="338"/>
      <c r="L1038" s="332"/>
      <c r="M1038" s="333" t="s">
        <v>4171</v>
      </c>
      <c r="N1038" s="334"/>
      <c r="O1038" s="139">
        <v>40954</v>
      </c>
      <c r="P1038" s="142">
        <v>0.47916666666666669</v>
      </c>
      <c r="Q1038" s="134"/>
      <c r="R1038" s="134"/>
      <c r="S1038" s="137"/>
      <c r="T1038" s="137"/>
      <c r="U1038" s="137"/>
      <c r="V1038" s="137"/>
      <c r="W1038" s="137"/>
      <c r="X1038" s="137"/>
      <c r="Y1038" s="137"/>
      <c r="Z1038" s="137"/>
    </row>
    <row r="1039" spans="2:26" ht="48" customHeight="1" x14ac:dyDescent="0.25">
      <c r="B1039" s="331">
        <v>20121102185</v>
      </c>
      <c r="C1039" s="332"/>
      <c r="D1039" s="333" t="s">
        <v>4207</v>
      </c>
      <c r="E1039" s="334"/>
      <c r="F1039" s="130" t="s">
        <v>329</v>
      </c>
      <c r="G1039" s="130" t="s">
        <v>2932</v>
      </c>
      <c r="H1039" s="140" t="s">
        <v>4208</v>
      </c>
      <c r="I1039" s="331" t="s">
        <v>4209</v>
      </c>
      <c r="J1039" s="338"/>
      <c r="K1039" s="338"/>
      <c r="L1039" s="332"/>
      <c r="M1039" s="333" t="s">
        <v>4210</v>
      </c>
      <c r="N1039" s="334"/>
      <c r="O1039" s="139">
        <v>40954</v>
      </c>
      <c r="P1039" s="142" t="s">
        <v>4211</v>
      </c>
      <c r="Q1039" s="134"/>
      <c r="R1039" s="134"/>
      <c r="S1039" s="137"/>
      <c r="T1039" s="137"/>
      <c r="U1039" s="137"/>
      <c r="V1039" s="137"/>
      <c r="W1039" s="137"/>
      <c r="X1039" s="137"/>
      <c r="Y1039" s="137"/>
      <c r="Z1039" s="137"/>
    </row>
    <row r="1040" spans="2:26" ht="48" customHeight="1" x14ac:dyDescent="0.25">
      <c r="B1040" s="331">
        <v>20121102160</v>
      </c>
      <c r="C1040" s="332"/>
      <c r="D1040" s="333" t="s">
        <v>2047</v>
      </c>
      <c r="E1040" s="334"/>
      <c r="F1040" s="130" t="s">
        <v>388</v>
      </c>
      <c r="G1040" s="130" t="s">
        <v>1847</v>
      </c>
      <c r="H1040" s="140" t="s">
        <v>4212</v>
      </c>
      <c r="I1040" s="331" t="s">
        <v>4029</v>
      </c>
      <c r="J1040" s="338"/>
      <c r="K1040" s="338"/>
      <c r="L1040" s="332"/>
      <c r="M1040" s="333" t="s">
        <v>4213</v>
      </c>
      <c r="N1040" s="334"/>
      <c r="O1040" s="139">
        <v>40954</v>
      </c>
      <c r="P1040" s="130" t="s">
        <v>4211</v>
      </c>
      <c r="Q1040" s="134"/>
      <c r="R1040" s="134"/>
      <c r="S1040" s="137"/>
      <c r="T1040" s="137"/>
      <c r="U1040" s="137"/>
      <c r="V1040" s="137"/>
      <c r="W1040" s="137"/>
      <c r="X1040" s="137"/>
      <c r="Y1040" s="137"/>
      <c r="Z1040" s="137"/>
    </row>
    <row r="1041" spans="2:26" ht="48" customHeight="1" x14ac:dyDescent="0.25">
      <c r="B1041" s="331" t="s">
        <v>1819</v>
      </c>
      <c r="C1041" s="332"/>
      <c r="D1041" s="333" t="s">
        <v>2158</v>
      </c>
      <c r="E1041" s="334"/>
      <c r="F1041" s="130" t="s">
        <v>21</v>
      </c>
      <c r="G1041" s="130" t="s">
        <v>1847</v>
      </c>
      <c r="H1041" s="140" t="s">
        <v>712</v>
      </c>
      <c r="I1041" s="331" t="s">
        <v>4214</v>
      </c>
      <c r="J1041" s="338"/>
      <c r="K1041" s="338"/>
      <c r="L1041" s="332"/>
      <c r="M1041" s="333" t="s">
        <v>4171</v>
      </c>
      <c r="N1041" s="334"/>
      <c r="O1041" s="139">
        <v>40954</v>
      </c>
      <c r="P1041" s="130" t="s">
        <v>4211</v>
      </c>
      <c r="Q1041" s="134"/>
      <c r="R1041" s="134"/>
      <c r="S1041" s="137"/>
      <c r="T1041" s="137"/>
      <c r="U1041" s="137"/>
      <c r="V1041" s="137"/>
      <c r="W1041" s="137"/>
      <c r="X1041" s="137"/>
      <c r="Y1041" s="137"/>
      <c r="Z1041" s="137"/>
    </row>
    <row r="1042" spans="2:26" ht="48" customHeight="1" x14ac:dyDescent="0.25">
      <c r="B1042" s="331" t="s">
        <v>1819</v>
      </c>
      <c r="C1042" s="332"/>
      <c r="D1042" s="333" t="s">
        <v>3098</v>
      </c>
      <c r="E1042" s="334"/>
      <c r="F1042" s="130" t="s">
        <v>21</v>
      </c>
      <c r="G1042" s="130" t="s">
        <v>1847</v>
      </c>
      <c r="H1042" s="140" t="s">
        <v>1399</v>
      </c>
      <c r="I1042" s="331" t="s">
        <v>4214</v>
      </c>
      <c r="J1042" s="338"/>
      <c r="K1042" s="338"/>
      <c r="L1042" s="332"/>
      <c r="M1042" s="333" t="s">
        <v>4171</v>
      </c>
      <c r="N1042" s="334"/>
      <c r="O1042" s="139">
        <v>40954</v>
      </c>
      <c r="P1042" s="130" t="s">
        <v>4211</v>
      </c>
      <c r="Q1042" s="134"/>
      <c r="R1042" s="134"/>
      <c r="S1042" s="137"/>
      <c r="T1042" s="137"/>
      <c r="U1042" s="137"/>
      <c r="V1042" s="137"/>
      <c r="W1042" s="137"/>
      <c r="X1042" s="137"/>
      <c r="Y1042" s="137"/>
      <c r="Z1042" s="137"/>
    </row>
    <row r="1043" spans="2:26" ht="48" customHeight="1" x14ac:dyDescent="0.25">
      <c r="B1043" s="331" t="s">
        <v>1819</v>
      </c>
      <c r="C1043" s="332"/>
      <c r="D1043" s="333" t="s">
        <v>4215</v>
      </c>
      <c r="E1043" s="334"/>
      <c r="F1043" s="130" t="s">
        <v>21</v>
      </c>
      <c r="G1043" s="130" t="s">
        <v>1847</v>
      </c>
      <c r="H1043" s="140" t="s">
        <v>4216</v>
      </c>
      <c r="I1043" s="331" t="s">
        <v>4214</v>
      </c>
      <c r="J1043" s="338"/>
      <c r="K1043" s="338"/>
      <c r="L1043" s="332"/>
      <c r="M1043" s="333" t="s">
        <v>4171</v>
      </c>
      <c r="N1043" s="334"/>
      <c r="O1043" s="139">
        <v>40954</v>
      </c>
      <c r="P1043" s="130" t="s">
        <v>4211</v>
      </c>
      <c r="Q1043" s="134"/>
      <c r="R1043" s="134"/>
      <c r="S1043" s="137"/>
      <c r="T1043" s="137"/>
      <c r="U1043" s="137"/>
      <c r="V1043" s="137"/>
      <c r="W1043" s="137"/>
      <c r="X1043" s="137"/>
      <c r="Y1043" s="137"/>
      <c r="Z1043" s="137"/>
    </row>
    <row r="1044" spans="2:26" ht="48" customHeight="1" x14ac:dyDescent="0.25">
      <c r="B1044" s="331" t="s">
        <v>1819</v>
      </c>
      <c r="C1044" s="332"/>
      <c r="D1044" s="333" t="s">
        <v>3093</v>
      </c>
      <c r="E1044" s="334"/>
      <c r="F1044" s="130" t="s">
        <v>21</v>
      </c>
      <c r="G1044" s="130" t="s">
        <v>1847</v>
      </c>
      <c r="H1044" s="140" t="s">
        <v>4217</v>
      </c>
      <c r="I1044" s="331" t="s">
        <v>4214</v>
      </c>
      <c r="J1044" s="338"/>
      <c r="K1044" s="338"/>
      <c r="L1044" s="332"/>
      <c r="M1044" s="333" t="s">
        <v>4171</v>
      </c>
      <c r="N1044" s="334"/>
      <c r="O1044" s="139">
        <v>40954</v>
      </c>
      <c r="P1044" s="130" t="s">
        <v>4211</v>
      </c>
      <c r="Q1044" s="134"/>
      <c r="R1044" s="134"/>
      <c r="S1044" s="137"/>
      <c r="T1044" s="137"/>
      <c r="U1044" s="137"/>
      <c r="V1044" s="137"/>
      <c r="W1044" s="137"/>
      <c r="X1044" s="137"/>
      <c r="Y1044" s="137"/>
      <c r="Z1044" s="137"/>
    </row>
    <row r="1045" spans="2:26" ht="48" customHeight="1" x14ac:dyDescent="0.25">
      <c r="B1045" s="331" t="s">
        <v>1819</v>
      </c>
      <c r="C1045" s="332"/>
      <c r="D1045" s="333" t="s">
        <v>3096</v>
      </c>
      <c r="E1045" s="334"/>
      <c r="F1045" s="130" t="s">
        <v>21</v>
      </c>
      <c r="G1045" s="130" t="s">
        <v>1847</v>
      </c>
      <c r="H1045" s="140" t="s">
        <v>4218</v>
      </c>
      <c r="I1045" s="335" t="s">
        <v>4214</v>
      </c>
      <c r="J1045" s="336"/>
      <c r="K1045" s="336"/>
      <c r="L1045" s="337"/>
      <c r="M1045" s="333" t="s">
        <v>4171</v>
      </c>
      <c r="N1045" s="334"/>
      <c r="O1045" s="139">
        <v>40954</v>
      </c>
      <c r="P1045" s="130" t="s">
        <v>4211</v>
      </c>
      <c r="Q1045" s="134"/>
      <c r="R1045" s="134"/>
      <c r="S1045" s="137"/>
      <c r="T1045" s="137"/>
      <c r="U1045" s="137"/>
      <c r="V1045" s="137"/>
      <c r="W1045" s="137"/>
      <c r="X1045" s="137"/>
      <c r="Y1045" s="137"/>
      <c r="Z1045" s="137"/>
    </row>
    <row r="1046" spans="2:26" ht="48" customHeight="1" x14ac:dyDescent="0.25">
      <c r="B1046" s="331">
        <v>20121102206</v>
      </c>
      <c r="C1046" s="332"/>
      <c r="D1046" s="333" t="s">
        <v>2361</v>
      </c>
      <c r="E1046" s="334"/>
      <c r="F1046" s="130" t="s">
        <v>2015</v>
      </c>
      <c r="G1046" s="130" t="s">
        <v>1847</v>
      </c>
      <c r="H1046" s="140" t="s">
        <v>4219</v>
      </c>
      <c r="I1046" s="335" t="s">
        <v>4220</v>
      </c>
      <c r="J1046" s="336"/>
      <c r="K1046" s="336"/>
      <c r="L1046" s="337"/>
      <c r="M1046" s="333" t="s">
        <v>4213</v>
      </c>
      <c r="N1046" s="334"/>
      <c r="O1046" s="139">
        <v>40954</v>
      </c>
      <c r="P1046" s="130" t="s">
        <v>4211</v>
      </c>
      <c r="Q1046" s="134"/>
      <c r="R1046" s="134"/>
      <c r="S1046" s="137"/>
      <c r="T1046" s="137"/>
      <c r="U1046" s="137"/>
      <c r="V1046" s="137"/>
      <c r="W1046" s="137"/>
      <c r="X1046" s="137"/>
      <c r="Y1046" s="137"/>
      <c r="Z1046" s="137"/>
    </row>
    <row r="1047" spans="2:26" ht="48" customHeight="1" x14ac:dyDescent="0.25">
      <c r="B1047" s="331">
        <v>20121102210</v>
      </c>
      <c r="C1047" s="332"/>
      <c r="D1047" s="333" t="s">
        <v>2856</v>
      </c>
      <c r="E1047" s="334"/>
      <c r="F1047" s="130" t="s">
        <v>329</v>
      </c>
      <c r="G1047" s="130" t="s">
        <v>2932</v>
      </c>
      <c r="H1047" s="140" t="s">
        <v>4221</v>
      </c>
      <c r="I1047" s="335" t="s">
        <v>4222</v>
      </c>
      <c r="J1047" s="336"/>
      <c r="K1047" s="336"/>
      <c r="L1047" s="337"/>
      <c r="M1047" s="333" t="s">
        <v>4223</v>
      </c>
      <c r="N1047" s="334"/>
      <c r="O1047" s="139">
        <v>40954</v>
      </c>
      <c r="P1047" s="130" t="s">
        <v>4211</v>
      </c>
      <c r="Q1047" s="134"/>
      <c r="R1047" s="134"/>
      <c r="S1047" s="137"/>
      <c r="T1047" s="137"/>
      <c r="U1047" s="137"/>
      <c r="V1047" s="137"/>
      <c r="W1047" s="137"/>
      <c r="X1047" s="137"/>
      <c r="Y1047" s="137"/>
      <c r="Z1047" s="137"/>
    </row>
    <row r="1048" spans="2:26" ht="48" customHeight="1" x14ac:dyDescent="0.25">
      <c r="B1048" s="331">
        <v>20121102236</v>
      </c>
      <c r="C1048" s="332"/>
      <c r="D1048" s="333" t="s">
        <v>4224</v>
      </c>
      <c r="E1048" s="334"/>
      <c r="F1048" s="130" t="s">
        <v>1420</v>
      </c>
      <c r="G1048" s="130" t="s">
        <v>1847</v>
      </c>
      <c r="H1048" s="140" t="s">
        <v>1972</v>
      </c>
      <c r="I1048" s="335" t="s">
        <v>3618</v>
      </c>
      <c r="J1048" s="336"/>
      <c r="K1048" s="336"/>
      <c r="L1048" s="337"/>
      <c r="M1048" s="333" t="s">
        <v>4109</v>
      </c>
      <c r="N1048" s="334"/>
      <c r="O1048" s="139">
        <v>40954</v>
      </c>
      <c r="P1048" s="130" t="s">
        <v>4211</v>
      </c>
      <c r="Q1048" s="134"/>
      <c r="R1048" s="134"/>
      <c r="S1048" s="137"/>
      <c r="T1048" s="137"/>
      <c r="U1048" s="137"/>
      <c r="V1048" s="137"/>
      <c r="W1048" s="137"/>
      <c r="X1048" s="137"/>
      <c r="Y1048" s="137"/>
      <c r="Z1048" s="137"/>
    </row>
    <row r="1049" spans="2:26" ht="48" customHeight="1" x14ac:dyDescent="0.25">
      <c r="B1049" s="331">
        <v>20121102239</v>
      </c>
      <c r="C1049" s="332"/>
      <c r="D1049" s="333" t="s">
        <v>2520</v>
      </c>
      <c r="E1049" s="334"/>
      <c r="F1049" s="130" t="s">
        <v>4225</v>
      </c>
      <c r="G1049" s="130" t="s">
        <v>1847</v>
      </c>
      <c r="H1049" s="140" t="s">
        <v>2521</v>
      </c>
      <c r="I1049" s="335" t="s">
        <v>3616</v>
      </c>
      <c r="J1049" s="336"/>
      <c r="K1049" s="336"/>
      <c r="L1049" s="337"/>
      <c r="M1049" s="333" t="s">
        <v>2644</v>
      </c>
      <c r="N1049" s="334"/>
      <c r="O1049" s="139">
        <v>40954</v>
      </c>
      <c r="P1049" s="130" t="s">
        <v>4211</v>
      </c>
      <c r="Q1049" s="134"/>
      <c r="R1049" s="134"/>
      <c r="S1049" s="137"/>
      <c r="T1049" s="137"/>
      <c r="U1049" s="137"/>
      <c r="V1049" s="137"/>
      <c r="W1049" s="137"/>
      <c r="X1049" s="137"/>
      <c r="Y1049" s="137"/>
      <c r="Z1049" s="137"/>
    </row>
    <row r="1050" spans="2:26" ht="48" customHeight="1" x14ac:dyDescent="0.25">
      <c r="B1050" s="331" t="s">
        <v>1819</v>
      </c>
      <c r="C1050" s="332"/>
      <c r="D1050" s="333" t="s">
        <v>3085</v>
      </c>
      <c r="E1050" s="334"/>
      <c r="F1050" s="130" t="s">
        <v>348</v>
      </c>
      <c r="G1050" s="130" t="s">
        <v>2932</v>
      </c>
      <c r="H1050" s="140" t="s">
        <v>3086</v>
      </c>
      <c r="I1050" s="335" t="s">
        <v>4226</v>
      </c>
      <c r="J1050" s="336"/>
      <c r="K1050" s="336"/>
      <c r="L1050" s="337"/>
      <c r="M1050" s="333" t="s">
        <v>4039</v>
      </c>
      <c r="N1050" s="334"/>
      <c r="O1050" s="139">
        <v>40954</v>
      </c>
      <c r="P1050" s="130" t="s">
        <v>4227</v>
      </c>
      <c r="Q1050" s="134"/>
      <c r="R1050" s="134"/>
      <c r="S1050" s="137"/>
      <c r="T1050" s="137"/>
      <c r="U1050" s="137"/>
      <c r="V1050" s="137"/>
      <c r="W1050" s="137"/>
      <c r="X1050" s="137"/>
      <c r="Y1050" s="137"/>
      <c r="Z1050" s="137"/>
    </row>
    <row r="1051" spans="2:26" ht="48" customHeight="1" x14ac:dyDescent="0.25">
      <c r="B1051" s="331">
        <v>20121102234</v>
      </c>
      <c r="C1051" s="332"/>
      <c r="D1051" s="333" t="s">
        <v>1830</v>
      </c>
      <c r="E1051" s="334"/>
      <c r="F1051" s="130" t="s">
        <v>115</v>
      </c>
      <c r="G1051" s="130" t="s">
        <v>1847</v>
      </c>
      <c r="H1051" s="140" t="s">
        <v>4228</v>
      </c>
      <c r="I1051" s="335" t="s">
        <v>3618</v>
      </c>
      <c r="J1051" s="336"/>
      <c r="K1051" s="336"/>
      <c r="L1051" s="337"/>
      <c r="M1051" s="333" t="s">
        <v>4213</v>
      </c>
      <c r="N1051" s="334"/>
      <c r="O1051" s="139">
        <v>40954</v>
      </c>
      <c r="P1051" s="130" t="s">
        <v>4211</v>
      </c>
      <c r="Q1051" s="134"/>
      <c r="R1051" s="134"/>
      <c r="S1051" s="137"/>
      <c r="T1051" s="137"/>
      <c r="U1051" s="137"/>
      <c r="V1051" s="137"/>
      <c r="W1051" s="137"/>
      <c r="X1051" s="137"/>
      <c r="Y1051" s="137"/>
      <c r="Z1051" s="137"/>
    </row>
    <row r="1052" spans="2:26" ht="48" customHeight="1" x14ac:dyDescent="0.25">
      <c r="B1052" s="331">
        <v>20121102237</v>
      </c>
      <c r="C1052" s="332"/>
      <c r="D1052" s="333" t="s">
        <v>3906</v>
      </c>
      <c r="E1052" s="334"/>
      <c r="F1052" s="130" t="s">
        <v>360</v>
      </c>
      <c r="G1052" s="130" t="s">
        <v>1847</v>
      </c>
      <c r="H1052" s="140" t="s">
        <v>830</v>
      </c>
      <c r="I1052" s="335" t="s">
        <v>1921</v>
      </c>
      <c r="J1052" s="336"/>
      <c r="K1052" s="336"/>
      <c r="L1052" s="337"/>
      <c r="M1052" s="333" t="s">
        <v>4150</v>
      </c>
      <c r="N1052" s="334"/>
      <c r="O1052" s="139">
        <v>40954</v>
      </c>
      <c r="P1052" s="130" t="s">
        <v>4211</v>
      </c>
      <c r="Q1052" s="134"/>
      <c r="R1052" s="134"/>
      <c r="S1052" s="137"/>
      <c r="T1052" s="137"/>
      <c r="U1052" s="137"/>
      <c r="V1052" s="137"/>
      <c r="W1052" s="137"/>
      <c r="X1052" s="137"/>
      <c r="Y1052" s="137"/>
      <c r="Z1052" s="137"/>
    </row>
    <row r="1053" spans="2:26" ht="48" customHeight="1" x14ac:dyDescent="0.25">
      <c r="B1053" s="331">
        <v>18123100081</v>
      </c>
      <c r="C1053" s="332"/>
      <c r="D1053" s="333" t="s">
        <v>2423</v>
      </c>
      <c r="E1053" s="334"/>
      <c r="F1053" s="130" t="s">
        <v>363</v>
      </c>
      <c r="G1053" s="130" t="s">
        <v>1847</v>
      </c>
      <c r="H1053" s="140" t="s">
        <v>4229</v>
      </c>
      <c r="I1053" s="335" t="s">
        <v>1921</v>
      </c>
      <c r="J1053" s="336"/>
      <c r="K1053" s="336"/>
      <c r="L1053" s="337"/>
      <c r="M1053" s="333" t="s">
        <v>4171</v>
      </c>
      <c r="N1053" s="334"/>
      <c r="O1053" s="139">
        <v>40954</v>
      </c>
      <c r="P1053" s="130" t="s">
        <v>4211</v>
      </c>
      <c r="Q1053" s="134"/>
      <c r="R1053" s="134"/>
      <c r="S1053" s="137"/>
      <c r="T1053" s="137"/>
      <c r="U1053" s="137"/>
      <c r="V1053" s="137"/>
      <c r="W1053" s="137"/>
      <c r="X1053" s="137"/>
      <c r="Y1053" s="137"/>
      <c r="Z1053" s="137"/>
    </row>
    <row r="1054" spans="2:26" ht="48" customHeight="1" x14ac:dyDescent="0.25">
      <c r="B1054" s="331">
        <v>18123100081</v>
      </c>
      <c r="C1054" s="332"/>
      <c r="D1054" s="333" t="s">
        <v>2430</v>
      </c>
      <c r="E1054" s="334"/>
      <c r="F1054" s="130" t="s">
        <v>363</v>
      </c>
      <c r="G1054" s="130" t="s">
        <v>1847</v>
      </c>
      <c r="H1054" s="140" t="s">
        <v>3392</v>
      </c>
      <c r="I1054" s="335" t="s">
        <v>3616</v>
      </c>
      <c r="J1054" s="336"/>
      <c r="K1054" s="336"/>
      <c r="L1054" s="337"/>
      <c r="M1054" s="333" t="s">
        <v>4171</v>
      </c>
      <c r="N1054" s="334"/>
      <c r="O1054" s="139">
        <v>40954</v>
      </c>
      <c r="P1054" s="130" t="s">
        <v>4211</v>
      </c>
      <c r="Q1054" s="134"/>
      <c r="R1054" s="134"/>
      <c r="S1054" s="137"/>
      <c r="T1054" s="137"/>
      <c r="U1054" s="137"/>
      <c r="V1054" s="137"/>
      <c r="W1054" s="137"/>
      <c r="X1054" s="137"/>
      <c r="Y1054" s="137"/>
      <c r="Z1054" s="137"/>
    </row>
    <row r="1055" spans="2:26" ht="48" customHeight="1" x14ac:dyDescent="0.25">
      <c r="B1055" s="331">
        <v>39123100072</v>
      </c>
      <c r="C1055" s="332"/>
      <c r="D1055" s="333" t="s">
        <v>3541</v>
      </c>
      <c r="E1055" s="334"/>
      <c r="F1055" s="130" t="s">
        <v>371</v>
      </c>
      <c r="G1055" s="130" t="s">
        <v>1847</v>
      </c>
      <c r="H1055" s="140" t="s">
        <v>4230</v>
      </c>
      <c r="I1055" s="335" t="s">
        <v>3618</v>
      </c>
      <c r="J1055" s="336"/>
      <c r="K1055" s="336"/>
      <c r="L1055" s="337"/>
      <c r="M1055" s="333" t="s">
        <v>4150</v>
      </c>
      <c r="N1055" s="334"/>
      <c r="O1055" s="139">
        <v>40954</v>
      </c>
      <c r="P1055" s="130" t="s">
        <v>4211</v>
      </c>
      <c r="Q1055" s="134"/>
      <c r="R1055" s="134"/>
      <c r="S1055" s="137"/>
      <c r="T1055" s="137"/>
      <c r="U1055" s="137"/>
      <c r="V1055" s="137"/>
      <c r="W1055" s="137"/>
      <c r="X1055" s="137"/>
      <c r="Y1055" s="137"/>
      <c r="Z1055" s="137"/>
    </row>
    <row r="1056" spans="2:26" ht="48" customHeight="1" x14ac:dyDescent="0.25">
      <c r="B1056" s="331">
        <v>19123100035</v>
      </c>
      <c r="C1056" s="332"/>
      <c r="D1056" s="333" t="s">
        <v>4231</v>
      </c>
      <c r="E1056" s="334"/>
      <c r="F1056" s="130" t="s">
        <v>3984</v>
      </c>
      <c r="G1056" s="130" t="s">
        <v>2570</v>
      </c>
      <c r="H1056" s="140" t="s">
        <v>4232</v>
      </c>
      <c r="I1056" s="335" t="s">
        <v>2570</v>
      </c>
      <c r="J1056" s="336"/>
      <c r="K1056" s="336"/>
      <c r="L1056" s="337"/>
      <c r="M1056" s="333" t="s">
        <v>4233</v>
      </c>
      <c r="N1056" s="334"/>
      <c r="O1056" s="139">
        <v>40954</v>
      </c>
      <c r="P1056" s="130" t="s">
        <v>4211</v>
      </c>
      <c r="Q1056" s="134"/>
      <c r="R1056" s="134"/>
      <c r="S1056" s="137"/>
      <c r="T1056" s="137"/>
      <c r="U1056" s="137"/>
      <c r="V1056" s="137"/>
      <c r="W1056" s="137"/>
      <c r="X1056" s="137"/>
      <c r="Y1056" s="137"/>
      <c r="Z1056" s="137"/>
    </row>
    <row r="1057" spans="2:26" ht="48" customHeight="1" x14ac:dyDescent="0.25">
      <c r="B1057" s="331">
        <v>42123100173</v>
      </c>
      <c r="C1057" s="332"/>
      <c r="D1057" s="333" t="s">
        <v>2329</v>
      </c>
      <c r="E1057" s="334"/>
      <c r="F1057" s="130" t="s">
        <v>3080</v>
      </c>
      <c r="G1057" s="130" t="s">
        <v>1847</v>
      </c>
      <c r="H1057" s="140" t="s">
        <v>2330</v>
      </c>
      <c r="I1057" s="335" t="s">
        <v>1921</v>
      </c>
      <c r="J1057" s="336"/>
      <c r="K1057" s="336"/>
      <c r="L1057" s="337"/>
      <c r="M1057" s="333" t="s">
        <v>4150</v>
      </c>
      <c r="N1057" s="334"/>
      <c r="O1057" s="139">
        <v>40954</v>
      </c>
      <c r="P1057" s="130" t="s">
        <v>4211</v>
      </c>
      <c r="Q1057" s="134"/>
      <c r="R1057" s="134"/>
      <c r="S1057" s="137"/>
      <c r="T1057" s="137"/>
      <c r="U1057" s="137"/>
      <c r="V1057" s="137"/>
      <c r="W1057" s="137"/>
      <c r="X1057" s="137"/>
      <c r="Y1057" s="137"/>
      <c r="Z1057" s="137"/>
    </row>
    <row r="1058" spans="2:26" ht="48" customHeight="1" x14ac:dyDescent="0.25">
      <c r="B1058" s="331">
        <v>29123100066</v>
      </c>
      <c r="C1058" s="332"/>
      <c r="D1058" s="333" t="s">
        <v>4234</v>
      </c>
      <c r="E1058" s="334"/>
      <c r="F1058" s="130" t="s">
        <v>21</v>
      </c>
      <c r="G1058" s="130" t="s">
        <v>2932</v>
      </c>
      <c r="H1058" s="140" t="s">
        <v>4235</v>
      </c>
      <c r="I1058" s="335" t="s">
        <v>4236</v>
      </c>
      <c r="J1058" s="336"/>
      <c r="K1058" s="336"/>
      <c r="L1058" s="337"/>
      <c r="M1058" s="333" t="s">
        <v>2032</v>
      </c>
      <c r="N1058" s="334"/>
      <c r="O1058" s="139">
        <v>40954</v>
      </c>
      <c r="P1058" s="130" t="s">
        <v>4211</v>
      </c>
      <c r="Q1058" s="134"/>
      <c r="R1058" s="134"/>
      <c r="S1058" s="137"/>
      <c r="T1058" s="137"/>
      <c r="U1058" s="137"/>
      <c r="V1058" s="137"/>
      <c r="W1058" s="137"/>
      <c r="X1058" s="137"/>
      <c r="Y1058" s="137"/>
      <c r="Z1058" s="137"/>
    </row>
    <row r="1059" spans="2:26" ht="48" customHeight="1" x14ac:dyDescent="0.25">
      <c r="B1059" s="331">
        <v>39123100073</v>
      </c>
      <c r="C1059" s="332"/>
      <c r="D1059" s="333" t="s">
        <v>2241</v>
      </c>
      <c r="E1059" s="334"/>
      <c r="F1059" s="130" t="s">
        <v>371</v>
      </c>
      <c r="G1059" s="130" t="s">
        <v>1847</v>
      </c>
      <c r="H1059" s="140" t="s">
        <v>4237</v>
      </c>
      <c r="I1059" s="335" t="s">
        <v>4238</v>
      </c>
      <c r="J1059" s="336"/>
      <c r="K1059" s="336"/>
      <c r="L1059" s="337"/>
      <c r="M1059" s="333" t="s">
        <v>4150</v>
      </c>
      <c r="N1059" s="334"/>
      <c r="O1059" s="139">
        <v>40954</v>
      </c>
      <c r="P1059" s="130" t="s">
        <v>4211</v>
      </c>
      <c r="Q1059" s="134"/>
      <c r="R1059" s="134"/>
      <c r="S1059" s="137"/>
      <c r="T1059" s="137"/>
      <c r="U1059" s="137"/>
      <c r="V1059" s="137"/>
      <c r="W1059" s="137"/>
      <c r="X1059" s="137"/>
      <c r="Y1059" s="137"/>
      <c r="Z1059" s="137"/>
    </row>
    <row r="1060" spans="2:26" ht="48" customHeight="1" x14ac:dyDescent="0.25">
      <c r="B1060" s="331">
        <v>39123100073</v>
      </c>
      <c r="C1060" s="332"/>
      <c r="D1060" s="333" t="s">
        <v>2227</v>
      </c>
      <c r="E1060" s="334"/>
      <c r="F1060" s="130" t="s">
        <v>371</v>
      </c>
      <c r="G1060" s="130" t="s">
        <v>1847</v>
      </c>
      <c r="H1060" s="140" t="s">
        <v>4239</v>
      </c>
      <c r="I1060" s="335" t="s">
        <v>4240</v>
      </c>
      <c r="J1060" s="336"/>
      <c r="K1060" s="336"/>
      <c r="L1060" s="337"/>
      <c r="M1060" s="333" t="s">
        <v>4150</v>
      </c>
      <c r="N1060" s="334"/>
      <c r="O1060" s="139">
        <v>40954</v>
      </c>
      <c r="P1060" s="130" t="s">
        <v>4211</v>
      </c>
      <c r="Q1060" s="134"/>
      <c r="R1060" s="134"/>
      <c r="S1060" s="137"/>
      <c r="T1060" s="137"/>
      <c r="U1060" s="137"/>
      <c r="V1060" s="137"/>
      <c r="W1060" s="137"/>
      <c r="X1060" s="137"/>
      <c r="Y1060" s="137"/>
      <c r="Z1060" s="137"/>
    </row>
    <row r="1061" spans="2:26" ht="48" customHeight="1" x14ac:dyDescent="0.25">
      <c r="B1061" s="331">
        <v>36123100089</v>
      </c>
      <c r="C1061" s="332"/>
      <c r="D1061" s="333" t="s">
        <v>2347</v>
      </c>
      <c r="E1061" s="334"/>
      <c r="F1061" s="130" t="s">
        <v>337</v>
      </c>
      <c r="G1061" s="130" t="s">
        <v>1847</v>
      </c>
      <c r="H1061" s="140" t="s">
        <v>4241</v>
      </c>
      <c r="I1061" s="335" t="s">
        <v>1921</v>
      </c>
      <c r="J1061" s="336"/>
      <c r="K1061" s="336"/>
      <c r="L1061" s="337"/>
      <c r="M1061" s="333" t="s">
        <v>4171</v>
      </c>
      <c r="N1061" s="334"/>
      <c r="O1061" s="139">
        <v>40954</v>
      </c>
      <c r="P1061" s="130" t="s">
        <v>4211</v>
      </c>
      <c r="Q1061" s="134"/>
      <c r="R1061" s="134"/>
      <c r="S1061" s="137"/>
      <c r="T1061" s="137"/>
      <c r="U1061" s="137"/>
      <c r="V1061" s="137"/>
      <c r="W1061" s="137"/>
      <c r="X1061" s="137"/>
      <c r="Y1061" s="137"/>
      <c r="Z1061" s="137"/>
    </row>
    <row r="1062" spans="2:26" ht="48" customHeight="1" x14ac:dyDescent="0.25">
      <c r="B1062" s="331">
        <v>20121102244</v>
      </c>
      <c r="C1062" s="332"/>
      <c r="D1062" s="333" t="s">
        <v>4242</v>
      </c>
      <c r="E1062" s="334"/>
      <c r="F1062" s="130" t="s">
        <v>4243</v>
      </c>
      <c r="G1062" s="130" t="s">
        <v>2036</v>
      </c>
      <c r="H1062" s="140" t="s">
        <v>4244</v>
      </c>
      <c r="I1062" s="335" t="s">
        <v>4245</v>
      </c>
      <c r="J1062" s="336"/>
      <c r="K1062" s="336"/>
      <c r="L1062" s="337"/>
      <c r="M1062" s="333" t="s">
        <v>4246</v>
      </c>
      <c r="N1062" s="334"/>
      <c r="O1062" s="139">
        <v>40954</v>
      </c>
      <c r="P1062" s="130" t="s">
        <v>4211</v>
      </c>
      <c r="Q1062" s="134"/>
      <c r="R1062" s="134"/>
      <c r="S1062" s="137"/>
      <c r="T1062" s="137"/>
      <c r="U1062" s="137"/>
      <c r="V1062" s="137"/>
      <c r="W1062" s="137"/>
      <c r="X1062" s="137"/>
      <c r="Y1062" s="137"/>
      <c r="Z1062" s="137"/>
    </row>
    <row r="1063" spans="2:26" ht="48" customHeight="1" x14ac:dyDescent="0.25">
      <c r="B1063" s="331" t="s">
        <v>1819</v>
      </c>
      <c r="C1063" s="332"/>
      <c r="D1063" s="333" t="s">
        <v>3487</v>
      </c>
      <c r="E1063" s="334"/>
      <c r="F1063" s="130" t="s">
        <v>329</v>
      </c>
      <c r="G1063" s="130" t="s">
        <v>1847</v>
      </c>
      <c r="H1063" s="140" t="s">
        <v>832</v>
      </c>
      <c r="I1063" s="335" t="s">
        <v>1921</v>
      </c>
      <c r="J1063" s="336"/>
      <c r="K1063" s="336"/>
      <c r="L1063" s="337"/>
      <c r="M1063" s="333" t="s">
        <v>4213</v>
      </c>
      <c r="N1063" s="334"/>
      <c r="O1063" s="139">
        <v>40954</v>
      </c>
      <c r="P1063" s="130" t="s">
        <v>4247</v>
      </c>
      <c r="Q1063" s="134"/>
      <c r="R1063" s="134"/>
      <c r="S1063" s="137"/>
      <c r="T1063" s="137"/>
      <c r="U1063" s="137"/>
      <c r="V1063" s="137"/>
      <c r="W1063" s="137"/>
      <c r="X1063" s="137"/>
      <c r="Y1063" s="137"/>
      <c r="Z1063" s="137"/>
    </row>
    <row r="1064" spans="2:26" ht="48" customHeight="1" x14ac:dyDescent="0.25">
      <c r="B1064" s="331">
        <v>20121101770</v>
      </c>
      <c r="C1064" s="332"/>
      <c r="D1064" s="333" t="s">
        <v>2149</v>
      </c>
      <c r="E1064" s="334"/>
      <c r="F1064" s="130" t="s">
        <v>329</v>
      </c>
      <c r="G1064" s="130" t="s">
        <v>2932</v>
      </c>
      <c r="H1064" s="140" t="s">
        <v>4248</v>
      </c>
      <c r="I1064" s="335" t="s">
        <v>4249</v>
      </c>
      <c r="J1064" s="336"/>
      <c r="K1064" s="336"/>
      <c r="L1064" s="337"/>
      <c r="M1064" s="333" t="s">
        <v>2897</v>
      </c>
      <c r="N1064" s="334"/>
      <c r="O1064" s="139">
        <v>40954</v>
      </c>
      <c r="P1064" s="130" t="s">
        <v>2103</v>
      </c>
      <c r="Q1064" s="134"/>
      <c r="R1064" s="134"/>
      <c r="S1064" s="137"/>
      <c r="T1064" s="137"/>
      <c r="U1064" s="137"/>
      <c r="V1064" s="137"/>
      <c r="W1064" s="137"/>
      <c r="X1064" s="137"/>
      <c r="Y1064" s="137"/>
      <c r="Z1064" s="137"/>
    </row>
    <row r="1065" spans="2:26" ht="48" customHeight="1" x14ac:dyDescent="0.25">
      <c r="B1065" s="331">
        <v>40993100025</v>
      </c>
      <c r="C1065" s="332"/>
      <c r="D1065" s="333" t="s">
        <v>2068</v>
      </c>
      <c r="E1065" s="334"/>
      <c r="F1065" s="240" t="s">
        <v>342</v>
      </c>
      <c r="G1065" s="240" t="s">
        <v>2002</v>
      </c>
      <c r="H1065" s="242" t="s">
        <v>4851</v>
      </c>
      <c r="I1065" s="331" t="s">
        <v>4852</v>
      </c>
      <c r="J1065" s="338"/>
      <c r="K1065" s="338"/>
      <c r="L1065" s="332"/>
      <c r="M1065" s="331" t="s">
        <v>2005</v>
      </c>
      <c r="N1065" s="332"/>
      <c r="O1065" s="132"/>
      <c r="P1065" s="240"/>
      <c r="Q1065" s="279" t="s">
        <v>4853</v>
      </c>
      <c r="R1065" s="279" t="s">
        <v>4854</v>
      </c>
      <c r="S1065" s="280"/>
      <c r="T1065" s="137"/>
      <c r="U1065" s="137"/>
      <c r="V1065" s="137"/>
      <c r="W1065" s="137"/>
      <c r="X1065" s="137"/>
      <c r="Y1065" s="137"/>
      <c r="Z1065" s="137"/>
    </row>
    <row r="1066" spans="2:26" ht="48" customHeight="1" x14ac:dyDescent="0.25">
      <c r="B1066" s="242"/>
      <c r="C1066" s="243"/>
      <c r="D1066" s="244"/>
      <c r="E1066" s="245"/>
      <c r="F1066" s="240" t="s">
        <v>342</v>
      </c>
      <c r="G1066" s="240" t="s">
        <v>2002</v>
      </c>
      <c r="H1066" s="242" t="s">
        <v>4851</v>
      </c>
      <c r="I1066" s="164" t="s">
        <v>4855</v>
      </c>
      <c r="J1066" s="165"/>
      <c r="K1066" s="165"/>
      <c r="L1066" s="167"/>
      <c r="M1066" s="164" t="s">
        <v>2005</v>
      </c>
      <c r="N1066" s="167"/>
      <c r="O1066" s="132"/>
      <c r="P1066" s="240"/>
      <c r="Q1066" s="279" t="s">
        <v>4853</v>
      </c>
      <c r="R1066" s="279" t="s">
        <v>4856</v>
      </c>
      <c r="S1066" s="280"/>
      <c r="T1066" s="137"/>
      <c r="U1066" s="137"/>
      <c r="V1066" s="137"/>
      <c r="W1066" s="137"/>
      <c r="X1066" s="137"/>
      <c r="Y1066" s="137"/>
      <c r="Z1066" s="137"/>
    </row>
    <row r="1067" spans="2:26" ht="48" customHeight="1" x14ac:dyDescent="0.25">
      <c r="B1067" s="331">
        <v>20123100722</v>
      </c>
      <c r="C1067" s="332"/>
      <c r="D1067" s="333" t="s">
        <v>2104</v>
      </c>
      <c r="E1067" s="334"/>
      <c r="F1067" s="240" t="s">
        <v>1408</v>
      </c>
      <c r="G1067" s="240" t="s">
        <v>2002</v>
      </c>
      <c r="H1067" s="242" t="s">
        <v>4857</v>
      </c>
      <c r="I1067" s="331" t="s">
        <v>4858</v>
      </c>
      <c r="J1067" s="338"/>
      <c r="K1067" s="338"/>
      <c r="L1067" s="332"/>
      <c r="M1067" s="331" t="s">
        <v>2005</v>
      </c>
      <c r="N1067" s="332"/>
      <c r="O1067" s="132">
        <v>40931</v>
      </c>
      <c r="P1067" s="240" t="s">
        <v>1793</v>
      </c>
      <c r="Q1067" s="279" t="s">
        <v>3109</v>
      </c>
      <c r="R1067" s="279" t="s">
        <v>3111</v>
      </c>
      <c r="S1067" s="280" t="s">
        <v>3112</v>
      </c>
      <c r="T1067" s="137" t="s">
        <v>3113</v>
      </c>
      <c r="U1067" s="137"/>
      <c r="V1067" s="137"/>
      <c r="W1067" s="137"/>
      <c r="X1067" s="137"/>
      <c r="Y1067" s="137"/>
      <c r="Z1067" s="137"/>
    </row>
    <row r="1068" spans="2:26" ht="48" customHeight="1" x14ac:dyDescent="0.25">
      <c r="B1068" s="331">
        <v>20123100760</v>
      </c>
      <c r="C1068" s="332"/>
      <c r="D1068" s="333" t="s">
        <v>2128</v>
      </c>
      <c r="E1068" s="334"/>
      <c r="F1068" s="240" t="s">
        <v>1408</v>
      </c>
      <c r="G1068" s="240" t="s">
        <v>2002</v>
      </c>
      <c r="H1068" s="242" t="s">
        <v>4859</v>
      </c>
      <c r="I1068" s="331" t="s">
        <v>4860</v>
      </c>
      <c r="J1068" s="338"/>
      <c r="K1068" s="338"/>
      <c r="L1068" s="332"/>
      <c r="M1068" s="331" t="s">
        <v>2005</v>
      </c>
      <c r="N1068" s="332"/>
      <c r="O1068" s="132">
        <v>40931</v>
      </c>
      <c r="P1068" s="240" t="s">
        <v>1793</v>
      </c>
      <c r="Q1068" s="279"/>
      <c r="R1068" s="279" t="s">
        <v>4861</v>
      </c>
      <c r="S1068" s="280" t="s">
        <v>4862</v>
      </c>
      <c r="T1068" s="137"/>
      <c r="U1068" s="137"/>
      <c r="V1068" s="137"/>
      <c r="W1068" s="137"/>
      <c r="X1068" s="137"/>
      <c r="Y1068" s="137"/>
      <c r="Z1068" s="137"/>
    </row>
    <row r="1069" spans="2:26" ht="48" customHeight="1" x14ac:dyDescent="0.25">
      <c r="B1069" s="331">
        <v>24123100032</v>
      </c>
      <c r="C1069" s="332"/>
      <c r="D1069" s="333" t="s">
        <v>2155</v>
      </c>
      <c r="E1069" s="334"/>
      <c r="F1069" s="281" t="s">
        <v>417</v>
      </c>
      <c r="G1069" s="281" t="s">
        <v>2002</v>
      </c>
      <c r="H1069" s="282" t="s">
        <v>4863</v>
      </c>
      <c r="I1069" s="359" t="s">
        <v>4864</v>
      </c>
      <c r="J1069" s="360"/>
      <c r="K1069" s="360"/>
      <c r="L1069" s="361"/>
      <c r="M1069" s="359" t="s">
        <v>2005</v>
      </c>
      <c r="N1069" s="361"/>
      <c r="O1069" s="283">
        <v>40931</v>
      </c>
      <c r="P1069" s="281" t="s">
        <v>1793</v>
      </c>
      <c r="Q1069" s="284" t="s">
        <v>4865</v>
      </c>
      <c r="R1069" s="284" t="s">
        <v>4866</v>
      </c>
      <c r="S1069" s="285" t="s">
        <v>4867</v>
      </c>
      <c r="T1069" s="137"/>
      <c r="U1069" s="137"/>
      <c r="V1069" s="137"/>
      <c r="W1069" s="137"/>
      <c r="X1069" s="137"/>
      <c r="Y1069" s="137"/>
      <c r="Z1069" s="137"/>
    </row>
    <row r="1070" spans="2:26" ht="48" customHeight="1" x14ac:dyDescent="0.25">
      <c r="B1070" s="331"/>
      <c r="C1070" s="332"/>
      <c r="D1070" s="333"/>
      <c r="E1070" s="334"/>
      <c r="F1070" s="240" t="s">
        <v>342</v>
      </c>
      <c r="G1070" s="240" t="s">
        <v>2002</v>
      </c>
      <c r="H1070" s="242" t="s">
        <v>4868</v>
      </c>
      <c r="I1070" s="331" t="s">
        <v>4869</v>
      </c>
      <c r="J1070" s="338"/>
      <c r="K1070" s="338"/>
      <c r="L1070" s="332"/>
      <c r="M1070" s="331" t="s">
        <v>2005</v>
      </c>
      <c r="N1070" s="332"/>
      <c r="O1070" s="132"/>
      <c r="P1070" s="240"/>
      <c r="Q1070" s="279" t="s">
        <v>3109</v>
      </c>
      <c r="R1070" s="279" t="s">
        <v>4870</v>
      </c>
      <c r="S1070" s="280"/>
      <c r="T1070" s="137"/>
      <c r="U1070" s="137"/>
      <c r="V1070" s="137"/>
      <c r="W1070" s="137"/>
      <c r="X1070" s="137"/>
      <c r="Y1070" s="137"/>
      <c r="Z1070" s="137"/>
    </row>
    <row r="1071" spans="2:26" ht="48" customHeight="1" x14ac:dyDescent="0.25">
      <c r="B1071" s="331"/>
      <c r="C1071" s="332"/>
      <c r="D1071" s="333"/>
      <c r="E1071" s="334"/>
      <c r="F1071" s="240" t="s">
        <v>342</v>
      </c>
      <c r="G1071" s="240" t="s">
        <v>2002</v>
      </c>
      <c r="H1071" s="242" t="s">
        <v>4868</v>
      </c>
      <c r="I1071" s="331" t="s">
        <v>4871</v>
      </c>
      <c r="J1071" s="338"/>
      <c r="K1071" s="338"/>
      <c r="L1071" s="332"/>
      <c r="M1071" s="331" t="s">
        <v>2005</v>
      </c>
      <c r="N1071" s="332"/>
      <c r="O1071" s="132"/>
      <c r="P1071" s="240"/>
      <c r="Q1071" s="279" t="s">
        <v>3109</v>
      </c>
      <c r="R1071" s="279" t="s">
        <v>4872</v>
      </c>
      <c r="S1071" s="280"/>
      <c r="T1071" s="137"/>
      <c r="U1071" s="137"/>
      <c r="V1071" s="137"/>
      <c r="W1071" s="137"/>
      <c r="X1071" s="137"/>
      <c r="Y1071" s="137"/>
      <c r="Z1071" s="137"/>
    </row>
    <row r="1072" spans="2:26" ht="48" customHeight="1" x14ac:dyDescent="0.25">
      <c r="B1072" s="331"/>
      <c r="C1072" s="332"/>
      <c r="D1072" s="333"/>
      <c r="E1072" s="334"/>
      <c r="F1072" s="240" t="s">
        <v>342</v>
      </c>
      <c r="G1072" s="240" t="s">
        <v>2002</v>
      </c>
      <c r="H1072" s="242" t="s">
        <v>4868</v>
      </c>
      <c r="I1072" s="331" t="s">
        <v>4873</v>
      </c>
      <c r="J1072" s="338"/>
      <c r="K1072" s="338"/>
      <c r="L1072" s="332"/>
      <c r="M1072" s="331" t="s">
        <v>2005</v>
      </c>
      <c r="N1072" s="332"/>
      <c r="O1072" s="132"/>
      <c r="P1072" s="240"/>
      <c r="Q1072" s="279" t="s">
        <v>3109</v>
      </c>
      <c r="R1072" s="279" t="s">
        <v>4874</v>
      </c>
      <c r="S1072" s="280"/>
      <c r="T1072" s="137"/>
      <c r="U1072" s="137"/>
      <c r="V1072" s="137"/>
      <c r="W1072" s="137"/>
      <c r="X1072" s="137"/>
      <c r="Y1072" s="137"/>
      <c r="Z1072" s="137"/>
    </row>
    <row r="1073" spans="2:26" ht="48" customHeight="1" x14ac:dyDescent="0.25">
      <c r="B1073" s="331"/>
      <c r="C1073" s="332"/>
      <c r="D1073" s="333"/>
      <c r="E1073" s="334"/>
      <c r="F1073" s="240" t="s">
        <v>417</v>
      </c>
      <c r="G1073" s="240" t="s">
        <v>2002</v>
      </c>
      <c r="H1073" s="242" t="s">
        <v>4875</v>
      </c>
      <c r="I1073" s="331" t="s">
        <v>2936</v>
      </c>
      <c r="J1073" s="338"/>
      <c r="K1073" s="338"/>
      <c r="L1073" s="332"/>
      <c r="M1073" s="331" t="s">
        <v>2005</v>
      </c>
      <c r="N1073" s="332"/>
      <c r="O1073" s="132"/>
      <c r="P1073" s="240"/>
      <c r="Q1073" s="279" t="s">
        <v>3109</v>
      </c>
      <c r="R1073" s="286" t="s">
        <v>4876</v>
      </c>
      <c r="S1073" s="280"/>
      <c r="T1073" s="137"/>
      <c r="U1073" s="137"/>
      <c r="V1073" s="137"/>
      <c r="W1073" s="137"/>
      <c r="X1073" s="137"/>
      <c r="Y1073" s="137"/>
      <c r="Z1073" s="137"/>
    </row>
    <row r="1074" spans="2:26" ht="48" customHeight="1" x14ac:dyDescent="0.25">
      <c r="B1074" s="331"/>
      <c r="C1074" s="332"/>
      <c r="D1074" s="333"/>
      <c r="E1074" s="334"/>
      <c r="F1074" s="240" t="s">
        <v>1408</v>
      </c>
      <c r="G1074" s="240" t="s">
        <v>2002</v>
      </c>
      <c r="H1074" s="242"/>
      <c r="I1074" s="331" t="s">
        <v>3125</v>
      </c>
      <c r="J1074" s="338"/>
      <c r="K1074" s="338"/>
      <c r="L1074" s="332"/>
      <c r="M1074" s="331" t="s">
        <v>2005</v>
      </c>
      <c r="N1074" s="332"/>
      <c r="O1074" s="132"/>
      <c r="P1074" s="240"/>
      <c r="Q1074" s="279" t="s">
        <v>3126</v>
      </c>
      <c r="R1074" s="287" t="s">
        <v>3127</v>
      </c>
      <c r="S1074" s="280" t="s">
        <v>4877</v>
      </c>
      <c r="T1074" s="137"/>
      <c r="U1074" s="137"/>
      <c r="V1074" s="137"/>
      <c r="W1074" s="137"/>
      <c r="X1074" s="137"/>
      <c r="Y1074" s="137"/>
      <c r="Z1074" s="137"/>
    </row>
    <row r="1075" spans="2:26" ht="48" customHeight="1" x14ac:dyDescent="0.25">
      <c r="B1075" s="331"/>
      <c r="C1075" s="332"/>
      <c r="D1075" s="333"/>
      <c r="E1075" s="334"/>
      <c r="F1075" s="281" t="s">
        <v>21</v>
      </c>
      <c r="G1075" s="281" t="s">
        <v>2002</v>
      </c>
      <c r="H1075" s="282" t="s">
        <v>4878</v>
      </c>
      <c r="I1075" s="359" t="s">
        <v>4879</v>
      </c>
      <c r="J1075" s="360"/>
      <c r="K1075" s="360"/>
      <c r="L1075" s="361"/>
      <c r="M1075" s="359" t="s">
        <v>2005</v>
      </c>
      <c r="N1075" s="361"/>
      <c r="O1075" s="283"/>
      <c r="P1075" s="281"/>
      <c r="Q1075" s="284" t="s">
        <v>3130</v>
      </c>
      <c r="R1075" s="288" t="s">
        <v>4866</v>
      </c>
      <c r="S1075" s="285" t="s">
        <v>4880</v>
      </c>
      <c r="T1075" s="137"/>
      <c r="U1075" s="137"/>
      <c r="V1075" s="137"/>
      <c r="W1075" s="137"/>
      <c r="X1075" s="137"/>
      <c r="Y1075" s="137"/>
      <c r="Z1075" s="137"/>
    </row>
    <row r="1076" spans="2:26" ht="48" customHeight="1" x14ac:dyDescent="0.25">
      <c r="B1076" s="331"/>
      <c r="C1076" s="332"/>
      <c r="D1076" s="333"/>
      <c r="E1076" s="334"/>
      <c r="F1076" s="281" t="s">
        <v>762</v>
      </c>
      <c r="G1076" s="281" t="s">
        <v>2002</v>
      </c>
      <c r="H1076" s="242"/>
      <c r="I1076" s="359" t="s">
        <v>4881</v>
      </c>
      <c r="J1076" s="360"/>
      <c r="K1076" s="360"/>
      <c r="L1076" s="361"/>
      <c r="M1076" s="359" t="s">
        <v>2005</v>
      </c>
      <c r="N1076" s="361"/>
      <c r="O1076" s="283"/>
      <c r="P1076" s="281"/>
      <c r="Q1076" s="284" t="s">
        <v>3130</v>
      </c>
      <c r="R1076" s="284" t="s">
        <v>4866</v>
      </c>
      <c r="S1076" s="285" t="s">
        <v>4882</v>
      </c>
      <c r="T1076" s="137"/>
      <c r="U1076" s="137"/>
      <c r="V1076" s="137"/>
      <c r="W1076" s="137"/>
      <c r="X1076" s="137"/>
      <c r="Y1076" s="137"/>
      <c r="Z1076" s="137"/>
    </row>
    <row r="1077" spans="2:26" ht="48" customHeight="1" x14ac:dyDescent="0.25">
      <c r="B1077" s="331"/>
      <c r="C1077" s="332"/>
      <c r="D1077" s="333"/>
      <c r="E1077" s="334"/>
      <c r="F1077" s="281" t="s">
        <v>371</v>
      </c>
      <c r="G1077" s="281" t="s">
        <v>2002</v>
      </c>
      <c r="H1077" s="282" t="s">
        <v>3134</v>
      </c>
      <c r="I1077" s="359" t="s">
        <v>4883</v>
      </c>
      <c r="J1077" s="360"/>
      <c r="K1077" s="360"/>
      <c r="L1077" s="361"/>
      <c r="M1077" s="359" t="s">
        <v>2005</v>
      </c>
      <c r="N1077" s="361"/>
      <c r="O1077" s="283"/>
      <c r="P1077" s="281"/>
      <c r="Q1077" s="284" t="s">
        <v>4884</v>
      </c>
      <c r="R1077" s="284" t="s">
        <v>4866</v>
      </c>
      <c r="S1077" s="285" t="s">
        <v>4885</v>
      </c>
      <c r="T1077" s="137"/>
      <c r="U1077" s="137"/>
      <c r="V1077" s="137"/>
      <c r="W1077" s="137"/>
      <c r="X1077" s="137"/>
      <c r="Y1077" s="137"/>
      <c r="Z1077" s="137"/>
    </row>
    <row r="1078" spans="2:26" ht="48" customHeight="1" x14ac:dyDescent="0.25">
      <c r="B1078" s="331"/>
      <c r="C1078" s="332"/>
      <c r="D1078" s="333"/>
      <c r="E1078" s="334"/>
      <c r="F1078" s="281" t="s">
        <v>371</v>
      </c>
      <c r="G1078" s="281" t="s">
        <v>2002</v>
      </c>
      <c r="H1078" s="282" t="s">
        <v>3134</v>
      </c>
      <c r="I1078" s="359" t="s">
        <v>4886</v>
      </c>
      <c r="J1078" s="360"/>
      <c r="K1078" s="360"/>
      <c r="L1078" s="361"/>
      <c r="M1078" s="359" t="s">
        <v>2005</v>
      </c>
      <c r="N1078" s="361"/>
      <c r="O1078" s="283"/>
      <c r="P1078" s="281"/>
      <c r="Q1078" s="284" t="s">
        <v>4884</v>
      </c>
      <c r="R1078" s="284" t="s">
        <v>4866</v>
      </c>
      <c r="S1078" s="285" t="s">
        <v>4885</v>
      </c>
      <c r="T1078" s="137"/>
      <c r="U1078" s="137"/>
      <c r="V1078" s="137"/>
      <c r="W1078" s="137"/>
      <c r="X1078" s="137"/>
      <c r="Y1078" s="137"/>
      <c r="Z1078" s="137"/>
    </row>
    <row r="1079" spans="2:26" ht="48" customHeight="1" x14ac:dyDescent="0.25">
      <c r="B1079" s="331"/>
      <c r="C1079" s="332"/>
      <c r="D1079" s="333"/>
      <c r="E1079" s="334"/>
      <c r="F1079" s="281" t="s">
        <v>371</v>
      </c>
      <c r="G1079" s="281" t="s">
        <v>2002</v>
      </c>
      <c r="H1079" s="282" t="s">
        <v>3134</v>
      </c>
      <c r="I1079" s="359" t="s">
        <v>4887</v>
      </c>
      <c r="J1079" s="360"/>
      <c r="K1079" s="360"/>
      <c r="L1079" s="361"/>
      <c r="M1079" s="359" t="s">
        <v>2005</v>
      </c>
      <c r="N1079" s="361"/>
      <c r="O1079" s="283"/>
      <c r="P1079" s="281"/>
      <c r="Q1079" s="284" t="s">
        <v>4884</v>
      </c>
      <c r="R1079" s="284" t="s">
        <v>4866</v>
      </c>
      <c r="S1079" s="285" t="s">
        <v>4885</v>
      </c>
      <c r="T1079" s="137"/>
      <c r="U1079" s="137"/>
      <c r="V1079" s="137"/>
      <c r="W1079" s="137"/>
      <c r="X1079" s="137"/>
      <c r="Y1079" s="137"/>
      <c r="Z1079" s="137"/>
    </row>
    <row r="1080" spans="2:26" ht="48" customHeight="1" x14ac:dyDescent="0.25">
      <c r="B1080" s="331"/>
      <c r="C1080" s="332"/>
      <c r="D1080" s="333"/>
      <c r="E1080" s="334"/>
      <c r="F1080" s="281" t="s">
        <v>371</v>
      </c>
      <c r="G1080" s="281" t="s">
        <v>2002</v>
      </c>
      <c r="H1080" s="282" t="s">
        <v>3134</v>
      </c>
      <c r="I1080" s="359" t="s">
        <v>3141</v>
      </c>
      <c r="J1080" s="360"/>
      <c r="K1080" s="360"/>
      <c r="L1080" s="361"/>
      <c r="M1080" s="359" t="s">
        <v>2005</v>
      </c>
      <c r="N1080" s="361"/>
      <c r="O1080" s="283"/>
      <c r="P1080" s="281"/>
      <c r="Q1080" s="284" t="s">
        <v>4884</v>
      </c>
      <c r="R1080" s="284" t="s">
        <v>4866</v>
      </c>
      <c r="S1080" s="285" t="s">
        <v>4885</v>
      </c>
      <c r="T1080" s="137"/>
      <c r="U1080" s="137"/>
      <c r="V1080" s="137"/>
      <c r="W1080" s="137"/>
      <c r="X1080" s="137"/>
      <c r="Y1080" s="137"/>
      <c r="Z1080" s="137"/>
    </row>
    <row r="1081" spans="2:26" ht="48" customHeight="1" thickBot="1" x14ac:dyDescent="0.3">
      <c r="B1081" s="331"/>
      <c r="C1081" s="332"/>
      <c r="D1081" s="333"/>
      <c r="E1081" s="334"/>
      <c r="F1081" s="281" t="s">
        <v>360</v>
      </c>
      <c r="G1081" s="281" t="s">
        <v>2002</v>
      </c>
      <c r="H1081" s="282" t="s">
        <v>4888</v>
      </c>
      <c r="I1081" s="359" t="s">
        <v>4889</v>
      </c>
      <c r="J1081" s="360"/>
      <c r="K1081" s="360"/>
      <c r="L1081" s="361"/>
      <c r="M1081" s="359" t="s">
        <v>2005</v>
      </c>
      <c r="N1081" s="361"/>
      <c r="O1081" s="283"/>
      <c r="P1081" s="281"/>
      <c r="Q1081" s="284" t="s">
        <v>4890</v>
      </c>
      <c r="R1081" s="284" t="s">
        <v>1963</v>
      </c>
      <c r="S1081" s="285" t="s">
        <v>4891</v>
      </c>
      <c r="T1081" s="137"/>
      <c r="U1081" s="137"/>
      <c r="V1081" s="137"/>
      <c r="W1081" s="137"/>
      <c r="X1081" s="137"/>
      <c r="Y1081" s="137"/>
      <c r="Z1081" s="137"/>
    </row>
    <row r="1082" spans="2:26" ht="48" customHeight="1" thickBot="1" x14ac:dyDescent="0.3">
      <c r="B1082" s="331"/>
      <c r="C1082" s="332"/>
      <c r="D1082" s="333"/>
      <c r="E1082" s="349"/>
      <c r="F1082" s="289" t="s">
        <v>371</v>
      </c>
      <c r="G1082" s="290" t="s">
        <v>2002</v>
      </c>
      <c r="H1082" s="282" t="s">
        <v>3147</v>
      </c>
      <c r="I1082" s="359" t="s">
        <v>4892</v>
      </c>
      <c r="J1082" s="360"/>
      <c r="K1082" s="360"/>
      <c r="L1082" s="361"/>
      <c r="M1082" s="359" t="s">
        <v>2005</v>
      </c>
      <c r="N1082" s="361"/>
      <c r="O1082" s="283"/>
      <c r="P1082" s="281"/>
      <c r="Q1082" s="284" t="s">
        <v>4893</v>
      </c>
      <c r="R1082" s="291" t="s">
        <v>4866</v>
      </c>
      <c r="S1082" s="285" t="s">
        <v>4885</v>
      </c>
      <c r="T1082" s="137"/>
      <c r="U1082" s="137"/>
      <c r="V1082" s="137"/>
      <c r="W1082" s="137"/>
      <c r="X1082" s="137"/>
      <c r="Y1082" s="137"/>
      <c r="Z1082" s="137"/>
    </row>
    <row r="1083" spans="2:26" ht="48" customHeight="1" x14ac:dyDescent="0.25">
      <c r="B1083" s="331"/>
      <c r="C1083" s="332"/>
      <c r="D1083" s="333"/>
      <c r="E1083" s="334"/>
      <c r="F1083" s="240" t="s">
        <v>360</v>
      </c>
      <c r="G1083" s="240" t="s">
        <v>2002</v>
      </c>
      <c r="H1083" s="242"/>
      <c r="I1083" s="331" t="s">
        <v>3150</v>
      </c>
      <c r="J1083" s="338"/>
      <c r="K1083" s="338"/>
      <c r="L1083" s="332"/>
      <c r="M1083" s="331" t="s">
        <v>2005</v>
      </c>
      <c r="N1083" s="332"/>
      <c r="O1083" s="132"/>
      <c r="P1083" s="240"/>
      <c r="Q1083" s="279" t="s">
        <v>3151</v>
      </c>
      <c r="R1083" s="134" t="s">
        <v>3152</v>
      </c>
      <c r="S1083" s="280"/>
      <c r="T1083" s="137"/>
      <c r="U1083" s="137"/>
      <c r="V1083" s="137"/>
      <c r="W1083" s="137"/>
      <c r="X1083" s="137"/>
      <c r="Y1083" s="137"/>
      <c r="Z1083" s="137"/>
    </row>
    <row r="1084" spans="2:26" ht="48" customHeight="1" x14ac:dyDescent="0.25">
      <c r="B1084" s="331"/>
      <c r="C1084" s="332"/>
      <c r="D1084" s="333"/>
      <c r="E1084" s="334"/>
      <c r="F1084" s="240" t="s">
        <v>360</v>
      </c>
      <c r="G1084" s="240" t="s">
        <v>2002</v>
      </c>
      <c r="H1084" s="242" t="s">
        <v>3153</v>
      </c>
      <c r="I1084" s="331" t="s">
        <v>3154</v>
      </c>
      <c r="J1084" s="338"/>
      <c r="K1084" s="338"/>
      <c r="L1084" s="332"/>
      <c r="M1084" s="331" t="s">
        <v>2005</v>
      </c>
      <c r="N1084" s="332"/>
      <c r="O1084" s="132"/>
      <c r="P1084" s="240"/>
      <c r="Q1084" s="279" t="s">
        <v>3151</v>
      </c>
      <c r="R1084" s="134" t="s">
        <v>3155</v>
      </c>
      <c r="S1084" s="280" t="s">
        <v>3156</v>
      </c>
      <c r="T1084" s="137" t="s">
        <v>4894</v>
      </c>
      <c r="U1084" s="137"/>
      <c r="V1084" s="137"/>
      <c r="W1084" s="137"/>
      <c r="X1084" s="137"/>
      <c r="Y1084" s="137"/>
      <c r="Z1084" s="137"/>
    </row>
    <row r="1085" spans="2:26" ht="48" customHeight="1" x14ac:dyDescent="0.25">
      <c r="B1085" s="331"/>
      <c r="C1085" s="332"/>
      <c r="D1085" s="333"/>
      <c r="E1085" s="334"/>
      <c r="F1085" s="240" t="s">
        <v>450</v>
      </c>
      <c r="G1085" s="240" t="s">
        <v>2002</v>
      </c>
      <c r="H1085" s="242"/>
      <c r="I1085" s="331" t="s">
        <v>3157</v>
      </c>
      <c r="J1085" s="338"/>
      <c r="K1085" s="338"/>
      <c r="L1085" s="332"/>
      <c r="M1085" s="331" t="s">
        <v>2005</v>
      </c>
      <c r="N1085" s="332"/>
      <c r="O1085" s="132"/>
      <c r="P1085" s="240"/>
      <c r="Q1085" s="279" t="s">
        <v>3158</v>
      </c>
      <c r="R1085" s="279" t="s">
        <v>3159</v>
      </c>
      <c r="S1085" s="280" t="s">
        <v>577</v>
      </c>
      <c r="T1085" s="137"/>
      <c r="U1085" s="137"/>
      <c r="V1085" s="137"/>
      <c r="W1085" s="137"/>
      <c r="X1085" s="137"/>
      <c r="Y1085" s="137"/>
      <c r="Z1085" s="137"/>
    </row>
    <row r="1086" spans="2:26" ht="48" customHeight="1" x14ac:dyDescent="0.25">
      <c r="B1086" s="331"/>
      <c r="C1086" s="332"/>
      <c r="D1086" s="333"/>
      <c r="E1086" s="334"/>
      <c r="F1086" s="240" t="s">
        <v>450</v>
      </c>
      <c r="G1086" s="240" t="s">
        <v>2002</v>
      </c>
      <c r="H1086" s="242"/>
      <c r="I1086" s="331" t="s">
        <v>3160</v>
      </c>
      <c r="J1086" s="338"/>
      <c r="K1086" s="338"/>
      <c r="L1086" s="332"/>
      <c r="M1086" s="331" t="s">
        <v>2005</v>
      </c>
      <c r="N1086" s="332"/>
      <c r="O1086" s="132"/>
      <c r="P1086" s="240"/>
      <c r="Q1086" s="279" t="s">
        <v>3158</v>
      </c>
      <c r="R1086" s="279" t="s">
        <v>3161</v>
      </c>
      <c r="S1086" s="280"/>
      <c r="T1086" s="137"/>
      <c r="U1086" s="137"/>
      <c r="V1086" s="137"/>
      <c r="W1086" s="137"/>
      <c r="X1086" s="137"/>
      <c r="Y1086" s="137"/>
      <c r="Z1086" s="137"/>
    </row>
    <row r="1087" spans="2:26" ht="48" customHeight="1" x14ac:dyDescent="0.25">
      <c r="B1087" s="331"/>
      <c r="C1087" s="332"/>
      <c r="D1087" s="333"/>
      <c r="E1087" s="334"/>
      <c r="F1087" s="240" t="s">
        <v>1663</v>
      </c>
      <c r="G1087" s="240" t="s">
        <v>2002</v>
      </c>
      <c r="H1087" s="242"/>
      <c r="I1087" s="331" t="s">
        <v>3162</v>
      </c>
      <c r="J1087" s="338"/>
      <c r="K1087" s="338"/>
      <c r="L1087" s="332"/>
      <c r="M1087" s="331" t="s">
        <v>2005</v>
      </c>
      <c r="N1087" s="332"/>
      <c r="O1087" s="132"/>
      <c r="P1087" s="240"/>
      <c r="Q1087" s="279" t="s">
        <v>3158</v>
      </c>
      <c r="R1087" s="292" t="s">
        <v>4895</v>
      </c>
      <c r="S1087" s="280"/>
      <c r="T1087" s="137"/>
      <c r="U1087" s="137"/>
      <c r="V1087" s="137"/>
      <c r="W1087" s="137"/>
      <c r="X1087" s="137"/>
      <c r="Y1087" s="137"/>
      <c r="Z1087" s="137"/>
    </row>
    <row r="1088" spans="2:26" ht="48" customHeight="1" x14ac:dyDescent="0.25">
      <c r="B1088" s="331"/>
      <c r="C1088" s="332"/>
      <c r="D1088" s="333"/>
      <c r="E1088" s="334"/>
      <c r="F1088" s="240" t="s">
        <v>1663</v>
      </c>
      <c r="G1088" s="240" t="s">
        <v>2002</v>
      </c>
      <c r="H1088" s="242" t="s">
        <v>4896</v>
      </c>
      <c r="I1088" s="331" t="s">
        <v>4897</v>
      </c>
      <c r="J1088" s="338"/>
      <c r="K1088" s="338"/>
      <c r="L1088" s="332"/>
      <c r="M1088" s="331" t="s">
        <v>2005</v>
      </c>
      <c r="N1088" s="332"/>
      <c r="O1088" s="132"/>
      <c r="P1088" s="240"/>
      <c r="Q1088" s="279" t="s">
        <v>3158</v>
      </c>
      <c r="R1088" s="279" t="s">
        <v>3165</v>
      </c>
      <c r="S1088" s="280"/>
      <c r="T1088" s="137"/>
      <c r="U1088" s="137"/>
      <c r="V1088" s="137"/>
      <c r="W1088" s="137"/>
      <c r="X1088" s="137"/>
      <c r="Y1088" s="137"/>
      <c r="Z1088" s="137"/>
    </row>
    <row r="1089" spans="2:26" ht="48" customHeight="1" x14ac:dyDescent="0.25">
      <c r="B1089" s="331"/>
      <c r="C1089" s="332"/>
      <c r="D1089" s="333"/>
      <c r="E1089" s="334"/>
      <c r="F1089" s="240" t="s">
        <v>342</v>
      </c>
      <c r="G1089" s="240" t="s">
        <v>2002</v>
      </c>
      <c r="H1089" s="242" t="s">
        <v>3166</v>
      </c>
      <c r="I1089" s="362" t="s">
        <v>3167</v>
      </c>
      <c r="J1089" s="363"/>
      <c r="K1089" s="363"/>
      <c r="L1089" s="364"/>
      <c r="M1089" s="331" t="s">
        <v>2005</v>
      </c>
      <c r="N1089" s="332"/>
      <c r="O1089" s="132"/>
      <c r="P1089" s="240"/>
      <c r="Q1089" s="279" t="s">
        <v>3158</v>
      </c>
      <c r="R1089" s="279" t="s">
        <v>4898</v>
      </c>
      <c r="S1089" s="280" t="s">
        <v>4899</v>
      </c>
      <c r="T1089" s="137"/>
      <c r="U1089" s="137"/>
      <c r="V1089" s="137"/>
      <c r="W1089" s="137"/>
      <c r="X1089" s="137"/>
      <c r="Y1089" s="137"/>
      <c r="Z1089" s="137"/>
    </row>
    <row r="1090" spans="2:26" ht="48" customHeight="1" x14ac:dyDescent="0.25">
      <c r="B1090" s="331"/>
      <c r="C1090" s="332"/>
      <c r="D1090" s="333"/>
      <c r="E1090" s="334"/>
      <c r="F1090" s="240" t="s">
        <v>342</v>
      </c>
      <c r="G1090" s="240" t="s">
        <v>2002</v>
      </c>
      <c r="H1090" s="242"/>
      <c r="I1090" s="331" t="s">
        <v>3169</v>
      </c>
      <c r="J1090" s="338"/>
      <c r="K1090" s="338"/>
      <c r="L1090" s="332"/>
      <c r="M1090" s="331" t="s">
        <v>2005</v>
      </c>
      <c r="N1090" s="332"/>
      <c r="O1090" s="132"/>
      <c r="P1090" s="240"/>
      <c r="Q1090" s="279" t="s">
        <v>3158</v>
      </c>
      <c r="R1090" s="279" t="s">
        <v>3170</v>
      </c>
      <c r="S1090" s="280"/>
      <c r="T1090" s="137"/>
      <c r="U1090" s="137"/>
      <c r="V1090" s="137"/>
      <c r="W1090" s="137"/>
      <c r="X1090" s="137"/>
      <c r="Y1090" s="137"/>
      <c r="Z1090" s="137"/>
    </row>
    <row r="1091" spans="2:26" ht="48" customHeight="1" x14ac:dyDescent="0.25">
      <c r="B1091" s="331"/>
      <c r="C1091" s="332"/>
      <c r="D1091" s="333"/>
      <c r="E1091" s="334"/>
      <c r="F1091" s="281" t="s">
        <v>21</v>
      </c>
      <c r="G1091" s="281" t="s">
        <v>2002</v>
      </c>
      <c r="H1091" s="282" t="s">
        <v>3171</v>
      </c>
      <c r="I1091" s="359" t="s">
        <v>4900</v>
      </c>
      <c r="J1091" s="360"/>
      <c r="K1091" s="360"/>
      <c r="L1091" s="361"/>
      <c r="M1091" s="359" t="s">
        <v>2615</v>
      </c>
      <c r="N1091" s="361"/>
      <c r="O1091" s="283">
        <v>40949</v>
      </c>
      <c r="P1091" s="281"/>
      <c r="Q1091" s="284"/>
      <c r="R1091" s="284" t="s">
        <v>4901</v>
      </c>
      <c r="S1091" s="285" t="s">
        <v>4902</v>
      </c>
      <c r="T1091" s="137"/>
      <c r="U1091" s="137"/>
      <c r="V1091" s="137"/>
      <c r="W1091" s="137"/>
      <c r="X1091" s="137"/>
      <c r="Y1091" s="137"/>
      <c r="Z1091" s="137"/>
    </row>
    <row r="1092" spans="2:26" ht="48" customHeight="1" x14ac:dyDescent="0.25">
      <c r="B1092" s="331"/>
      <c r="C1092" s="332"/>
      <c r="D1092" s="333"/>
      <c r="E1092" s="334"/>
      <c r="F1092" s="281" t="s">
        <v>363</v>
      </c>
      <c r="G1092" s="281" t="s">
        <v>2002</v>
      </c>
      <c r="H1092" s="282" t="s">
        <v>3173</v>
      </c>
      <c r="I1092" s="359" t="s">
        <v>4903</v>
      </c>
      <c r="J1092" s="360"/>
      <c r="K1092" s="360"/>
      <c r="L1092" s="361"/>
      <c r="M1092" s="359" t="s">
        <v>2005</v>
      </c>
      <c r="N1092" s="361"/>
      <c r="O1092" s="283"/>
      <c r="P1092" s="281"/>
      <c r="Q1092" s="284" t="s">
        <v>4904</v>
      </c>
      <c r="R1092" s="284" t="s">
        <v>4866</v>
      </c>
      <c r="S1092" s="285" t="s">
        <v>4905</v>
      </c>
      <c r="T1092" s="137"/>
      <c r="U1092" s="137"/>
      <c r="V1092" s="137"/>
      <c r="W1092" s="137"/>
      <c r="X1092" s="137"/>
      <c r="Y1092" s="137"/>
      <c r="Z1092" s="137"/>
    </row>
    <row r="1093" spans="2:26" ht="48" customHeight="1" x14ac:dyDescent="0.25">
      <c r="B1093" s="331"/>
      <c r="C1093" s="332"/>
      <c r="D1093" s="333"/>
      <c r="E1093" s="334"/>
      <c r="F1093" s="281" t="s">
        <v>450</v>
      </c>
      <c r="G1093" s="281" t="s">
        <v>2002</v>
      </c>
      <c r="H1093" s="282" t="s">
        <v>3173</v>
      </c>
      <c r="I1093" s="359" t="s">
        <v>4906</v>
      </c>
      <c r="J1093" s="360"/>
      <c r="K1093" s="360"/>
      <c r="L1093" s="361"/>
      <c r="M1093" s="359" t="s">
        <v>2005</v>
      </c>
      <c r="N1093" s="361"/>
      <c r="O1093" s="283"/>
      <c r="P1093" s="281"/>
      <c r="Q1093" s="284" t="s">
        <v>4904</v>
      </c>
      <c r="R1093" s="284" t="s">
        <v>4866</v>
      </c>
      <c r="S1093" s="285" t="s">
        <v>4905</v>
      </c>
      <c r="T1093" s="137"/>
      <c r="U1093" s="137"/>
      <c r="V1093" s="137"/>
      <c r="W1093" s="137"/>
      <c r="X1093" s="137"/>
      <c r="Y1093" s="137"/>
      <c r="Z1093" s="137"/>
    </row>
    <row r="1094" spans="2:26" ht="48" customHeight="1" x14ac:dyDescent="0.25">
      <c r="B1094" s="331"/>
      <c r="C1094" s="332"/>
      <c r="D1094" s="333"/>
      <c r="E1094" s="334"/>
      <c r="F1094" s="281" t="s">
        <v>115</v>
      </c>
      <c r="G1094" s="281" t="s">
        <v>2002</v>
      </c>
      <c r="H1094" s="282" t="s">
        <v>3173</v>
      </c>
      <c r="I1094" s="359" t="s">
        <v>4907</v>
      </c>
      <c r="J1094" s="360"/>
      <c r="K1094" s="360"/>
      <c r="L1094" s="361"/>
      <c r="M1094" s="359" t="s">
        <v>2005</v>
      </c>
      <c r="N1094" s="361"/>
      <c r="O1094" s="283"/>
      <c r="P1094" s="281"/>
      <c r="Q1094" s="284" t="s">
        <v>4904</v>
      </c>
      <c r="R1094" s="284" t="s">
        <v>4866</v>
      </c>
      <c r="S1094" s="285" t="s">
        <v>4905</v>
      </c>
      <c r="T1094" s="137"/>
      <c r="U1094" s="137"/>
      <c r="V1094" s="137"/>
      <c r="W1094" s="137"/>
      <c r="X1094" s="137"/>
      <c r="Y1094" s="137"/>
      <c r="Z1094" s="137"/>
    </row>
    <row r="1095" spans="2:26" ht="48" customHeight="1" x14ac:dyDescent="0.25">
      <c r="B1095" s="331"/>
      <c r="C1095" s="332"/>
      <c r="D1095" s="333"/>
      <c r="E1095" s="334"/>
      <c r="F1095" s="240" t="s">
        <v>348</v>
      </c>
      <c r="G1095" s="240" t="s">
        <v>2002</v>
      </c>
      <c r="H1095" s="242"/>
      <c r="I1095" s="331" t="s">
        <v>3181</v>
      </c>
      <c r="J1095" s="338"/>
      <c r="K1095" s="338"/>
      <c r="L1095" s="332"/>
      <c r="M1095" s="331" t="s">
        <v>2005</v>
      </c>
      <c r="N1095" s="332"/>
      <c r="O1095" s="132"/>
      <c r="P1095" s="240"/>
      <c r="Q1095" s="279" t="s">
        <v>3182</v>
      </c>
      <c r="R1095" s="279" t="s">
        <v>4908</v>
      </c>
      <c r="S1095" s="280"/>
      <c r="T1095" s="137"/>
      <c r="U1095" s="137"/>
      <c r="V1095" s="137"/>
      <c r="W1095" s="137"/>
      <c r="X1095" s="137"/>
      <c r="Y1095" s="137"/>
      <c r="Z1095" s="137"/>
    </row>
    <row r="1096" spans="2:26" ht="48" customHeight="1" x14ac:dyDescent="0.25">
      <c r="B1096" s="331"/>
      <c r="C1096" s="332"/>
      <c r="D1096" s="333"/>
      <c r="E1096" s="334"/>
      <c r="F1096" s="240" t="s">
        <v>348</v>
      </c>
      <c r="G1096" s="240" t="s">
        <v>2002</v>
      </c>
      <c r="H1096" s="242"/>
      <c r="I1096" s="331" t="s">
        <v>3184</v>
      </c>
      <c r="J1096" s="338"/>
      <c r="K1096" s="338"/>
      <c r="L1096" s="332"/>
      <c r="M1096" s="331" t="s">
        <v>2005</v>
      </c>
      <c r="N1096" s="332"/>
      <c r="O1096" s="132"/>
      <c r="P1096" s="240"/>
      <c r="Q1096" s="279" t="s">
        <v>3182</v>
      </c>
      <c r="R1096" s="279" t="s">
        <v>4909</v>
      </c>
      <c r="S1096" s="280"/>
      <c r="T1096" s="137"/>
      <c r="U1096" s="137"/>
      <c r="V1096" s="137"/>
      <c r="W1096" s="137"/>
      <c r="X1096" s="137"/>
      <c r="Y1096" s="137"/>
      <c r="Z1096" s="137"/>
    </row>
    <row r="1097" spans="2:26" ht="48" customHeight="1" x14ac:dyDescent="0.25">
      <c r="B1097" s="331">
        <v>42113101826</v>
      </c>
      <c r="C1097" s="332"/>
      <c r="D1097" s="333"/>
      <c r="E1097" s="334"/>
      <c r="F1097" s="240" t="s">
        <v>1663</v>
      </c>
      <c r="G1097" s="240" t="s">
        <v>2002</v>
      </c>
      <c r="H1097" s="242"/>
      <c r="I1097" s="331" t="s">
        <v>3186</v>
      </c>
      <c r="J1097" s="338"/>
      <c r="K1097" s="338"/>
      <c r="L1097" s="332"/>
      <c r="M1097" s="331" t="s">
        <v>2005</v>
      </c>
      <c r="N1097" s="332"/>
      <c r="O1097" s="132"/>
      <c r="P1097" s="240"/>
      <c r="Q1097" s="279" t="s">
        <v>3182</v>
      </c>
      <c r="R1097" s="279" t="s">
        <v>3187</v>
      </c>
      <c r="S1097" s="280"/>
      <c r="T1097" s="137"/>
      <c r="U1097" s="137"/>
      <c r="V1097" s="137"/>
      <c r="W1097" s="137"/>
      <c r="X1097" s="137"/>
      <c r="Y1097" s="137"/>
      <c r="Z1097" s="137"/>
    </row>
    <row r="1098" spans="2:26" ht="48" customHeight="1" x14ac:dyDescent="0.25">
      <c r="B1098" s="331"/>
      <c r="C1098" s="332"/>
      <c r="D1098" s="333"/>
      <c r="E1098" s="334"/>
      <c r="F1098" s="240" t="s">
        <v>342</v>
      </c>
      <c r="G1098" s="240" t="s">
        <v>2002</v>
      </c>
      <c r="H1098" s="242"/>
      <c r="I1098" s="331" t="s">
        <v>3188</v>
      </c>
      <c r="J1098" s="338"/>
      <c r="K1098" s="338"/>
      <c r="L1098" s="332"/>
      <c r="M1098" s="331" t="s">
        <v>2005</v>
      </c>
      <c r="N1098" s="332"/>
      <c r="O1098" s="132"/>
      <c r="P1098" s="240"/>
      <c r="Q1098" s="279" t="s">
        <v>3158</v>
      </c>
      <c r="R1098" s="279" t="s">
        <v>3189</v>
      </c>
      <c r="S1098" s="280"/>
      <c r="T1098" s="137"/>
      <c r="U1098" s="137"/>
      <c r="V1098" s="137"/>
      <c r="W1098" s="137"/>
      <c r="X1098" s="137"/>
      <c r="Y1098" s="137"/>
      <c r="Z1098" s="137"/>
    </row>
    <row r="1099" spans="2:26" ht="48" customHeight="1" x14ac:dyDescent="0.25">
      <c r="B1099" s="331"/>
      <c r="C1099" s="332"/>
      <c r="D1099" s="333"/>
      <c r="E1099" s="334"/>
      <c r="F1099" s="240" t="s">
        <v>388</v>
      </c>
      <c r="G1099" s="240" t="s">
        <v>2002</v>
      </c>
      <c r="H1099" s="242"/>
      <c r="I1099" s="331" t="s">
        <v>1062</v>
      </c>
      <c r="J1099" s="338"/>
      <c r="K1099" s="338"/>
      <c r="L1099" s="332"/>
      <c r="M1099" s="331" t="s">
        <v>2615</v>
      </c>
      <c r="N1099" s="332"/>
      <c r="O1099" s="132"/>
      <c r="P1099" s="240"/>
      <c r="Q1099" s="279" t="s">
        <v>3191</v>
      </c>
      <c r="R1099" s="279" t="s">
        <v>4910</v>
      </c>
      <c r="S1099" s="280"/>
      <c r="T1099" s="137"/>
      <c r="U1099" s="137"/>
      <c r="V1099" s="137"/>
      <c r="W1099" s="137"/>
      <c r="X1099" s="137"/>
      <c r="Y1099" s="137"/>
      <c r="Z1099" s="137"/>
    </row>
    <row r="1100" spans="2:26" ht="48" customHeight="1" x14ac:dyDescent="0.25">
      <c r="B1100" s="331"/>
      <c r="C1100" s="332"/>
      <c r="D1100" s="333"/>
      <c r="E1100" s="334"/>
      <c r="F1100" s="293" t="s">
        <v>329</v>
      </c>
      <c r="G1100" s="293" t="s">
        <v>2002</v>
      </c>
      <c r="H1100" s="294" t="s">
        <v>4037</v>
      </c>
      <c r="I1100" s="365" t="s">
        <v>4911</v>
      </c>
      <c r="J1100" s="366"/>
      <c r="K1100" s="366"/>
      <c r="L1100" s="367"/>
      <c r="M1100" s="365" t="s">
        <v>2005</v>
      </c>
      <c r="N1100" s="367"/>
      <c r="O1100" s="295">
        <v>40926</v>
      </c>
      <c r="P1100" s="293"/>
      <c r="Q1100" s="296" t="s">
        <v>3114</v>
      </c>
      <c r="R1100" s="296"/>
      <c r="S1100" s="297" t="s">
        <v>4912</v>
      </c>
      <c r="T1100" s="137"/>
      <c r="U1100" s="137"/>
      <c r="V1100" s="137"/>
      <c r="W1100" s="137"/>
      <c r="X1100" s="137"/>
      <c r="Y1100" s="137"/>
      <c r="Z1100" s="137"/>
    </row>
    <row r="1101" spans="2:26" ht="48" customHeight="1" x14ac:dyDescent="0.25">
      <c r="B1101" s="331"/>
      <c r="C1101" s="332"/>
      <c r="D1101" s="333"/>
      <c r="E1101" s="334"/>
      <c r="F1101" s="281" t="s">
        <v>329</v>
      </c>
      <c r="G1101" s="281" t="s">
        <v>2002</v>
      </c>
      <c r="H1101" s="282" t="s">
        <v>4913</v>
      </c>
      <c r="I1101" s="359" t="s">
        <v>4914</v>
      </c>
      <c r="J1101" s="360"/>
      <c r="K1101" s="360"/>
      <c r="L1101" s="361"/>
      <c r="M1101" s="359" t="s">
        <v>3198</v>
      </c>
      <c r="N1101" s="361"/>
      <c r="O1101" s="283"/>
      <c r="P1101" s="281"/>
      <c r="Q1101" s="284" t="s">
        <v>4915</v>
      </c>
      <c r="R1101" s="284" t="s">
        <v>4866</v>
      </c>
      <c r="S1101" s="285" t="s">
        <v>4916</v>
      </c>
      <c r="T1101" s="137"/>
      <c r="U1101" s="137"/>
      <c r="V1101" s="137"/>
      <c r="W1101" s="137"/>
      <c r="X1101" s="137"/>
      <c r="Y1101" s="137"/>
      <c r="Z1101" s="137"/>
    </row>
    <row r="1102" spans="2:26" ht="48" customHeight="1" x14ac:dyDescent="0.25">
      <c r="B1102" s="331"/>
      <c r="C1102" s="332"/>
      <c r="D1102" s="333"/>
      <c r="E1102" s="334"/>
      <c r="F1102" s="281" t="s">
        <v>762</v>
      </c>
      <c r="G1102" s="281" t="s">
        <v>2002</v>
      </c>
      <c r="H1102" s="282"/>
      <c r="I1102" s="359" t="s">
        <v>3202</v>
      </c>
      <c r="J1102" s="360"/>
      <c r="K1102" s="360"/>
      <c r="L1102" s="361"/>
      <c r="M1102" s="359" t="s">
        <v>2005</v>
      </c>
      <c r="N1102" s="361"/>
      <c r="O1102" s="283"/>
      <c r="P1102" s="281"/>
      <c r="Q1102" s="284" t="s">
        <v>3203</v>
      </c>
      <c r="R1102" s="284" t="s">
        <v>4866</v>
      </c>
      <c r="S1102" s="285" t="s">
        <v>4917</v>
      </c>
      <c r="T1102" s="137"/>
      <c r="U1102" s="137"/>
      <c r="V1102" s="137"/>
      <c r="W1102" s="137"/>
      <c r="X1102" s="137"/>
      <c r="Y1102" s="137"/>
      <c r="Z1102" s="137"/>
    </row>
    <row r="1103" spans="2:26" ht="48" customHeight="1" x14ac:dyDescent="0.25">
      <c r="B1103" s="331"/>
      <c r="C1103" s="332"/>
      <c r="D1103" s="333"/>
      <c r="E1103" s="334"/>
      <c r="F1103" s="281" t="s">
        <v>762</v>
      </c>
      <c r="G1103" s="281" t="s">
        <v>2002</v>
      </c>
      <c r="H1103" s="282"/>
      <c r="I1103" s="359" t="s">
        <v>3205</v>
      </c>
      <c r="J1103" s="360"/>
      <c r="K1103" s="360"/>
      <c r="L1103" s="361"/>
      <c r="M1103" s="359" t="s">
        <v>2005</v>
      </c>
      <c r="N1103" s="361"/>
      <c r="O1103" s="283">
        <v>40924</v>
      </c>
      <c r="P1103" s="281"/>
      <c r="Q1103" s="284" t="s">
        <v>3114</v>
      </c>
      <c r="R1103" s="284" t="s">
        <v>4866</v>
      </c>
      <c r="S1103" s="285" t="s">
        <v>4918</v>
      </c>
      <c r="T1103" s="137"/>
      <c r="U1103" s="137"/>
      <c r="V1103" s="137"/>
      <c r="W1103" s="137"/>
      <c r="X1103" s="137"/>
      <c r="Y1103" s="137"/>
      <c r="Z1103" s="137"/>
    </row>
    <row r="1104" spans="2:26" ht="48" customHeight="1" x14ac:dyDescent="0.25">
      <c r="B1104" s="331"/>
      <c r="C1104" s="332"/>
      <c r="D1104" s="333"/>
      <c r="E1104" s="334"/>
      <c r="F1104" s="281" t="s">
        <v>762</v>
      </c>
      <c r="G1104" s="281" t="s">
        <v>2002</v>
      </c>
      <c r="H1104" s="282"/>
      <c r="I1104" s="359" t="s">
        <v>3208</v>
      </c>
      <c r="J1104" s="360"/>
      <c r="K1104" s="360"/>
      <c r="L1104" s="361"/>
      <c r="M1104" s="359" t="s">
        <v>2005</v>
      </c>
      <c r="N1104" s="361"/>
      <c r="O1104" s="283">
        <v>40924</v>
      </c>
      <c r="P1104" s="281"/>
      <c r="Q1104" s="284" t="s">
        <v>3114</v>
      </c>
      <c r="R1104" s="284" t="s">
        <v>4866</v>
      </c>
      <c r="S1104" s="285" t="s">
        <v>4919</v>
      </c>
      <c r="T1104" s="137"/>
      <c r="U1104" s="137"/>
      <c r="V1104" s="137"/>
      <c r="W1104" s="137"/>
      <c r="X1104" s="137"/>
      <c r="Y1104" s="137"/>
      <c r="Z1104" s="137"/>
    </row>
    <row r="1105" spans="2:26" ht="48" customHeight="1" x14ac:dyDescent="0.25">
      <c r="B1105" s="331"/>
      <c r="C1105" s="332"/>
      <c r="D1105" s="333"/>
      <c r="E1105" s="334"/>
      <c r="F1105" s="240" t="s">
        <v>1663</v>
      </c>
      <c r="G1105" s="240" t="s">
        <v>2002</v>
      </c>
      <c r="H1105" s="242"/>
      <c r="I1105" s="320" t="s">
        <v>3210</v>
      </c>
      <c r="J1105" s="321"/>
      <c r="K1105" s="321"/>
      <c r="L1105" s="322"/>
      <c r="M1105" s="331" t="s">
        <v>2005</v>
      </c>
      <c r="N1105" s="332"/>
      <c r="O1105" s="132"/>
      <c r="P1105" s="240"/>
      <c r="Q1105" s="279" t="s">
        <v>3211</v>
      </c>
      <c r="R1105" s="279" t="s">
        <v>3212</v>
      </c>
      <c r="S1105" s="280"/>
      <c r="T1105" s="137"/>
      <c r="U1105" s="137"/>
      <c r="V1105" s="137"/>
      <c r="W1105" s="137"/>
      <c r="X1105" s="137"/>
      <c r="Y1105" s="137"/>
      <c r="Z1105" s="137"/>
    </row>
    <row r="1106" spans="2:26" ht="48" customHeight="1" x14ac:dyDescent="0.25">
      <c r="B1106" s="331"/>
      <c r="C1106" s="332"/>
      <c r="D1106" s="333"/>
      <c r="E1106" s="349"/>
      <c r="F1106" s="240" t="s">
        <v>1663</v>
      </c>
      <c r="G1106" s="243" t="s">
        <v>2002</v>
      </c>
      <c r="H1106" s="242"/>
      <c r="I1106" s="331" t="s">
        <v>3162</v>
      </c>
      <c r="J1106" s="338"/>
      <c r="K1106" s="338"/>
      <c r="L1106" s="332"/>
      <c r="M1106" s="331" t="s">
        <v>2005</v>
      </c>
      <c r="N1106" s="332"/>
      <c r="O1106" s="132"/>
      <c r="P1106" s="240"/>
      <c r="Q1106" s="279" t="s">
        <v>3211</v>
      </c>
      <c r="R1106" s="279" t="s">
        <v>4920</v>
      </c>
      <c r="S1106" s="280"/>
      <c r="T1106" s="137"/>
      <c r="U1106" s="137"/>
      <c r="V1106" s="137"/>
      <c r="W1106" s="137"/>
      <c r="X1106" s="137"/>
      <c r="Y1106" s="137"/>
      <c r="Z1106" s="137"/>
    </row>
    <row r="1107" spans="2:26" ht="48" customHeight="1" x14ac:dyDescent="0.25">
      <c r="B1107" s="331"/>
      <c r="C1107" s="332"/>
      <c r="D1107" s="333"/>
      <c r="E1107" s="349"/>
      <c r="F1107" s="298" t="s">
        <v>115</v>
      </c>
      <c r="G1107" s="243" t="s">
        <v>2002</v>
      </c>
      <c r="H1107" s="242" t="s">
        <v>3214</v>
      </c>
      <c r="I1107" s="331" t="s">
        <v>3215</v>
      </c>
      <c r="J1107" s="338"/>
      <c r="K1107" s="338"/>
      <c r="L1107" s="332"/>
      <c r="M1107" s="331" t="s">
        <v>2005</v>
      </c>
      <c r="N1107" s="332"/>
      <c r="O1107" s="132"/>
      <c r="P1107" s="240"/>
      <c r="Q1107" s="279" t="s">
        <v>3211</v>
      </c>
      <c r="R1107" s="279" t="s">
        <v>3216</v>
      </c>
      <c r="S1107" s="280" t="s">
        <v>4921</v>
      </c>
      <c r="T1107" s="137"/>
      <c r="U1107" s="137"/>
      <c r="V1107" s="137"/>
      <c r="W1107" s="137"/>
      <c r="X1107" s="137"/>
      <c r="Y1107" s="137"/>
      <c r="Z1107" s="137"/>
    </row>
    <row r="1108" spans="2:26" ht="48" customHeight="1" x14ac:dyDescent="0.25">
      <c r="B1108" s="331"/>
      <c r="C1108" s="332"/>
      <c r="D1108" s="333"/>
      <c r="E1108" s="349"/>
      <c r="F1108" s="299" t="s">
        <v>496</v>
      </c>
      <c r="G1108" s="243" t="s">
        <v>2002</v>
      </c>
      <c r="H1108" s="242" t="s">
        <v>2907</v>
      </c>
      <c r="I1108" s="331" t="s">
        <v>3217</v>
      </c>
      <c r="J1108" s="338"/>
      <c r="K1108" s="338"/>
      <c r="L1108" s="332"/>
      <c r="M1108" s="331" t="s">
        <v>2935</v>
      </c>
      <c r="N1108" s="332"/>
      <c r="O1108" s="132" t="s">
        <v>3218</v>
      </c>
      <c r="P1108" s="240"/>
      <c r="Q1108" s="279"/>
      <c r="R1108" s="279" t="s">
        <v>3219</v>
      </c>
      <c r="S1108" s="280"/>
      <c r="T1108" s="137"/>
      <c r="U1108" s="137"/>
      <c r="V1108" s="137"/>
      <c r="W1108" s="137"/>
      <c r="X1108" s="137"/>
      <c r="Y1108" s="137"/>
      <c r="Z1108" s="137"/>
    </row>
    <row r="1109" spans="2:26" ht="48" customHeight="1" x14ac:dyDescent="0.25">
      <c r="B1109" s="331"/>
      <c r="C1109" s="332"/>
      <c r="D1109" s="333"/>
      <c r="E1109" s="349"/>
      <c r="F1109" s="281" t="s">
        <v>329</v>
      </c>
      <c r="G1109" s="290" t="s">
        <v>2002</v>
      </c>
      <c r="H1109" s="282" t="s">
        <v>3171</v>
      </c>
      <c r="I1109" s="359" t="s">
        <v>4922</v>
      </c>
      <c r="J1109" s="360"/>
      <c r="K1109" s="360"/>
      <c r="L1109" s="361"/>
      <c r="M1109" s="359" t="s">
        <v>2615</v>
      </c>
      <c r="N1109" s="361"/>
      <c r="O1109" s="283">
        <v>40949</v>
      </c>
      <c r="P1109" s="281"/>
      <c r="Q1109" s="284" t="s">
        <v>3221</v>
      </c>
      <c r="R1109" s="284"/>
      <c r="S1109" s="285" t="s">
        <v>4923</v>
      </c>
      <c r="T1109" s="137"/>
      <c r="U1109" s="137"/>
      <c r="V1109" s="137"/>
      <c r="W1109" s="137"/>
      <c r="X1109" s="137"/>
      <c r="Y1109" s="137"/>
      <c r="Z1109" s="137"/>
    </row>
    <row r="1110" spans="2:26" ht="48" customHeight="1" x14ac:dyDescent="0.25">
      <c r="B1110" s="331"/>
      <c r="C1110" s="332"/>
      <c r="D1110" s="333"/>
      <c r="E1110" s="349"/>
      <c r="F1110" s="281" t="s">
        <v>329</v>
      </c>
      <c r="G1110" s="290" t="s">
        <v>2002</v>
      </c>
      <c r="H1110" s="282" t="s">
        <v>3224</v>
      </c>
      <c r="I1110" s="359" t="s">
        <v>4924</v>
      </c>
      <c r="J1110" s="360"/>
      <c r="K1110" s="360"/>
      <c r="L1110" s="361"/>
      <c r="M1110" s="359" t="s">
        <v>2005</v>
      </c>
      <c r="N1110" s="361"/>
      <c r="O1110" s="283"/>
      <c r="P1110" s="281"/>
      <c r="Q1110" s="284" t="s">
        <v>4925</v>
      </c>
      <c r="R1110" s="284" t="s">
        <v>4866</v>
      </c>
      <c r="S1110" s="285" t="s">
        <v>4926</v>
      </c>
      <c r="T1110" s="137"/>
      <c r="U1110" s="137"/>
      <c r="V1110" s="137"/>
      <c r="W1110" s="137"/>
      <c r="X1110" s="137"/>
      <c r="Y1110" s="137"/>
      <c r="Z1110" s="137"/>
    </row>
    <row r="1111" spans="2:26" ht="48" customHeight="1" x14ac:dyDescent="0.25">
      <c r="B1111" s="242"/>
      <c r="C1111" s="243"/>
      <c r="D1111" s="333"/>
      <c r="E1111" s="349"/>
      <c r="F1111" s="299" t="s">
        <v>115</v>
      </c>
      <c r="G1111" s="243" t="s">
        <v>2002</v>
      </c>
      <c r="H1111" s="242" t="s">
        <v>3228</v>
      </c>
      <c r="I1111" s="331" t="s">
        <v>4927</v>
      </c>
      <c r="J1111" s="338"/>
      <c r="K1111" s="338"/>
      <c r="L1111" s="332"/>
      <c r="M1111" s="331" t="s">
        <v>2005</v>
      </c>
      <c r="N1111" s="332"/>
      <c r="O1111" s="132">
        <v>40933</v>
      </c>
      <c r="P1111" s="240"/>
      <c r="Q1111" s="279" t="s">
        <v>3230</v>
      </c>
      <c r="R1111" s="279" t="s">
        <v>3231</v>
      </c>
      <c r="S1111" s="280" t="s">
        <v>4921</v>
      </c>
      <c r="T1111" s="137"/>
      <c r="U1111" s="137"/>
      <c r="V1111" s="137"/>
      <c r="W1111" s="137"/>
      <c r="X1111" s="137"/>
      <c r="Y1111" s="137"/>
      <c r="Z1111" s="137"/>
    </row>
    <row r="1112" spans="2:26" ht="48" customHeight="1" x14ac:dyDescent="0.25">
      <c r="B1112" s="331"/>
      <c r="C1112" s="332"/>
      <c r="D1112" s="333"/>
      <c r="E1112" s="349"/>
      <c r="F1112" s="299" t="s">
        <v>115</v>
      </c>
      <c r="G1112" s="243" t="s">
        <v>2002</v>
      </c>
      <c r="H1112" s="242" t="s">
        <v>3232</v>
      </c>
      <c r="I1112" s="331" t="s">
        <v>4928</v>
      </c>
      <c r="J1112" s="338"/>
      <c r="K1112" s="338"/>
      <c r="L1112" s="332"/>
      <c r="M1112" s="331" t="s">
        <v>2005</v>
      </c>
      <c r="N1112" s="332"/>
      <c r="O1112" s="132">
        <v>40933</v>
      </c>
      <c r="P1112" s="240"/>
      <c r="Q1112" s="279" t="s">
        <v>3230</v>
      </c>
      <c r="R1112" s="279" t="s">
        <v>3234</v>
      </c>
      <c r="S1112" s="280" t="s">
        <v>4929</v>
      </c>
      <c r="T1112" s="137"/>
      <c r="U1112" s="137"/>
      <c r="V1112" s="137"/>
      <c r="W1112" s="137"/>
      <c r="X1112" s="137"/>
      <c r="Y1112" s="137"/>
      <c r="Z1112" s="137"/>
    </row>
    <row r="1113" spans="2:26" ht="48" customHeight="1" x14ac:dyDescent="0.25">
      <c r="B1113" s="331"/>
      <c r="C1113" s="332"/>
      <c r="D1113" s="333"/>
      <c r="E1113" s="349"/>
      <c r="F1113" s="299" t="s">
        <v>115</v>
      </c>
      <c r="G1113" s="243" t="s">
        <v>2002</v>
      </c>
      <c r="H1113" s="242" t="s">
        <v>3232</v>
      </c>
      <c r="I1113" s="331" t="s">
        <v>4928</v>
      </c>
      <c r="J1113" s="338"/>
      <c r="K1113" s="338"/>
      <c r="L1113" s="332"/>
      <c r="M1113" s="331" t="s">
        <v>2005</v>
      </c>
      <c r="N1113" s="332"/>
      <c r="O1113" s="132">
        <v>40933</v>
      </c>
      <c r="P1113" s="240"/>
      <c r="Q1113" s="279" t="s">
        <v>3230</v>
      </c>
      <c r="R1113" s="279" t="s">
        <v>3235</v>
      </c>
      <c r="S1113" s="280" t="s">
        <v>4929</v>
      </c>
      <c r="T1113" s="137"/>
      <c r="U1113" s="137"/>
      <c r="V1113" s="137"/>
      <c r="W1113" s="137"/>
      <c r="X1113" s="137"/>
      <c r="Y1113" s="137"/>
      <c r="Z1113" s="137"/>
    </row>
    <row r="1114" spans="2:26" ht="48" customHeight="1" x14ac:dyDescent="0.25">
      <c r="B1114" s="331"/>
      <c r="C1114" s="332"/>
      <c r="D1114" s="333"/>
      <c r="E1114" s="349"/>
      <c r="F1114" s="299" t="s">
        <v>115</v>
      </c>
      <c r="G1114" s="243" t="s">
        <v>2002</v>
      </c>
      <c r="H1114" s="242" t="s">
        <v>3228</v>
      </c>
      <c r="I1114" s="331" t="s">
        <v>4930</v>
      </c>
      <c r="J1114" s="338"/>
      <c r="K1114" s="338"/>
      <c r="L1114" s="332"/>
      <c r="M1114" s="331" t="s">
        <v>2005</v>
      </c>
      <c r="N1114" s="332"/>
      <c r="O1114" s="132">
        <v>40933</v>
      </c>
      <c r="P1114" s="240"/>
      <c r="Q1114" s="279" t="s">
        <v>3230</v>
      </c>
      <c r="R1114" s="279" t="s">
        <v>3237</v>
      </c>
      <c r="S1114" s="280" t="s">
        <v>4921</v>
      </c>
      <c r="T1114" s="137"/>
      <c r="U1114" s="137"/>
      <c r="V1114" s="137"/>
      <c r="W1114" s="137"/>
      <c r="X1114" s="137"/>
      <c r="Y1114" s="137"/>
      <c r="Z1114" s="137"/>
    </row>
    <row r="1115" spans="2:26" ht="48" customHeight="1" x14ac:dyDescent="0.25">
      <c r="B1115" s="331"/>
      <c r="C1115" s="332"/>
      <c r="D1115" s="333"/>
      <c r="E1115" s="349"/>
      <c r="F1115" s="299" t="s">
        <v>115</v>
      </c>
      <c r="G1115" s="243" t="s">
        <v>2002</v>
      </c>
      <c r="H1115" s="242" t="s">
        <v>3238</v>
      </c>
      <c r="I1115" s="331" t="s">
        <v>4931</v>
      </c>
      <c r="J1115" s="338"/>
      <c r="K1115" s="338"/>
      <c r="L1115" s="332"/>
      <c r="M1115" s="331" t="s">
        <v>2005</v>
      </c>
      <c r="N1115" s="332"/>
      <c r="O1115" s="132">
        <v>40933</v>
      </c>
      <c r="P1115" s="240"/>
      <c r="Q1115" s="279" t="s">
        <v>3240</v>
      </c>
      <c r="R1115" s="279" t="s">
        <v>3241</v>
      </c>
      <c r="S1115" s="280" t="s">
        <v>4921</v>
      </c>
      <c r="T1115" s="137"/>
      <c r="U1115" s="137"/>
      <c r="V1115" s="137"/>
      <c r="W1115" s="137"/>
      <c r="X1115" s="137"/>
      <c r="Y1115" s="137"/>
      <c r="Z1115" s="137"/>
    </row>
    <row r="1116" spans="2:26" ht="48" customHeight="1" x14ac:dyDescent="0.25">
      <c r="B1116" s="331"/>
      <c r="C1116" s="332"/>
      <c r="D1116" s="333"/>
      <c r="E1116" s="349"/>
      <c r="F1116" s="299" t="s">
        <v>115</v>
      </c>
      <c r="G1116" s="243" t="s">
        <v>2002</v>
      </c>
      <c r="H1116" s="242" t="s">
        <v>3238</v>
      </c>
      <c r="I1116" s="331" t="s">
        <v>4932</v>
      </c>
      <c r="J1116" s="338"/>
      <c r="K1116" s="338"/>
      <c r="L1116" s="332"/>
      <c r="M1116" s="331" t="s">
        <v>2005</v>
      </c>
      <c r="N1116" s="332"/>
      <c r="O1116" s="132">
        <v>40933</v>
      </c>
      <c r="P1116" s="240"/>
      <c r="Q1116" s="279" t="s">
        <v>3240</v>
      </c>
      <c r="R1116" s="279" t="s">
        <v>3243</v>
      </c>
      <c r="S1116" s="280" t="s">
        <v>4921</v>
      </c>
      <c r="T1116" s="137"/>
      <c r="U1116" s="137"/>
      <c r="V1116" s="137"/>
      <c r="W1116" s="137"/>
      <c r="X1116" s="137"/>
      <c r="Y1116" s="137"/>
      <c r="Z1116" s="137"/>
    </row>
    <row r="1117" spans="2:26" ht="48" customHeight="1" x14ac:dyDescent="0.25">
      <c r="B1117" s="331"/>
      <c r="C1117" s="332"/>
      <c r="D1117" s="333"/>
      <c r="E1117" s="349"/>
      <c r="F1117" s="299" t="s">
        <v>115</v>
      </c>
      <c r="G1117" s="243" t="s">
        <v>2002</v>
      </c>
      <c r="H1117" s="242" t="s">
        <v>3244</v>
      </c>
      <c r="I1117" s="331" t="s">
        <v>4933</v>
      </c>
      <c r="J1117" s="338"/>
      <c r="K1117" s="338"/>
      <c r="L1117" s="332"/>
      <c r="M1117" s="331" t="s">
        <v>2005</v>
      </c>
      <c r="N1117" s="332"/>
      <c r="O1117" s="132">
        <v>40933</v>
      </c>
      <c r="P1117" s="240"/>
      <c r="Q1117" s="279" t="s">
        <v>3240</v>
      </c>
      <c r="R1117" s="279" t="s">
        <v>3246</v>
      </c>
      <c r="S1117" s="280" t="s">
        <v>4921</v>
      </c>
      <c r="T1117" s="137"/>
      <c r="U1117" s="137"/>
      <c r="V1117" s="137"/>
      <c r="W1117" s="137"/>
      <c r="X1117" s="137"/>
      <c r="Y1117" s="137"/>
      <c r="Z1117" s="137"/>
    </row>
    <row r="1118" spans="2:26" ht="48" customHeight="1" x14ac:dyDescent="0.25">
      <c r="B1118" s="331"/>
      <c r="C1118" s="332"/>
      <c r="D1118" s="333"/>
      <c r="E1118" s="349"/>
      <c r="F1118" s="299" t="s">
        <v>371</v>
      </c>
      <c r="G1118" s="243" t="s">
        <v>2002</v>
      </c>
      <c r="H1118" s="242" t="s">
        <v>2176</v>
      </c>
      <c r="I1118" s="331" t="s">
        <v>3247</v>
      </c>
      <c r="J1118" s="338"/>
      <c r="K1118" s="338"/>
      <c r="L1118" s="332"/>
      <c r="M1118" s="164" t="s">
        <v>2005</v>
      </c>
      <c r="N1118" s="167"/>
      <c r="O1118" s="132">
        <v>40931</v>
      </c>
      <c r="P1118" s="240"/>
      <c r="Q1118" s="279" t="s">
        <v>3248</v>
      </c>
      <c r="R1118" s="279" t="s">
        <v>3249</v>
      </c>
      <c r="S1118" s="280" t="s">
        <v>3250</v>
      </c>
      <c r="T1118" s="137"/>
      <c r="U1118" s="137"/>
      <c r="V1118" s="137"/>
      <c r="W1118" s="137"/>
      <c r="X1118" s="137"/>
      <c r="Y1118" s="137"/>
      <c r="Z1118" s="137"/>
    </row>
    <row r="1119" spans="2:26" ht="48" customHeight="1" x14ac:dyDescent="0.25">
      <c r="B1119" s="331"/>
      <c r="C1119" s="332"/>
      <c r="D1119" s="333"/>
      <c r="E1119" s="349"/>
      <c r="F1119" s="299" t="s">
        <v>371</v>
      </c>
      <c r="G1119" s="243" t="s">
        <v>2002</v>
      </c>
      <c r="H1119" s="242" t="s">
        <v>2176</v>
      </c>
      <c r="I1119" s="164" t="s">
        <v>3251</v>
      </c>
      <c r="J1119" s="165"/>
      <c r="K1119" s="165"/>
      <c r="L1119" s="167"/>
      <c r="M1119" s="300" t="s">
        <v>2005</v>
      </c>
      <c r="N1119" s="301"/>
      <c r="O1119" s="132">
        <v>40931</v>
      </c>
      <c r="P1119" s="240"/>
      <c r="Q1119" s="279" t="s">
        <v>3248</v>
      </c>
      <c r="R1119" s="279" t="s">
        <v>3252</v>
      </c>
      <c r="S1119" s="280" t="s">
        <v>3250</v>
      </c>
      <c r="T1119" s="137"/>
      <c r="U1119" s="137"/>
      <c r="V1119" s="137"/>
      <c r="W1119" s="137"/>
      <c r="X1119" s="137"/>
      <c r="Y1119" s="137"/>
      <c r="Z1119" s="137"/>
    </row>
    <row r="1120" spans="2:26" ht="48" customHeight="1" thickBot="1" x14ac:dyDescent="0.3">
      <c r="B1120" s="331"/>
      <c r="C1120" s="332"/>
      <c r="D1120" s="333"/>
      <c r="E1120" s="349"/>
      <c r="F1120" s="302" t="s">
        <v>371</v>
      </c>
      <c r="G1120" s="243" t="s">
        <v>2002</v>
      </c>
      <c r="H1120" s="242" t="s">
        <v>2176</v>
      </c>
      <c r="I1120" s="331" t="s">
        <v>3253</v>
      </c>
      <c r="J1120" s="338"/>
      <c r="K1120" s="338"/>
      <c r="L1120" s="332"/>
      <c r="M1120" s="331" t="s">
        <v>2005</v>
      </c>
      <c r="N1120" s="332"/>
      <c r="O1120" s="132">
        <v>40931</v>
      </c>
      <c r="P1120" s="240"/>
      <c r="Q1120" s="279" t="s">
        <v>3226</v>
      </c>
      <c r="R1120" s="279" t="s">
        <v>3254</v>
      </c>
      <c r="S1120" s="280" t="s">
        <v>3250</v>
      </c>
      <c r="T1120" s="137"/>
      <c r="U1120" s="137"/>
      <c r="V1120" s="137"/>
      <c r="W1120" s="137"/>
      <c r="X1120" s="137"/>
      <c r="Y1120" s="137"/>
      <c r="Z1120" s="137"/>
    </row>
    <row r="1121" spans="2:26" ht="48" customHeight="1" x14ac:dyDescent="0.25">
      <c r="B1121" s="331"/>
      <c r="C1121" s="332"/>
      <c r="D1121" s="333"/>
      <c r="E1121" s="334"/>
      <c r="F1121" s="240" t="s">
        <v>342</v>
      </c>
      <c r="G1121" s="240" t="s">
        <v>2002</v>
      </c>
      <c r="H1121" s="242" t="s">
        <v>3255</v>
      </c>
      <c r="I1121" s="331" t="s">
        <v>3256</v>
      </c>
      <c r="J1121" s="338"/>
      <c r="K1121" s="338"/>
      <c r="L1121" s="332"/>
      <c r="M1121" s="331" t="s">
        <v>2005</v>
      </c>
      <c r="N1121" s="332"/>
      <c r="O1121" s="132">
        <v>40932</v>
      </c>
      <c r="P1121" s="240"/>
      <c r="Q1121" s="279" t="s">
        <v>3230</v>
      </c>
      <c r="R1121" s="279" t="s">
        <v>3257</v>
      </c>
      <c r="S1121" s="280"/>
      <c r="T1121" s="137"/>
      <c r="U1121" s="137"/>
      <c r="V1121" s="137"/>
      <c r="W1121" s="137"/>
      <c r="X1121" s="137"/>
      <c r="Y1121" s="137"/>
      <c r="Z1121" s="137"/>
    </row>
    <row r="1122" spans="2:26" ht="48" customHeight="1" x14ac:dyDescent="0.25">
      <c r="B1122" s="331"/>
      <c r="C1122" s="332"/>
      <c r="D1122" s="333"/>
      <c r="E1122" s="334"/>
      <c r="F1122" s="240" t="s">
        <v>342</v>
      </c>
      <c r="G1122" s="240" t="s">
        <v>2002</v>
      </c>
      <c r="H1122" s="242" t="s">
        <v>3255</v>
      </c>
      <c r="I1122" s="331" t="s">
        <v>3258</v>
      </c>
      <c r="J1122" s="338"/>
      <c r="K1122" s="338"/>
      <c r="L1122" s="332"/>
      <c r="M1122" s="331" t="s">
        <v>2005</v>
      </c>
      <c r="N1122" s="332"/>
      <c r="O1122" s="132">
        <v>40932</v>
      </c>
      <c r="P1122" s="240"/>
      <c r="Q1122" s="279" t="s">
        <v>3230</v>
      </c>
      <c r="R1122" s="279" t="s">
        <v>3259</v>
      </c>
      <c r="S1122" s="280"/>
      <c r="T1122" s="137"/>
      <c r="U1122" s="137"/>
      <c r="V1122" s="137"/>
      <c r="W1122" s="137"/>
      <c r="X1122" s="137"/>
      <c r="Y1122" s="137"/>
      <c r="Z1122" s="137"/>
    </row>
    <row r="1123" spans="2:26" ht="48" customHeight="1" x14ac:dyDescent="0.25">
      <c r="B1123" s="331"/>
      <c r="C1123" s="332"/>
      <c r="D1123" s="333"/>
      <c r="E1123" s="334"/>
      <c r="F1123" s="240" t="s">
        <v>342</v>
      </c>
      <c r="G1123" s="240" t="s">
        <v>2002</v>
      </c>
      <c r="H1123" s="242" t="s">
        <v>3260</v>
      </c>
      <c r="I1123" s="331" t="s">
        <v>3261</v>
      </c>
      <c r="J1123" s="338"/>
      <c r="K1123" s="338"/>
      <c r="L1123" s="332"/>
      <c r="M1123" s="331" t="s">
        <v>2005</v>
      </c>
      <c r="N1123" s="332"/>
      <c r="O1123" s="132">
        <v>40932</v>
      </c>
      <c r="P1123" s="240"/>
      <c r="Q1123" s="279" t="s">
        <v>3230</v>
      </c>
      <c r="R1123" s="279" t="s">
        <v>3262</v>
      </c>
      <c r="S1123" s="280"/>
      <c r="T1123" s="137"/>
      <c r="U1123" s="137"/>
      <c r="V1123" s="137"/>
      <c r="W1123" s="137"/>
      <c r="X1123" s="137"/>
      <c r="Y1123" s="137"/>
      <c r="Z1123" s="137"/>
    </row>
    <row r="1124" spans="2:26" ht="48" customHeight="1" x14ac:dyDescent="0.25">
      <c r="B1124" s="331"/>
      <c r="C1124" s="332"/>
      <c r="D1124" s="333"/>
      <c r="E1124" s="334"/>
      <c r="F1124" s="240" t="s">
        <v>342</v>
      </c>
      <c r="G1124" s="240" t="s">
        <v>2002</v>
      </c>
      <c r="H1124" s="242" t="s">
        <v>4851</v>
      </c>
      <c r="I1124" s="331" t="s">
        <v>3264</v>
      </c>
      <c r="J1124" s="338"/>
      <c r="K1124" s="338"/>
      <c r="L1124" s="332"/>
      <c r="M1124" s="331" t="s">
        <v>2005</v>
      </c>
      <c r="N1124" s="332"/>
      <c r="O1124" s="132">
        <v>40932</v>
      </c>
      <c r="P1124" s="240"/>
      <c r="Q1124" s="279" t="s">
        <v>3265</v>
      </c>
      <c r="R1124" s="279" t="s">
        <v>3266</v>
      </c>
      <c r="S1124" s="280"/>
      <c r="T1124" s="137"/>
      <c r="U1124" s="137"/>
      <c r="V1124" s="137"/>
      <c r="W1124" s="137"/>
      <c r="X1124" s="137"/>
      <c r="Y1124" s="137"/>
      <c r="Z1124" s="137"/>
    </row>
    <row r="1125" spans="2:26" ht="48" customHeight="1" x14ac:dyDescent="0.25">
      <c r="B1125" s="331"/>
      <c r="C1125" s="332"/>
      <c r="D1125" s="333"/>
      <c r="E1125" s="334"/>
      <c r="F1125" s="240" t="s">
        <v>342</v>
      </c>
      <c r="G1125" s="240" t="s">
        <v>2002</v>
      </c>
      <c r="H1125" s="242" t="s">
        <v>4851</v>
      </c>
      <c r="I1125" s="331" t="s">
        <v>3267</v>
      </c>
      <c r="J1125" s="338"/>
      <c r="K1125" s="338"/>
      <c r="L1125" s="332"/>
      <c r="M1125" s="331" t="s">
        <v>2005</v>
      </c>
      <c r="N1125" s="332"/>
      <c r="O1125" s="132">
        <v>40932</v>
      </c>
      <c r="P1125" s="240"/>
      <c r="Q1125" s="279" t="s">
        <v>3265</v>
      </c>
      <c r="R1125" s="279" t="s">
        <v>4934</v>
      </c>
      <c r="S1125" s="280"/>
      <c r="T1125" s="137"/>
      <c r="U1125" s="137"/>
      <c r="V1125" s="137"/>
      <c r="W1125" s="137"/>
      <c r="X1125" s="137"/>
      <c r="Y1125" s="137"/>
      <c r="Z1125" s="137"/>
    </row>
    <row r="1126" spans="2:26" ht="48" customHeight="1" x14ac:dyDescent="0.25">
      <c r="B1126" s="331"/>
      <c r="C1126" s="332"/>
      <c r="D1126" s="333"/>
      <c r="E1126" s="334"/>
      <c r="F1126" s="240" t="s">
        <v>1320</v>
      </c>
      <c r="G1126" s="240" t="s">
        <v>2002</v>
      </c>
      <c r="H1126" s="242" t="s">
        <v>3269</v>
      </c>
      <c r="I1126" s="331" t="s">
        <v>3270</v>
      </c>
      <c r="J1126" s="338"/>
      <c r="K1126" s="338"/>
      <c r="L1126" s="332"/>
      <c r="M1126" s="331" t="s">
        <v>2005</v>
      </c>
      <c r="N1126" s="332"/>
      <c r="O1126" s="132"/>
      <c r="P1126" s="240"/>
      <c r="Q1126" s="279" t="s">
        <v>3265</v>
      </c>
      <c r="R1126" s="279" t="s">
        <v>3271</v>
      </c>
      <c r="S1126" s="280"/>
      <c r="T1126" s="137"/>
      <c r="U1126" s="137"/>
      <c r="V1126" s="137"/>
      <c r="W1126" s="137"/>
      <c r="X1126" s="137"/>
      <c r="Y1126" s="137"/>
      <c r="Z1126" s="137"/>
    </row>
    <row r="1127" spans="2:26" ht="48" customHeight="1" x14ac:dyDescent="0.25">
      <c r="B1127" s="331"/>
      <c r="C1127" s="332"/>
      <c r="D1127" s="333"/>
      <c r="E1127" s="334"/>
      <c r="F1127" s="240" t="s">
        <v>1320</v>
      </c>
      <c r="G1127" s="240" t="s">
        <v>2002</v>
      </c>
      <c r="H1127" s="242" t="s">
        <v>3269</v>
      </c>
      <c r="I1127" s="331" t="s">
        <v>3272</v>
      </c>
      <c r="J1127" s="338"/>
      <c r="K1127" s="338"/>
      <c r="L1127" s="332"/>
      <c r="M1127" s="331" t="s">
        <v>2005</v>
      </c>
      <c r="N1127" s="332"/>
      <c r="O1127" s="132"/>
      <c r="P1127" s="240"/>
      <c r="Q1127" s="279" t="s">
        <v>3265</v>
      </c>
      <c r="R1127" s="279" t="s">
        <v>3273</v>
      </c>
      <c r="S1127" s="280"/>
      <c r="T1127" s="137"/>
      <c r="U1127" s="137"/>
      <c r="V1127" s="137"/>
      <c r="W1127" s="137"/>
      <c r="X1127" s="137"/>
      <c r="Y1127" s="137"/>
      <c r="Z1127" s="137"/>
    </row>
    <row r="1128" spans="2:26" ht="48" customHeight="1" x14ac:dyDescent="0.25">
      <c r="B1128" s="331"/>
      <c r="C1128" s="332"/>
      <c r="D1128" s="333"/>
      <c r="E1128" s="334"/>
      <c r="F1128" s="240" t="s">
        <v>1320</v>
      </c>
      <c r="G1128" s="240" t="s">
        <v>2002</v>
      </c>
      <c r="H1128" s="242" t="s">
        <v>3269</v>
      </c>
      <c r="I1128" s="331" t="s">
        <v>3274</v>
      </c>
      <c r="J1128" s="338"/>
      <c r="K1128" s="338"/>
      <c r="L1128" s="332"/>
      <c r="M1128" s="331" t="s">
        <v>2005</v>
      </c>
      <c r="N1128" s="332"/>
      <c r="O1128" s="132"/>
      <c r="P1128" s="240"/>
      <c r="Q1128" s="279" t="s">
        <v>3265</v>
      </c>
      <c r="R1128" s="279" t="s">
        <v>3273</v>
      </c>
      <c r="S1128" s="280"/>
      <c r="T1128" s="137"/>
      <c r="U1128" s="137"/>
      <c r="V1128" s="137"/>
      <c r="W1128" s="137"/>
      <c r="X1128" s="137"/>
      <c r="Y1128" s="137"/>
      <c r="Z1128" s="137"/>
    </row>
    <row r="1129" spans="2:26" ht="48" customHeight="1" x14ac:dyDescent="0.25">
      <c r="B1129" s="331"/>
      <c r="C1129" s="332"/>
      <c r="D1129" s="333"/>
      <c r="E1129" s="334"/>
      <c r="F1129" s="240" t="s">
        <v>1320</v>
      </c>
      <c r="G1129" s="240" t="s">
        <v>2002</v>
      </c>
      <c r="H1129" s="242" t="s">
        <v>3275</v>
      </c>
      <c r="I1129" s="331" t="s">
        <v>3276</v>
      </c>
      <c r="J1129" s="338"/>
      <c r="K1129" s="338"/>
      <c r="L1129" s="332"/>
      <c r="M1129" s="331" t="s">
        <v>2005</v>
      </c>
      <c r="N1129" s="332"/>
      <c r="O1129" s="132"/>
      <c r="P1129" s="240"/>
      <c r="Q1129" s="279" t="s">
        <v>3240</v>
      </c>
      <c r="R1129" s="279" t="s">
        <v>3277</v>
      </c>
      <c r="S1129" s="280"/>
      <c r="T1129" s="137"/>
      <c r="U1129" s="137"/>
      <c r="V1129" s="137"/>
      <c r="W1129" s="137"/>
      <c r="X1129" s="137"/>
      <c r="Y1129" s="137"/>
      <c r="Z1129" s="137"/>
    </row>
    <row r="1130" spans="2:26" ht="48" customHeight="1" x14ac:dyDescent="0.25">
      <c r="B1130" s="331"/>
      <c r="C1130" s="332"/>
      <c r="D1130" s="333"/>
      <c r="E1130" s="334"/>
      <c r="F1130" s="240" t="s">
        <v>1320</v>
      </c>
      <c r="G1130" s="240" t="s">
        <v>2002</v>
      </c>
      <c r="H1130" s="242" t="s">
        <v>3278</v>
      </c>
      <c r="I1130" s="368" t="s">
        <v>3279</v>
      </c>
      <c r="J1130" s="369"/>
      <c r="K1130" s="369"/>
      <c r="L1130" s="370"/>
      <c r="M1130" s="331" t="s">
        <v>2005</v>
      </c>
      <c r="N1130" s="332"/>
      <c r="O1130" s="132"/>
      <c r="P1130" s="240"/>
      <c r="Q1130" s="279" t="s">
        <v>3240</v>
      </c>
      <c r="R1130" s="279" t="s">
        <v>3280</v>
      </c>
      <c r="S1130" s="280"/>
      <c r="T1130" s="137"/>
      <c r="U1130" s="137"/>
      <c r="V1130" s="137"/>
      <c r="W1130" s="137"/>
      <c r="X1130" s="137"/>
      <c r="Y1130" s="137"/>
      <c r="Z1130" s="137"/>
    </row>
    <row r="1131" spans="2:26" ht="48" customHeight="1" x14ac:dyDescent="0.25">
      <c r="B1131" s="331"/>
      <c r="C1131" s="332"/>
      <c r="D1131" s="333"/>
      <c r="E1131" s="334"/>
      <c r="F1131" s="240" t="s">
        <v>1320</v>
      </c>
      <c r="G1131" s="240" t="s">
        <v>2002</v>
      </c>
      <c r="H1131" s="242" t="s">
        <v>3278</v>
      </c>
      <c r="I1131" s="368" t="s">
        <v>3281</v>
      </c>
      <c r="J1131" s="369"/>
      <c r="K1131" s="369"/>
      <c r="L1131" s="370"/>
      <c r="M1131" s="331" t="s">
        <v>2005</v>
      </c>
      <c r="N1131" s="332"/>
      <c r="O1131" s="132"/>
      <c r="P1131" s="240"/>
      <c r="Q1131" s="279" t="s">
        <v>3240</v>
      </c>
      <c r="R1131" s="279" t="s">
        <v>3280</v>
      </c>
      <c r="S1131" s="280"/>
      <c r="T1131" s="137"/>
      <c r="U1131" s="137"/>
      <c r="V1131" s="137"/>
      <c r="W1131" s="137"/>
      <c r="X1131" s="137"/>
      <c r="Y1131" s="137"/>
      <c r="Z1131" s="137"/>
    </row>
    <row r="1132" spans="2:26" ht="48" customHeight="1" x14ac:dyDescent="0.25">
      <c r="B1132" s="331"/>
      <c r="C1132" s="332"/>
      <c r="D1132" s="333"/>
      <c r="E1132" s="334"/>
      <c r="F1132" s="240" t="s">
        <v>1320</v>
      </c>
      <c r="G1132" s="240" t="s">
        <v>2002</v>
      </c>
      <c r="H1132" s="242" t="s">
        <v>3278</v>
      </c>
      <c r="I1132" s="368" t="s">
        <v>3279</v>
      </c>
      <c r="J1132" s="369"/>
      <c r="K1132" s="369"/>
      <c r="L1132" s="370"/>
      <c r="M1132" s="331" t="s">
        <v>2005</v>
      </c>
      <c r="N1132" s="332"/>
      <c r="O1132" s="132"/>
      <c r="P1132" s="240"/>
      <c r="Q1132" s="279" t="s">
        <v>3240</v>
      </c>
      <c r="R1132" s="279" t="s">
        <v>3280</v>
      </c>
      <c r="S1132" s="280"/>
      <c r="T1132" s="137"/>
      <c r="U1132" s="137"/>
      <c r="V1132" s="137"/>
      <c r="W1132" s="137"/>
      <c r="X1132" s="137"/>
      <c r="Y1132" s="137"/>
      <c r="Z1132" s="137"/>
    </row>
    <row r="1133" spans="2:26" ht="48" customHeight="1" x14ac:dyDescent="0.25">
      <c r="B1133" s="331"/>
      <c r="C1133" s="332"/>
      <c r="D1133" s="333"/>
      <c r="E1133" s="334"/>
      <c r="F1133" s="240" t="s">
        <v>1320</v>
      </c>
      <c r="G1133" s="240" t="s">
        <v>2002</v>
      </c>
      <c r="H1133" s="242" t="s">
        <v>3282</v>
      </c>
      <c r="I1133" s="362" t="s">
        <v>3283</v>
      </c>
      <c r="J1133" s="363"/>
      <c r="K1133" s="363"/>
      <c r="L1133" s="364"/>
      <c r="M1133" s="331" t="s">
        <v>2005</v>
      </c>
      <c r="N1133" s="332"/>
      <c r="O1133" s="132"/>
      <c r="P1133" s="240"/>
      <c r="Q1133" s="279" t="s">
        <v>3240</v>
      </c>
      <c r="R1133" s="279" t="s">
        <v>3284</v>
      </c>
      <c r="S1133" s="280"/>
      <c r="T1133" s="137"/>
      <c r="U1133" s="137"/>
      <c r="V1133" s="137"/>
      <c r="W1133" s="137"/>
      <c r="X1133" s="137"/>
      <c r="Y1133" s="137"/>
      <c r="Z1133" s="137"/>
    </row>
    <row r="1134" spans="2:26" ht="48" customHeight="1" x14ac:dyDescent="0.25">
      <c r="B1134" s="331"/>
      <c r="C1134" s="332"/>
      <c r="D1134" s="333"/>
      <c r="E1134" s="334"/>
      <c r="F1134" s="240" t="s">
        <v>1320</v>
      </c>
      <c r="G1134" s="240" t="s">
        <v>2002</v>
      </c>
      <c r="H1134" s="242" t="s">
        <v>3282</v>
      </c>
      <c r="I1134" s="362" t="s">
        <v>3285</v>
      </c>
      <c r="J1134" s="363"/>
      <c r="K1134" s="363"/>
      <c r="L1134" s="364"/>
      <c r="M1134" s="331" t="s">
        <v>2005</v>
      </c>
      <c r="N1134" s="332"/>
      <c r="O1134" s="132"/>
      <c r="P1134" s="240"/>
      <c r="Q1134" s="279" t="s">
        <v>3240</v>
      </c>
      <c r="R1134" s="279" t="s">
        <v>3277</v>
      </c>
      <c r="S1134" s="280"/>
      <c r="T1134" s="137"/>
      <c r="U1134" s="137"/>
      <c r="V1134" s="137"/>
      <c r="W1134" s="137"/>
      <c r="X1134" s="137"/>
      <c r="Y1134" s="137"/>
      <c r="Z1134" s="137"/>
    </row>
    <row r="1135" spans="2:26" ht="48" customHeight="1" x14ac:dyDescent="0.25">
      <c r="B1135" s="331"/>
      <c r="C1135" s="332"/>
      <c r="D1135" s="333"/>
      <c r="E1135" s="334"/>
      <c r="F1135" s="240" t="s">
        <v>1320</v>
      </c>
      <c r="G1135" s="240" t="s">
        <v>2002</v>
      </c>
      <c r="H1135" s="242" t="s">
        <v>3282</v>
      </c>
      <c r="I1135" s="362" t="s">
        <v>3286</v>
      </c>
      <c r="J1135" s="363"/>
      <c r="K1135" s="363"/>
      <c r="L1135" s="364"/>
      <c r="M1135" s="331" t="s">
        <v>2005</v>
      </c>
      <c r="N1135" s="332"/>
      <c r="O1135" s="132"/>
      <c r="P1135" s="240"/>
      <c r="Q1135" s="279" t="s">
        <v>3240</v>
      </c>
      <c r="R1135" s="279" t="s">
        <v>3277</v>
      </c>
      <c r="S1135" s="280"/>
      <c r="T1135" s="137"/>
      <c r="U1135" s="137"/>
      <c r="V1135" s="137"/>
      <c r="W1135" s="137"/>
      <c r="X1135" s="137"/>
      <c r="Y1135" s="137"/>
      <c r="Z1135" s="137"/>
    </row>
    <row r="1136" spans="2:26" ht="48" customHeight="1" x14ac:dyDescent="0.25">
      <c r="B1136" s="331"/>
      <c r="C1136" s="332"/>
      <c r="D1136" s="333"/>
      <c r="E1136" s="334"/>
      <c r="F1136" s="240" t="s">
        <v>115</v>
      </c>
      <c r="G1136" s="240" t="s">
        <v>2002</v>
      </c>
      <c r="H1136" s="242" t="s">
        <v>3214</v>
      </c>
      <c r="I1136" s="331" t="s">
        <v>3287</v>
      </c>
      <c r="J1136" s="338"/>
      <c r="K1136" s="338"/>
      <c r="L1136" s="332"/>
      <c r="M1136" s="331" t="s">
        <v>2615</v>
      </c>
      <c r="N1136" s="332"/>
      <c r="O1136" s="132">
        <v>40942</v>
      </c>
      <c r="P1136" s="240" t="s">
        <v>3288</v>
      </c>
      <c r="Q1136" s="279"/>
      <c r="R1136" s="279" t="s">
        <v>3289</v>
      </c>
      <c r="S1136" s="280" t="s">
        <v>4921</v>
      </c>
      <c r="T1136" s="137"/>
      <c r="U1136" s="137"/>
      <c r="V1136" s="137"/>
      <c r="W1136" s="137"/>
      <c r="X1136" s="137"/>
      <c r="Y1136" s="137"/>
      <c r="Z1136" s="137"/>
    </row>
    <row r="1137" spans="2:26" ht="48" customHeight="1" x14ac:dyDescent="0.25">
      <c r="B1137" s="331"/>
      <c r="C1137" s="332"/>
      <c r="D1137" s="333"/>
      <c r="E1137" s="334"/>
      <c r="F1137" s="240" t="s">
        <v>515</v>
      </c>
      <c r="G1137" s="240" t="s">
        <v>2002</v>
      </c>
      <c r="H1137" s="242" t="s">
        <v>3290</v>
      </c>
      <c r="I1137" s="331" t="s">
        <v>3256</v>
      </c>
      <c r="J1137" s="338"/>
      <c r="K1137" s="338"/>
      <c r="L1137" s="332"/>
      <c r="M1137" s="331" t="s">
        <v>2615</v>
      </c>
      <c r="N1137" s="332"/>
      <c r="O1137" s="132">
        <v>40942</v>
      </c>
      <c r="P1137" s="240" t="s">
        <v>3288</v>
      </c>
      <c r="Q1137" s="279"/>
      <c r="R1137" s="279" t="s">
        <v>3291</v>
      </c>
      <c r="S1137" s="280" t="s">
        <v>3292</v>
      </c>
      <c r="T1137" s="137"/>
      <c r="U1137" s="137"/>
      <c r="V1137" s="137"/>
      <c r="W1137" s="137"/>
      <c r="X1137" s="137"/>
      <c r="Y1137" s="137"/>
      <c r="Z1137" s="137"/>
    </row>
    <row r="1138" spans="2:26" ht="48" customHeight="1" x14ac:dyDescent="0.25">
      <c r="B1138" s="331"/>
      <c r="C1138" s="332"/>
      <c r="D1138" s="333"/>
      <c r="E1138" s="334"/>
      <c r="F1138" s="240" t="s">
        <v>360</v>
      </c>
      <c r="G1138" s="240" t="s">
        <v>2002</v>
      </c>
      <c r="H1138" s="242" t="s">
        <v>3150</v>
      </c>
      <c r="I1138" s="331" t="s">
        <v>3293</v>
      </c>
      <c r="J1138" s="338"/>
      <c r="K1138" s="338"/>
      <c r="L1138" s="332"/>
      <c r="M1138" s="331" t="s">
        <v>2615</v>
      </c>
      <c r="N1138" s="332"/>
      <c r="O1138" s="132">
        <v>40945</v>
      </c>
      <c r="P1138" s="240" t="s">
        <v>3294</v>
      </c>
      <c r="Q1138" s="279"/>
      <c r="R1138" s="279" t="s">
        <v>3295</v>
      </c>
      <c r="S1138" s="280"/>
      <c r="T1138" s="137"/>
      <c r="U1138" s="137"/>
      <c r="V1138" s="137"/>
      <c r="W1138" s="137"/>
      <c r="X1138" s="137"/>
      <c r="Y1138" s="137"/>
      <c r="Z1138" s="137"/>
    </row>
    <row r="1139" spans="2:26" ht="48" customHeight="1" x14ac:dyDescent="0.25">
      <c r="B1139" s="331"/>
      <c r="C1139" s="332"/>
      <c r="D1139" s="333"/>
      <c r="E1139" s="334"/>
      <c r="F1139" s="240" t="s">
        <v>360</v>
      </c>
      <c r="G1139" s="240" t="s">
        <v>2002</v>
      </c>
      <c r="H1139" s="242" t="s">
        <v>3296</v>
      </c>
      <c r="I1139" s="331" t="s">
        <v>3297</v>
      </c>
      <c r="J1139" s="338"/>
      <c r="K1139" s="338"/>
      <c r="L1139" s="332"/>
      <c r="M1139" s="331" t="s">
        <v>2615</v>
      </c>
      <c r="N1139" s="332"/>
      <c r="O1139" s="132">
        <v>40945</v>
      </c>
      <c r="P1139" s="240" t="s">
        <v>3294</v>
      </c>
      <c r="Q1139" s="279"/>
      <c r="R1139" s="279" t="s">
        <v>3298</v>
      </c>
      <c r="S1139" s="280"/>
      <c r="T1139" s="137"/>
      <c r="U1139" s="137"/>
      <c r="V1139" s="137"/>
      <c r="W1139" s="137"/>
      <c r="X1139" s="137"/>
      <c r="Y1139" s="137"/>
      <c r="Z1139" s="137"/>
    </row>
    <row r="1140" spans="2:26" ht="48" customHeight="1" x14ac:dyDescent="0.25">
      <c r="B1140" s="331"/>
      <c r="C1140" s="332"/>
      <c r="D1140" s="333"/>
      <c r="E1140" s="334"/>
      <c r="F1140" s="240" t="s">
        <v>360</v>
      </c>
      <c r="G1140" s="240" t="s">
        <v>2002</v>
      </c>
      <c r="H1140" s="242" t="s">
        <v>3299</v>
      </c>
      <c r="I1140" s="331" t="s">
        <v>3300</v>
      </c>
      <c r="J1140" s="338"/>
      <c r="K1140" s="338"/>
      <c r="L1140" s="332"/>
      <c r="M1140" s="331" t="s">
        <v>2615</v>
      </c>
      <c r="N1140" s="332"/>
      <c r="O1140" s="132">
        <v>40945</v>
      </c>
      <c r="P1140" s="240" t="s">
        <v>3294</v>
      </c>
      <c r="Q1140" s="279"/>
      <c r="R1140" s="287" t="s">
        <v>3301</v>
      </c>
      <c r="S1140" s="280"/>
      <c r="T1140" s="137"/>
      <c r="U1140" s="137"/>
      <c r="V1140" s="137"/>
      <c r="W1140" s="137"/>
      <c r="X1140" s="137"/>
      <c r="Y1140" s="137"/>
      <c r="Z1140" s="137"/>
    </row>
    <row r="1141" spans="2:26" ht="48" customHeight="1" x14ac:dyDescent="0.25">
      <c r="B1141" s="331"/>
      <c r="C1141" s="332"/>
      <c r="D1141" s="333"/>
      <c r="E1141" s="334"/>
      <c r="F1141" s="240" t="s">
        <v>348</v>
      </c>
      <c r="G1141" s="240" t="s">
        <v>2002</v>
      </c>
      <c r="H1141" s="242" t="s">
        <v>3027</v>
      </c>
      <c r="I1141" s="331" t="s">
        <v>3302</v>
      </c>
      <c r="J1141" s="338"/>
      <c r="K1141" s="338"/>
      <c r="L1141" s="332"/>
      <c r="M1141" s="331" t="s">
        <v>2615</v>
      </c>
      <c r="N1141" s="332"/>
      <c r="O1141" s="132">
        <v>40945</v>
      </c>
      <c r="P1141" s="303" t="s">
        <v>3303</v>
      </c>
      <c r="Q1141" s="279"/>
      <c r="R1141" s="279" t="s">
        <v>3304</v>
      </c>
      <c r="S1141" s="280"/>
      <c r="T1141" s="137"/>
      <c r="U1141" s="137"/>
      <c r="V1141" s="137"/>
      <c r="W1141" s="137"/>
      <c r="X1141" s="137"/>
      <c r="Y1141" s="137"/>
      <c r="Z1141" s="137"/>
    </row>
    <row r="1142" spans="2:26" ht="48" customHeight="1" x14ac:dyDescent="0.25">
      <c r="B1142" s="331"/>
      <c r="C1142" s="332"/>
      <c r="D1142" s="333"/>
      <c r="E1142" s="334"/>
      <c r="F1142" s="240" t="s">
        <v>348</v>
      </c>
      <c r="G1142" s="240" t="s">
        <v>2002</v>
      </c>
      <c r="H1142" s="242" t="s">
        <v>3027</v>
      </c>
      <c r="I1142" s="331" t="s">
        <v>3305</v>
      </c>
      <c r="J1142" s="338"/>
      <c r="K1142" s="338"/>
      <c r="L1142" s="332"/>
      <c r="M1142" s="331" t="s">
        <v>2615</v>
      </c>
      <c r="N1142" s="332"/>
      <c r="O1142" s="132">
        <v>40945</v>
      </c>
      <c r="P1142" s="303" t="s">
        <v>3303</v>
      </c>
      <c r="Q1142" s="279"/>
      <c r="R1142" s="279" t="s">
        <v>4935</v>
      </c>
      <c r="S1142" s="280"/>
      <c r="T1142" s="137"/>
      <c r="U1142" s="137"/>
      <c r="V1142" s="137"/>
      <c r="W1142" s="137"/>
      <c r="X1142" s="137"/>
      <c r="Y1142" s="137"/>
      <c r="Z1142" s="137"/>
    </row>
    <row r="1143" spans="2:26" ht="48" customHeight="1" x14ac:dyDescent="0.25">
      <c r="B1143" s="331"/>
      <c r="C1143" s="332"/>
      <c r="D1143" s="333"/>
      <c r="E1143" s="334"/>
      <c r="F1143" s="240" t="s">
        <v>417</v>
      </c>
      <c r="G1143" s="240" t="s">
        <v>2002</v>
      </c>
      <c r="H1143" s="242" t="s">
        <v>3307</v>
      </c>
      <c r="I1143" s="331" t="s">
        <v>3308</v>
      </c>
      <c r="J1143" s="338"/>
      <c r="K1143" s="338"/>
      <c r="L1143" s="332"/>
      <c r="M1143" s="331" t="s">
        <v>2615</v>
      </c>
      <c r="N1143" s="332"/>
      <c r="O1143" s="132">
        <v>40945</v>
      </c>
      <c r="P1143" s="303" t="s">
        <v>3303</v>
      </c>
      <c r="Q1143" s="279"/>
      <c r="R1143" s="287" t="s">
        <v>3309</v>
      </c>
      <c r="S1143" s="280"/>
      <c r="T1143" s="137"/>
      <c r="U1143" s="137"/>
      <c r="V1143" s="137"/>
      <c r="W1143" s="137"/>
      <c r="X1143" s="137"/>
      <c r="Y1143" s="137"/>
      <c r="Z1143" s="137"/>
    </row>
    <row r="1144" spans="2:26" ht="48" customHeight="1" x14ac:dyDescent="0.25">
      <c r="B1144" s="331"/>
      <c r="C1144" s="332"/>
      <c r="D1144" s="333"/>
      <c r="E1144" s="334"/>
      <c r="F1144" s="240" t="s">
        <v>337</v>
      </c>
      <c r="G1144" s="240" t="s">
        <v>2002</v>
      </c>
      <c r="H1144" s="242" t="s">
        <v>4936</v>
      </c>
      <c r="I1144" s="331" t="s">
        <v>4937</v>
      </c>
      <c r="J1144" s="338"/>
      <c r="K1144" s="338"/>
      <c r="L1144" s="332"/>
      <c r="M1144" s="331" t="s">
        <v>2615</v>
      </c>
      <c r="N1144" s="332"/>
      <c r="O1144" s="132">
        <v>40945</v>
      </c>
      <c r="P1144" s="240" t="s">
        <v>4938</v>
      </c>
      <c r="Q1144" s="279"/>
      <c r="R1144" s="279" t="s">
        <v>4939</v>
      </c>
      <c r="S1144" s="280"/>
      <c r="T1144" s="137"/>
      <c r="U1144" s="137"/>
      <c r="V1144" s="137"/>
      <c r="W1144" s="137"/>
      <c r="X1144" s="137"/>
      <c r="Y1144" s="137"/>
      <c r="Z1144" s="137"/>
    </row>
    <row r="1145" spans="2:26" ht="48" customHeight="1" x14ac:dyDescent="0.25">
      <c r="B1145" s="331"/>
      <c r="C1145" s="332"/>
      <c r="D1145" s="333"/>
      <c r="E1145" s="334"/>
      <c r="F1145" s="281" t="s">
        <v>1353</v>
      </c>
      <c r="G1145" s="281" t="s">
        <v>2002</v>
      </c>
      <c r="H1145" s="282" t="s">
        <v>3537</v>
      </c>
      <c r="I1145" s="359" t="s">
        <v>4940</v>
      </c>
      <c r="J1145" s="360"/>
      <c r="K1145" s="360"/>
      <c r="L1145" s="361"/>
      <c r="M1145" s="359" t="s">
        <v>2615</v>
      </c>
      <c r="N1145" s="361"/>
      <c r="O1145" s="283">
        <v>40946</v>
      </c>
      <c r="P1145" s="281" t="s">
        <v>4941</v>
      </c>
      <c r="Q1145" s="279"/>
      <c r="R1145" s="279"/>
      <c r="S1145" s="285" t="s">
        <v>4942</v>
      </c>
      <c r="T1145" s="137"/>
      <c r="U1145" s="137"/>
      <c r="V1145" s="137"/>
      <c r="W1145" s="137"/>
      <c r="X1145" s="137"/>
      <c r="Y1145" s="137"/>
      <c r="Z1145" s="137"/>
    </row>
    <row r="1146" spans="2:26" ht="48" customHeight="1" x14ac:dyDescent="0.25">
      <c r="B1146" s="331"/>
      <c r="C1146" s="332"/>
      <c r="D1146" s="333"/>
      <c r="E1146" s="334"/>
      <c r="F1146" s="281" t="s">
        <v>515</v>
      </c>
      <c r="G1146" s="281" t="s">
        <v>2002</v>
      </c>
      <c r="H1146" s="282" t="s">
        <v>4943</v>
      </c>
      <c r="I1146" s="359" t="s">
        <v>4944</v>
      </c>
      <c r="J1146" s="360"/>
      <c r="K1146" s="360"/>
      <c r="L1146" s="361"/>
      <c r="M1146" s="359" t="s">
        <v>2005</v>
      </c>
      <c r="N1146" s="361"/>
      <c r="O1146" s="283"/>
      <c r="P1146" s="281"/>
      <c r="Q1146" s="284" t="s">
        <v>4945</v>
      </c>
      <c r="R1146" s="284" t="s">
        <v>1963</v>
      </c>
      <c r="S1146" s="285" t="s">
        <v>4946</v>
      </c>
      <c r="T1146" s="137"/>
      <c r="U1146" s="137"/>
      <c r="V1146" s="137"/>
      <c r="W1146" s="137"/>
      <c r="X1146" s="137"/>
      <c r="Y1146" s="137"/>
      <c r="Z1146" s="137"/>
    </row>
    <row r="1147" spans="2:26" ht="48" customHeight="1" x14ac:dyDescent="0.25">
      <c r="B1147" s="331"/>
      <c r="C1147" s="332"/>
      <c r="D1147" s="333"/>
      <c r="E1147" s="334"/>
      <c r="F1147" s="240" t="s">
        <v>1420</v>
      </c>
      <c r="G1147" s="240" t="s">
        <v>2002</v>
      </c>
      <c r="H1147" s="242" t="s">
        <v>4947</v>
      </c>
      <c r="I1147" s="331" t="s">
        <v>4948</v>
      </c>
      <c r="J1147" s="338"/>
      <c r="K1147" s="338"/>
      <c r="L1147" s="332"/>
      <c r="M1147" s="331" t="s">
        <v>2005</v>
      </c>
      <c r="N1147" s="332"/>
      <c r="O1147" s="132"/>
      <c r="P1147" s="240"/>
      <c r="Q1147" s="279" t="s">
        <v>4949</v>
      </c>
      <c r="R1147" s="279" t="s">
        <v>4950</v>
      </c>
      <c r="S1147" s="280"/>
      <c r="T1147" s="137"/>
      <c r="U1147" s="137"/>
      <c r="V1147" s="137"/>
      <c r="W1147" s="137"/>
      <c r="X1147" s="137"/>
      <c r="Y1147" s="137"/>
      <c r="Z1147" s="137"/>
    </row>
    <row r="1148" spans="2:26" ht="48" customHeight="1" x14ac:dyDescent="0.25">
      <c r="B1148" s="331"/>
      <c r="C1148" s="332"/>
      <c r="D1148" s="333"/>
      <c r="E1148" s="334"/>
      <c r="F1148" s="240" t="s">
        <v>363</v>
      </c>
      <c r="G1148" s="240" t="s">
        <v>2002</v>
      </c>
      <c r="H1148" s="242" t="s">
        <v>4951</v>
      </c>
      <c r="I1148" s="331" t="s">
        <v>4952</v>
      </c>
      <c r="J1148" s="338"/>
      <c r="K1148" s="338"/>
      <c r="L1148" s="332"/>
      <c r="M1148" s="331" t="s">
        <v>2005</v>
      </c>
      <c r="N1148" s="332"/>
      <c r="O1148" s="132"/>
      <c r="P1148" s="240"/>
      <c r="Q1148" s="279" t="s">
        <v>4949</v>
      </c>
      <c r="R1148" s="279" t="s">
        <v>4953</v>
      </c>
      <c r="S1148" s="280"/>
      <c r="T1148" s="137"/>
      <c r="U1148" s="137"/>
      <c r="V1148" s="137"/>
      <c r="W1148" s="137"/>
      <c r="X1148" s="137"/>
      <c r="Y1148" s="137"/>
      <c r="Z1148" s="137"/>
    </row>
    <row r="1149" spans="2:26" ht="48" customHeight="1" x14ac:dyDescent="0.25">
      <c r="B1149" s="331"/>
      <c r="C1149" s="332"/>
      <c r="D1149" s="333"/>
      <c r="E1149" s="334"/>
      <c r="F1149" s="304" t="s">
        <v>388</v>
      </c>
      <c r="G1149" s="240" t="s">
        <v>2002</v>
      </c>
      <c r="H1149" s="242" t="s">
        <v>4954</v>
      </c>
      <c r="I1149" s="331" t="s">
        <v>4043</v>
      </c>
      <c r="J1149" s="338"/>
      <c r="K1149" s="338"/>
      <c r="L1149" s="332"/>
      <c r="M1149" s="331" t="s">
        <v>2005</v>
      </c>
      <c r="N1149" s="332"/>
      <c r="O1149" s="132"/>
      <c r="P1149" s="240"/>
      <c r="Q1149" s="279" t="s">
        <v>4955</v>
      </c>
      <c r="R1149" s="279" t="s">
        <v>4956</v>
      </c>
      <c r="S1149" s="280" t="s">
        <v>4957</v>
      </c>
      <c r="T1149" s="137"/>
      <c r="U1149" s="137"/>
      <c r="V1149" s="137"/>
      <c r="W1149" s="137"/>
      <c r="X1149" s="137"/>
      <c r="Y1149" s="137"/>
      <c r="Z1149" s="137"/>
    </row>
    <row r="1150" spans="2:26" ht="48" customHeight="1" x14ac:dyDescent="0.25">
      <c r="B1150" s="331"/>
      <c r="C1150" s="332"/>
      <c r="D1150" s="333"/>
      <c r="E1150" s="334"/>
      <c r="F1150" s="240" t="s">
        <v>2015</v>
      </c>
      <c r="G1150" s="240" t="s">
        <v>2002</v>
      </c>
      <c r="H1150" s="242" t="s">
        <v>4958</v>
      </c>
      <c r="I1150" s="331" t="s">
        <v>4959</v>
      </c>
      <c r="J1150" s="338"/>
      <c r="K1150" s="338"/>
      <c r="L1150" s="332"/>
      <c r="M1150" s="331" t="s">
        <v>2005</v>
      </c>
      <c r="N1150" s="332"/>
      <c r="O1150" s="132"/>
      <c r="P1150" s="240"/>
      <c r="Q1150" s="279" t="s">
        <v>4949</v>
      </c>
      <c r="R1150" s="279" t="s">
        <v>4960</v>
      </c>
      <c r="S1150" s="280"/>
      <c r="T1150" s="137"/>
      <c r="U1150" s="137"/>
      <c r="V1150" s="137"/>
      <c r="W1150" s="137"/>
      <c r="X1150" s="137"/>
      <c r="Y1150" s="137"/>
      <c r="Z1150" s="137"/>
    </row>
    <row r="1151" spans="2:26" ht="48" customHeight="1" x14ac:dyDescent="0.25">
      <c r="B1151" s="331"/>
      <c r="C1151" s="332"/>
      <c r="D1151" s="333"/>
      <c r="E1151" s="334"/>
      <c r="F1151" s="240" t="s">
        <v>2015</v>
      </c>
      <c r="G1151" s="240" t="s">
        <v>2002</v>
      </c>
      <c r="H1151" s="242" t="s">
        <v>4961</v>
      </c>
      <c r="I1151" s="331" t="s">
        <v>4962</v>
      </c>
      <c r="J1151" s="338"/>
      <c r="K1151" s="338"/>
      <c r="L1151" s="332"/>
      <c r="M1151" s="331" t="s">
        <v>2005</v>
      </c>
      <c r="N1151" s="332"/>
      <c r="O1151" s="132"/>
      <c r="P1151" s="240"/>
      <c r="Q1151" s="279" t="s">
        <v>4949</v>
      </c>
      <c r="R1151" s="279" t="s">
        <v>4963</v>
      </c>
      <c r="S1151" s="280"/>
      <c r="T1151" s="137"/>
      <c r="U1151" s="137"/>
      <c r="V1151" s="137"/>
      <c r="W1151" s="137"/>
      <c r="X1151" s="137"/>
      <c r="Y1151" s="137"/>
      <c r="Z1151" s="137"/>
    </row>
    <row r="1152" spans="2:26" ht="48" customHeight="1" x14ac:dyDescent="0.25">
      <c r="B1152" s="331"/>
      <c r="C1152" s="332"/>
      <c r="D1152" s="333"/>
      <c r="E1152" s="334"/>
      <c r="F1152" s="281" t="s">
        <v>2015</v>
      </c>
      <c r="G1152" s="281" t="s">
        <v>2002</v>
      </c>
      <c r="H1152" s="282" t="s">
        <v>4964</v>
      </c>
      <c r="I1152" s="359" t="s">
        <v>4965</v>
      </c>
      <c r="J1152" s="360"/>
      <c r="K1152" s="360"/>
      <c r="L1152" s="361"/>
      <c r="M1152" s="359" t="s">
        <v>2005</v>
      </c>
      <c r="N1152" s="361"/>
      <c r="O1152" s="283"/>
      <c r="P1152" s="281"/>
      <c r="Q1152" s="284" t="s">
        <v>4966</v>
      </c>
      <c r="R1152" s="284" t="s">
        <v>1963</v>
      </c>
      <c r="S1152" s="285" t="s">
        <v>4885</v>
      </c>
      <c r="T1152" s="137"/>
      <c r="U1152" s="137"/>
      <c r="V1152" s="137"/>
      <c r="W1152" s="137"/>
      <c r="X1152" s="137"/>
      <c r="Y1152" s="137"/>
      <c r="Z1152" s="137"/>
    </row>
    <row r="1153" spans="2:26" ht="48" customHeight="1" x14ac:dyDescent="0.25">
      <c r="B1153" s="331"/>
      <c r="C1153" s="332"/>
      <c r="D1153" s="333"/>
      <c r="E1153" s="334"/>
      <c r="F1153" s="281" t="s">
        <v>21</v>
      </c>
      <c r="G1153" s="281" t="s">
        <v>2002</v>
      </c>
      <c r="H1153" s="282" t="s">
        <v>4967</v>
      </c>
      <c r="I1153" s="359" t="s">
        <v>4968</v>
      </c>
      <c r="J1153" s="360"/>
      <c r="K1153" s="360"/>
      <c r="L1153" s="361"/>
      <c r="M1153" s="359" t="s">
        <v>3957</v>
      </c>
      <c r="N1153" s="361"/>
      <c r="O1153" s="283"/>
      <c r="P1153" s="281"/>
      <c r="Q1153" s="284" t="s">
        <v>4969</v>
      </c>
      <c r="R1153" s="284" t="s">
        <v>4866</v>
      </c>
      <c r="S1153" s="285" t="s">
        <v>4902</v>
      </c>
      <c r="T1153" s="137"/>
      <c r="U1153" s="137"/>
      <c r="V1153" s="137"/>
      <c r="W1153" s="137"/>
      <c r="X1153" s="137"/>
      <c r="Y1153" s="137"/>
      <c r="Z1153" s="137"/>
    </row>
    <row r="1154" spans="2:26" ht="48" customHeight="1" x14ac:dyDescent="0.25">
      <c r="B1154" s="331"/>
      <c r="C1154" s="332"/>
      <c r="D1154" s="333"/>
      <c r="E1154" s="334"/>
      <c r="F1154" s="240" t="s">
        <v>21</v>
      </c>
      <c r="G1154" s="240" t="s">
        <v>2002</v>
      </c>
      <c r="H1154" s="240" t="s">
        <v>4970</v>
      </c>
      <c r="I1154" s="331" t="s">
        <v>4971</v>
      </c>
      <c r="J1154" s="338"/>
      <c r="K1154" s="338"/>
      <c r="L1154" s="332"/>
      <c r="M1154" s="331" t="s">
        <v>2005</v>
      </c>
      <c r="N1154" s="332"/>
      <c r="O1154" s="132"/>
      <c r="P1154" s="240"/>
      <c r="Q1154" s="279" t="s">
        <v>4949</v>
      </c>
      <c r="R1154" s="279" t="s">
        <v>4972</v>
      </c>
      <c r="S1154" s="280" t="s">
        <v>4973</v>
      </c>
      <c r="T1154" s="137"/>
      <c r="U1154" s="137"/>
      <c r="V1154" s="137"/>
      <c r="W1154" s="137"/>
      <c r="X1154" s="137"/>
      <c r="Y1154" s="137"/>
      <c r="Z1154" s="137"/>
    </row>
    <row r="1155" spans="2:26" ht="48" customHeight="1" x14ac:dyDescent="0.25">
      <c r="B1155" s="331"/>
      <c r="C1155" s="332"/>
      <c r="D1155" s="333"/>
      <c r="E1155" s="334"/>
      <c r="F1155" s="281" t="s">
        <v>21</v>
      </c>
      <c r="G1155" s="281" t="s">
        <v>2002</v>
      </c>
      <c r="H1155" s="282" t="s">
        <v>4974</v>
      </c>
      <c r="I1155" s="359" t="s">
        <v>4975</v>
      </c>
      <c r="J1155" s="360"/>
      <c r="K1155" s="360"/>
      <c r="L1155" s="361"/>
      <c r="M1155" s="359" t="s">
        <v>2005</v>
      </c>
      <c r="N1155" s="361"/>
      <c r="O1155" s="283"/>
      <c r="P1155" s="281"/>
      <c r="Q1155" s="284" t="s">
        <v>4976</v>
      </c>
      <c r="R1155" s="285" t="s">
        <v>4977</v>
      </c>
      <c r="S1155" s="285" t="s">
        <v>4880</v>
      </c>
      <c r="T1155" s="150"/>
      <c r="U1155" s="137"/>
      <c r="V1155" s="137"/>
      <c r="W1155" s="137"/>
      <c r="X1155" s="137"/>
      <c r="Y1155" s="137"/>
      <c r="Z1155" s="137"/>
    </row>
    <row r="1156" spans="2:26" ht="48" customHeight="1" x14ac:dyDescent="0.25">
      <c r="B1156" s="331"/>
      <c r="C1156" s="332"/>
      <c r="D1156" s="333"/>
      <c r="E1156" s="334"/>
      <c r="F1156" s="281" t="s">
        <v>21</v>
      </c>
      <c r="G1156" s="281" t="s">
        <v>2002</v>
      </c>
      <c r="H1156" s="282" t="s">
        <v>4878</v>
      </c>
      <c r="I1156" s="359" t="s">
        <v>4978</v>
      </c>
      <c r="J1156" s="360"/>
      <c r="K1156" s="360"/>
      <c r="L1156" s="361"/>
      <c r="M1156" s="359" t="s">
        <v>2005</v>
      </c>
      <c r="N1156" s="361"/>
      <c r="O1156" s="283"/>
      <c r="P1156" s="281"/>
      <c r="Q1156" s="284" t="s">
        <v>4949</v>
      </c>
      <c r="R1156" s="288" t="s">
        <v>4866</v>
      </c>
      <c r="S1156" s="285" t="s">
        <v>4880</v>
      </c>
      <c r="T1156" s="137"/>
      <c r="U1156" s="137"/>
      <c r="V1156" s="137"/>
      <c r="W1156" s="137"/>
      <c r="X1156" s="137"/>
      <c r="Y1156" s="137"/>
      <c r="Z1156" s="137"/>
    </row>
    <row r="1157" spans="2:26" ht="48" customHeight="1" x14ac:dyDescent="0.25">
      <c r="B1157" s="331"/>
      <c r="C1157" s="332"/>
      <c r="D1157" s="371"/>
      <c r="E1157" s="372"/>
      <c r="F1157" s="281" t="s">
        <v>371</v>
      </c>
      <c r="G1157" s="281" t="s">
        <v>2002</v>
      </c>
      <c r="H1157" s="282" t="s">
        <v>2003</v>
      </c>
      <c r="I1157" s="359" t="s">
        <v>4979</v>
      </c>
      <c r="J1157" s="360"/>
      <c r="K1157" s="360"/>
      <c r="L1157" s="361"/>
      <c r="M1157" s="359" t="s">
        <v>2005</v>
      </c>
      <c r="N1157" s="361"/>
      <c r="O1157" s="283">
        <v>40925</v>
      </c>
      <c r="P1157" s="281"/>
      <c r="Q1157" s="284" t="s">
        <v>4980</v>
      </c>
      <c r="R1157" s="288" t="s">
        <v>4866</v>
      </c>
      <c r="S1157" s="285" t="s">
        <v>4981</v>
      </c>
      <c r="T1157" s="137"/>
      <c r="U1157" s="137"/>
      <c r="V1157" s="137"/>
      <c r="W1157" s="137"/>
      <c r="X1157" s="137"/>
      <c r="Y1157" s="137"/>
      <c r="Z1157" s="137"/>
    </row>
    <row r="1158" spans="2:26" ht="48" customHeight="1" x14ac:dyDescent="0.25">
      <c r="B1158" s="242"/>
      <c r="C1158" s="243"/>
      <c r="D1158" s="305"/>
      <c r="E1158" s="306"/>
      <c r="F1158" s="281" t="s">
        <v>371</v>
      </c>
      <c r="G1158" s="281" t="s">
        <v>2002</v>
      </c>
      <c r="H1158" s="282" t="s">
        <v>2003</v>
      </c>
      <c r="I1158" s="307" t="s">
        <v>4982</v>
      </c>
      <c r="J1158" s="308"/>
      <c r="K1158" s="308"/>
      <c r="L1158" s="309"/>
      <c r="M1158" s="307" t="s">
        <v>2005</v>
      </c>
      <c r="N1158" s="309"/>
      <c r="O1158" s="283">
        <v>40925</v>
      </c>
      <c r="P1158" s="281"/>
      <c r="Q1158" s="284" t="s">
        <v>4980</v>
      </c>
      <c r="R1158" s="288" t="s">
        <v>4866</v>
      </c>
      <c r="S1158" s="285" t="s">
        <v>4981</v>
      </c>
      <c r="T1158" s="137"/>
      <c r="U1158" s="137"/>
      <c r="V1158" s="137"/>
      <c r="W1158" s="137"/>
      <c r="X1158" s="137"/>
      <c r="Y1158" s="137"/>
      <c r="Z1158" s="137"/>
    </row>
    <row r="1159" spans="2:26" ht="48" customHeight="1" x14ac:dyDescent="0.25">
      <c r="B1159" s="242"/>
      <c r="C1159" s="243"/>
      <c r="D1159" s="305"/>
      <c r="E1159" s="306"/>
      <c r="F1159" s="281" t="s">
        <v>371</v>
      </c>
      <c r="G1159" s="281" t="s">
        <v>2002</v>
      </c>
      <c r="H1159" s="282" t="s">
        <v>2003</v>
      </c>
      <c r="I1159" s="307" t="s">
        <v>4983</v>
      </c>
      <c r="J1159" s="308"/>
      <c r="K1159" s="308"/>
      <c r="L1159" s="309"/>
      <c r="M1159" s="307" t="s">
        <v>2005</v>
      </c>
      <c r="N1159" s="309"/>
      <c r="O1159" s="283">
        <v>40925</v>
      </c>
      <c r="P1159" s="281"/>
      <c r="Q1159" s="284" t="s">
        <v>4980</v>
      </c>
      <c r="R1159" s="288" t="s">
        <v>4866</v>
      </c>
      <c r="S1159" s="285" t="s">
        <v>4981</v>
      </c>
      <c r="T1159" s="137"/>
      <c r="U1159" s="137"/>
      <c r="V1159" s="137"/>
      <c r="W1159" s="137"/>
      <c r="X1159" s="137"/>
      <c r="Y1159" s="137"/>
      <c r="Z1159" s="137"/>
    </row>
    <row r="1160" spans="2:26" ht="48" customHeight="1" x14ac:dyDescent="0.25">
      <c r="B1160" s="242"/>
      <c r="C1160" s="243"/>
      <c r="D1160" s="305"/>
      <c r="E1160" s="306"/>
      <c r="F1160" s="281" t="s">
        <v>371</v>
      </c>
      <c r="G1160" s="281" t="s">
        <v>2002</v>
      </c>
      <c r="H1160" s="282" t="s">
        <v>2003</v>
      </c>
      <c r="I1160" s="307" t="s">
        <v>4984</v>
      </c>
      <c r="J1160" s="308"/>
      <c r="K1160" s="308"/>
      <c r="L1160" s="309"/>
      <c r="M1160" s="307" t="s">
        <v>2005</v>
      </c>
      <c r="N1160" s="309"/>
      <c r="O1160" s="283">
        <v>40925</v>
      </c>
      <c r="P1160" s="281"/>
      <c r="Q1160" s="284" t="s">
        <v>4980</v>
      </c>
      <c r="R1160" s="288" t="s">
        <v>4866</v>
      </c>
      <c r="S1160" s="285" t="s">
        <v>4981</v>
      </c>
      <c r="T1160" s="137"/>
      <c r="U1160" s="137"/>
      <c r="V1160" s="137"/>
      <c r="W1160" s="137"/>
      <c r="X1160" s="137"/>
      <c r="Y1160" s="137"/>
      <c r="Z1160" s="137"/>
    </row>
    <row r="1161" spans="2:26" ht="48" customHeight="1" x14ac:dyDescent="0.25">
      <c r="B1161" s="242"/>
      <c r="C1161" s="243"/>
      <c r="D1161" s="305"/>
      <c r="E1161" s="306"/>
      <c r="F1161" s="281" t="s">
        <v>371</v>
      </c>
      <c r="G1161" s="281" t="s">
        <v>2002</v>
      </c>
      <c r="H1161" s="282" t="s">
        <v>2003</v>
      </c>
      <c r="I1161" s="307" t="s">
        <v>4985</v>
      </c>
      <c r="J1161" s="308"/>
      <c r="K1161" s="308"/>
      <c r="L1161" s="309"/>
      <c r="M1161" s="307" t="s">
        <v>2005</v>
      </c>
      <c r="N1161" s="309"/>
      <c r="O1161" s="283">
        <v>40925</v>
      </c>
      <c r="P1161" s="281"/>
      <c r="Q1161" s="284" t="s">
        <v>4980</v>
      </c>
      <c r="R1161" s="288" t="s">
        <v>4866</v>
      </c>
      <c r="S1161" s="285" t="s">
        <v>4981</v>
      </c>
      <c r="T1161" s="137"/>
      <c r="U1161" s="137"/>
      <c r="V1161" s="137"/>
      <c r="W1161" s="137"/>
      <c r="X1161" s="137"/>
      <c r="Y1161" s="137"/>
      <c r="Z1161" s="137"/>
    </row>
    <row r="1162" spans="2:26" ht="48" customHeight="1" x14ac:dyDescent="0.25">
      <c r="B1162" s="331"/>
      <c r="C1162" s="332"/>
      <c r="D1162" s="333"/>
      <c r="E1162" s="334"/>
      <c r="F1162" s="281" t="s">
        <v>337</v>
      </c>
      <c r="G1162" s="281" t="s">
        <v>2002</v>
      </c>
      <c r="H1162" s="282" t="s">
        <v>4986</v>
      </c>
      <c r="I1162" s="359" t="s">
        <v>4987</v>
      </c>
      <c r="J1162" s="360"/>
      <c r="K1162" s="360"/>
      <c r="L1162" s="361"/>
      <c r="M1162" s="359" t="s">
        <v>2615</v>
      </c>
      <c r="N1162" s="361"/>
      <c r="O1162" s="283">
        <v>40945</v>
      </c>
      <c r="P1162" s="281"/>
      <c r="Q1162" s="284"/>
      <c r="R1162" s="284" t="s">
        <v>4988</v>
      </c>
      <c r="S1162" s="285" t="s">
        <v>4989</v>
      </c>
      <c r="T1162" s="137"/>
      <c r="U1162" s="137"/>
      <c r="V1162" s="137"/>
      <c r="W1162" s="137"/>
      <c r="X1162" s="137"/>
      <c r="Y1162" s="137"/>
      <c r="Z1162" s="137"/>
    </row>
    <row r="1163" spans="2:26" ht="48" customHeight="1" x14ac:dyDescent="0.25">
      <c r="B1163" s="331"/>
      <c r="C1163" s="332"/>
      <c r="D1163" s="333"/>
      <c r="E1163" s="334"/>
      <c r="F1163" s="240" t="s">
        <v>337</v>
      </c>
      <c r="G1163" s="240" t="s">
        <v>2002</v>
      </c>
      <c r="H1163" s="242" t="s">
        <v>4990</v>
      </c>
      <c r="I1163" s="331" t="s">
        <v>4991</v>
      </c>
      <c r="J1163" s="338"/>
      <c r="K1163" s="338"/>
      <c r="L1163" s="332"/>
      <c r="M1163" s="331" t="s">
        <v>2615</v>
      </c>
      <c r="N1163" s="332"/>
      <c r="O1163" s="132">
        <v>40945</v>
      </c>
      <c r="P1163" s="240"/>
      <c r="Q1163" s="279"/>
      <c r="R1163" s="279" t="s">
        <v>4992</v>
      </c>
      <c r="S1163" s="280"/>
      <c r="T1163" s="137"/>
      <c r="U1163" s="137"/>
      <c r="V1163" s="137"/>
      <c r="W1163" s="137"/>
      <c r="X1163" s="137"/>
      <c r="Y1163" s="137"/>
      <c r="Z1163" s="137"/>
    </row>
    <row r="1164" spans="2:26" ht="48" customHeight="1" x14ac:dyDescent="0.25">
      <c r="B1164" s="331"/>
      <c r="C1164" s="332"/>
      <c r="D1164" s="333"/>
      <c r="E1164" s="334"/>
      <c r="F1164" s="240" t="s">
        <v>337</v>
      </c>
      <c r="G1164" s="240" t="s">
        <v>2002</v>
      </c>
      <c r="H1164" s="242" t="s">
        <v>4993</v>
      </c>
      <c r="I1164" s="331" t="s">
        <v>4994</v>
      </c>
      <c r="J1164" s="338"/>
      <c r="K1164" s="338"/>
      <c r="L1164" s="332"/>
      <c r="M1164" s="331" t="s">
        <v>2615</v>
      </c>
      <c r="N1164" s="332"/>
      <c r="O1164" s="132">
        <v>40945</v>
      </c>
      <c r="P1164" s="240"/>
      <c r="Q1164" s="279"/>
      <c r="R1164" s="279" t="s">
        <v>4995</v>
      </c>
      <c r="S1164" s="280"/>
      <c r="T1164" s="137"/>
      <c r="U1164" s="137"/>
      <c r="V1164" s="137"/>
      <c r="W1164" s="137"/>
      <c r="X1164" s="137"/>
      <c r="Y1164" s="137"/>
      <c r="Z1164" s="137"/>
    </row>
    <row r="1165" spans="2:26" ht="48" customHeight="1" x14ac:dyDescent="0.25">
      <c r="B1165" s="331"/>
      <c r="C1165" s="332"/>
      <c r="D1165" s="333"/>
      <c r="E1165" s="334"/>
      <c r="F1165" s="240" t="s">
        <v>337</v>
      </c>
      <c r="G1165" s="240" t="s">
        <v>2002</v>
      </c>
      <c r="H1165" s="242" t="s">
        <v>4996</v>
      </c>
      <c r="I1165" s="331" t="s">
        <v>4997</v>
      </c>
      <c r="J1165" s="338"/>
      <c r="K1165" s="338"/>
      <c r="L1165" s="332"/>
      <c r="M1165" s="331" t="s">
        <v>2005</v>
      </c>
      <c r="N1165" s="332"/>
      <c r="O1165" s="132"/>
      <c r="P1165" s="240"/>
      <c r="Q1165" s="279" t="s">
        <v>3211</v>
      </c>
      <c r="R1165" s="279" t="s">
        <v>4998</v>
      </c>
      <c r="S1165" s="280"/>
      <c r="T1165" s="137"/>
      <c r="U1165" s="137"/>
      <c r="V1165" s="137"/>
      <c r="W1165" s="137"/>
      <c r="X1165" s="137"/>
      <c r="Y1165" s="137"/>
      <c r="Z1165" s="137"/>
    </row>
    <row r="1166" spans="2:26" ht="48" customHeight="1" x14ac:dyDescent="0.25">
      <c r="B1166" s="331"/>
      <c r="C1166" s="332"/>
      <c r="D1166" s="333"/>
      <c r="E1166" s="334"/>
      <c r="F1166" s="240" t="s">
        <v>337</v>
      </c>
      <c r="G1166" s="240" t="s">
        <v>2002</v>
      </c>
      <c r="H1166" s="242" t="s">
        <v>4996</v>
      </c>
      <c r="I1166" s="331" t="s">
        <v>4999</v>
      </c>
      <c r="J1166" s="338"/>
      <c r="K1166" s="338"/>
      <c r="L1166" s="332"/>
      <c r="M1166" s="331" t="s">
        <v>2005</v>
      </c>
      <c r="N1166" s="332"/>
      <c r="O1166" s="132"/>
      <c r="P1166" s="240"/>
      <c r="Q1166" s="279" t="s">
        <v>3211</v>
      </c>
      <c r="R1166" s="279" t="s">
        <v>5000</v>
      </c>
      <c r="S1166" s="280"/>
      <c r="T1166" s="137"/>
      <c r="U1166" s="137"/>
      <c r="V1166" s="137"/>
      <c r="W1166" s="137"/>
      <c r="X1166" s="137"/>
      <c r="Y1166" s="137"/>
      <c r="Z1166" s="137"/>
    </row>
    <row r="1167" spans="2:26" ht="48" customHeight="1" x14ac:dyDescent="0.25">
      <c r="B1167" s="331"/>
      <c r="C1167" s="332"/>
      <c r="D1167" s="333"/>
      <c r="E1167" s="334"/>
      <c r="F1167" s="240" t="s">
        <v>337</v>
      </c>
      <c r="G1167" s="240" t="s">
        <v>2002</v>
      </c>
      <c r="H1167" s="242" t="s">
        <v>5001</v>
      </c>
      <c r="I1167" s="331" t="s">
        <v>5002</v>
      </c>
      <c r="J1167" s="338"/>
      <c r="K1167" s="338"/>
      <c r="L1167" s="332"/>
      <c r="M1167" s="331" t="s">
        <v>2615</v>
      </c>
      <c r="N1167" s="332"/>
      <c r="O1167" s="132">
        <v>40945</v>
      </c>
      <c r="P1167" s="240"/>
      <c r="Q1167" s="279"/>
      <c r="R1167" s="279" t="s">
        <v>5003</v>
      </c>
      <c r="S1167" s="280"/>
      <c r="T1167" s="137"/>
      <c r="U1167" s="137"/>
      <c r="V1167" s="137"/>
      <c r="W1167" s="137"/>
      <c r="X1167" s="137"/>
      <c r="Y1167" s="137"/>
      <c r="Z1167" s="137"/>
    </row>
    <row r="1168" spans="2:26" ht="48" customHeight="1" x14ac:dyDescent="0.25">
      <c r="B1168" s="331"/>
      <c r="C1168" s="332"/>
      <c r="D1168" s="333"/>
      <c r="E1168" s="334"/>
      <c r="F1168" s="240" t="s">
        <v>337</v>
      </c>
      <c r="G1168" s="240" t="s">
        <v>2002</v>
      </c>
      <c r="H1168" s="242" t="s">
        <v>5004</v>
      </c>
      <c r="I1168" s="331" t="s">
        <v>5005</v>
      </c>
      <c r="J1168" s="338"/>
      <c r="K1168" s="338"/>
      <c r="L1168" s="332"/>
      <c r="M1168" s="331" t="s">
        <v>2615</v>
      </c>
      <c r="N1168" s="332"/>
      <c r="O1168" s="132">
        <v>40945</v>
      </c>
      <c r="P1168" s="240"/>
      <c r="Q1168" s="279"/>
      <c r="R1168" s="279" t="s">
        <v>5006</v>
      </c>
      <c r="S1168" s="280"/>
      <c r="T1168" s="137"/>
      <c r="U1168" s="137"/>
      <c r="V1168" s="137"/>
      <c r="W1168" s="137"/>
      <c r="X1168" s="137"/>
      <c r="Y1168" s="137"/>
      <c r="Z1168" s="137"/>
    </row>
    <row r="1169" spans="2:26" ht="48" customHeight="1" x14ac:dyDescent="0.25">
      <c r="B1169" s="331"/>
      <c r="C1169" s="332"/>
      <c r="D1169" s="333"/>
      <c r="E1169" s="334"/>
      <c r="F1169" s="240" t="s">
        <v>337</v>
      </c>
      <c r="G1169" s="240" t="s">
        <v>2002</v>
      </c>
      <c r="H1169" s="242" t="s">
        <v>5004</v>
      </c>
      <c r="I1169" s="331" t="s">
        <v>5007</v>
      </c>
      <c r="J1169" s="338"/>
      <c r="K1169" s="338"/>
      <c r="L1169" s="332"/>
      <c r="M1169" s="331" t="s">
        <v>2615</v>
      </c>
      <c r="N1169" s="332"/>
      <c r="O1169" s="132">
        <v>40945</v>
      </c>
      <c r="P1169" s="240"/>
      <c r="Q1169" s="279"/>
      <c r="R1169" s="279" t="s">
        <v>5006</v>
      </c>
      <c r="S1169" s="280"/>
      <c r="T1169" s="137"/>
      <c r="U1169" s="137"/>
      <c r="V1169" s="137"/>
      <c r="W1169" s="137"/>
      <c r="X1169" s="137"/>
      <c r="Y1169" s="137"/>
      <c r="Z1169" s="137"/>
    </row>
    <row r="1170" spans="2:26" ht="48" customHeight="1" x14ac:dyDescent="0.25">
      <c r="B1170" s="331"/>
      <c r="C1170" s="332"/>
      <c r="D1170" s="333"/>
      <c r="E1170" s="334"/>
      <c r="F1170" s="240" t="s">
        <v>337</v>
      </c>
      <c r="G1170" s="240" t="s">
        <v>2002</v>
      </c>
      <c r="H1170" s="242" t="s">
        <v>5004</v>
      </c>
      <c r="I1170" s="331" t="s">
        <v>5008</v>
      </c>
      <c r="J1170" s="338"/>
      <c r="K1170" s="338"/>
      <c r="L1170" s="332"/>
      <c r="M1170" s="331" t="s">
        <v>2615</v>
      </c>
      <c r="N1170" s="332"/>
      <c r="O1170" s="132">
        <v>40945</v>
      </c>
      <c r="P1170" s="240"/>
      <c r="Q1170" s="279"/>
      <c r="R1170" s="279" t="s">
        <v>5009</v>
      </c>
      <c r="S1170" s="280"/>
      <c r="T1170" s="137"/>
      <c r="U1170" s="137"/>
      <c r="V1170" s="137"/>
      <c r="W1170" s="137"/>
      <c r="X1170" s="137"/>
      <c r="Y1170" s="137"/>
      <c r="Z1170" s="137"/>
    </row>
    <row r="1171" spans="2:26" ht="48" customHeight="1" x14ac:dyDescent="0.25">
      <c r="B1171" s="331"/>
      <c r="C1171" s="332"/>
      <c r="D1171" s="333"/>
      <c r="E1171" s="334"/>
      <c r="F1171" s="240" t="s">
        <v>337</v>
      </c>
      <c r="G1171" s="240" t="s">
        <v>2002</v>
      </c>
      <c r="H1171" s="242" t="s">
        <v>5010</v>
      </c>
      <c r="I1171" s="331" t="s">
        <v>4940</v>
      </c>
      <c r="J1171" s="338"/>
      <c r="K1171" s="338"/>
      <c r="L1171" s="332"/>
      <c r="M1171" s="331" t="s">
        <v>2615</v>
      </c>
      <c r="N1171" s="332"/>
      <c r="O1171" s="132">
        <v>40945</v>
      </c>
      <c r="P1171" s="240"/>
      <c r="Q1171" s="279"/>
      <c r="R1171" s="310" t="s">
        <v>5011</v>
      </c>
      <c r="S1171" s="280"/>
      <c r="T1171" s="137"/>
      <c r="U1171" s="137"/>
      <c r="V1171" s="137"/>
      <c r="W1171" s="137"/>
      <c r="X1171" s="137"/>
      <c r="Y1171" s="137"/>
      <c r="Z1171" s="137"/>
    </row>
    <row r="1172" spans="2:26" ht="48" customHeight="1" x14ac:dyDescent="0.25">
      <c r="B1172" s="331"/>
      <c r="C1172" s="332"/>
      <c r="D1172" s="333"/>
      <c r="E1172" s="334"/>
      <c r="F1172" s="240" t="s">
        <v>337</v>
      </c>
      <c r="G1172" s="240" t="s">
        <v>2002</v>
      </c>
      <c r="H1172" s="242" t="s">
        <v>5012</v>
      </c>
      <c r="I1172" s="331" t="s">
        <v>4940</v>
      </c>
      <c r="J1172" s="338"/>
      <c r="K1172" s="338"/>
      <c r="L1172" s="332"/>
      <c r="M1172" s="331" t="s">
        <v>2615</v>
      </c>
      <c r="N1172" s="332"/>
      <c r="O1172" s="132">
        <v>40945</v>
      </c>
      <c r="P1172" s="240"/>
      <c r="Q1172" s="279"/>
      <c r="R1172" s="310" t="s">
        <v>5011</v>
      </c>
      <c r="S1172" s="280"/>
      <c r="T1172" s="137"/>
      <c r="U1172" s="137"/>
      <c r="V1172" s="137"/>
      <c r="W1172" s="137"/>
      <c r="X1172" s="137"/>
      <c r="Y1172" s="137"/>
      <c r="Z1172" s="137"/>
    </row>
    <row r="1173" spans="2:26" ht="48" customHeight="1" x14ac:dyDescent="0.25">
      <c r="B1173" s="331"/>
      <c r="C1173" s="332"/>
      <c r="D1173" s="333"/>
      <c r="E1173" s="334"/>
      <c r="F1173" s="240" t="s">
        <v>337</v>
      </c>
      <c r="G1173" s="240" t="s">
        <v>2002</v>
      </c>
      <c r="H1173" s="242" t="s">
        <v>5013</v>
      </c>
      <c r="I1173" s="331" t="s">
        <v>2936</v>
      </c>
      <c r="J1173" s="338"/>
      <c r="K1173" s="338"/>
      <c r="L1173" s="332"/>
      <c r="M1173" s="331" t="s">
        <v>2615</v>
      </c>
      <c r="N1173" s="332"/>
      <c r="O1173" s="132">
        <v>40945</v>
      </c>
      <c r="P1173" s="240"/>
      <c r="Q1173" s="279"/>
      <c r="R1173" s="279" t="s">
        <v>5014</v>
      </c>
      <c r="S1173" s="280"/>
      <c r="T1173" s="137"/>
      <c r="U1173" s="137"/>
      <c r="V1173" s="137"/>
      <c r="W1173" s="137"/>
      <c r="X1173" s="137"/>
      <c r="Y1173" s="137"/>
      <c r="Z1173" s="137"/>
    </row>
    <row r="1174" spans="2:26" ht="48" customHeight="1" x14ac:dyDescent="0.25">
      <c r="B1174" s="331"/>
      <c r="C1174" s="332"/>
      <c r="D1174" s="333"/>
      <c r="E1174" s="334"/>
      <c r="F1174" s="240" t="s">
        <v>337</v>
      </c>
      <c r="G1174" s="240" t="s">
        <v>2002</v>
      </c>
      <c r="H1174" s="242" t="s">
        <v>5015</v>
      </c>
      <c r="I1174" s="331" t="s">
        <v>5016</v>
      </c>
      <c r="J1174" s="338"/>
      <c r="K1174" s="338"/>
      <c r="L1174" s="332"/>
      <c r="M1174" s="331" t="s">
        <v>2615</v>
      </c>
      <c r="N1174" s="332"/>
      <c r="O1174" s="132">
        <v>40945</v>
      </c>
      <c r="P1174" s="240"/>
      <c r="Q1174" s="279"/>
      <c r="R1174" s="279" t="s">
        <v>5009</v>
      </c>
      <c r="S1174" s="280"/>
      <c r="T1174" s="137"/>
      <c r="U1174" s="137"/>
      <c r="V1174" s="137"/>
      <c r="W1174" s="137"/>
      <c r="X1174" s="137"/>
      <c r="Y1174" s="137"/>
      <c r="Z1174" s="137"/>
    </row>
    <row r="1175" spans="2:26" ht="48" customHeight="1" x14ac:dyDescent="0.25">
      <c r="B1175" s="331"/>
      <c r="C1175" s="332"/>
      <c r="D1175" s="333"/>
      <c r="E1175" s="334"/>
      <c r="F1175" s="240" t="s">
        <v>337</v>
      </c>
      <c r="G1175" s="240" t="s">
        <v>2002</v>
      </c>
      <c r="H1175" s="242" t="s">
        <v>5017</v>
      </c>
      <c r="I1175" s="331" t="s">
        <v>5018</v>
      </c>
      <c r="J1175" s="338"/>
      <c r="K1175" s="338"/>
      <c r="L1175" s="332"/>
      <c r="M1175" s="331" t="s">
        <v>2005</v>
      </c>
      <c r="N1175" s="332"/>
      <c r="O1175" s="132"/>
      <c r="P1175" s="240"/>
      <c r="Q1175" s="279" t="s">
        <v>3211</v>
      </c>
      <c r="R1175" s="279" t="s">
        <v>5019</v>
      </c>
      <c r="S1175" s="280"/>
      <c r="T1175" s="137"/>
      <c r="U1175" s="137"/>
      <c r="V1175" s="137"/>
      <c r="W1175" s="137"/>
      <c r="X1175" s="137"/>
      <c r="Y1175" s="137"/>
      <c r="Z1175" s="137"/>
    </row>
    <row r="1176" spans="2:26" ht="48" customHeight="1" x14ac:dyDescent="0.25">
      <c r="B1176" s="331"/>
      <c r="C1176" s="332"/>
      <c r="D1176" s="333"/>
      <c r="E1176" s="334"/>
      <c r="F1176" s="240" t="s">
        <v>337</v>
      </c>
      <c r="G1176" s="240" t="s">
        <v>2002</v>
      </c>
      <c r="H1176" s="242" t="s">
        <v>5020</v>
      </c>
      <c r="I1176" s="331" t="s">
        <v>3258</v>
      </c>
      <c r="J1176" s="338"/>
      <c r="K1176" s="338"/>
      <c r="L1176" s="332"/>
      <c r="M1176" s="331" t="s">
        <v>2615</v>
      </c>
      <c r="N1176" s="332"/>
      <c r="O1176" s="132">
        <v>40945</v>
      </c>
      <c r="P1176" s="240"/>
      <c r="Q1176" s="279"/>
      <c r="R1176" s="310" t="s">
        <v>5021</v>
      </c>
      <c r="S1176" s="280"/>
      <c r="T1176" s="137"/>
      <c r="U1176" s="137"/>
      <c r="V1176" s="137"/>
      <c r="W1176" s="137"/>
      <c r="X1176" s="137"/>
      <c r="Y1176" s="137"/>
      <c r="Z1176" s="137"/>
    </row>
    <row r="1177" spans="2:26" ht="48" customHeight="1" x14ac:dyDescent="0.25">
      <c r="B1177" s="331"/>
      <c r="C1177" s="332"/>
      <c r="D1177" s="333"/>
      <c r="E1177" s="334"/>
      <c r="F1177" s="240" t="s">
        <v>337</v>
      </c>
      <c r="G1177" s="240" t="s">
        <v>2002</v>
      </c>
      <c r="H1177" s="242" t="s">
        <v>5022</v>
      </c>
      <c r="I1177" s="331" t="s">
        <v>5023</v>
      </c>
      <c r="J1177" s="338"/>
      <c r="K1177" s="338"/>
      <c r="L1177" s="332"/>
      <c r="M1177" s="331" t="s">
        <v>2615</v>
      </c>
      <c r="N1177" s="332"/>
      <c r="O1177" s="132">
        <v>40945</v>
      </c>
      <c r="P1177" s="240"/>
      <c r="Q1177" s="279"/>
      <c r="R1177" s="279" t="s">
        <v>5024</v>
      </c>
      <c r="S1177" s="280" t="s">
        <v>5025</v>
      </c>
      <c r="T1177" s="137"/>
      <c r="U1177" s="137"/>
      <c r="V1177" s="137"/>
      <c r="W1177" s="137"/>
      <c r="X1177" s="137"/>
      <c r="Y1177" s="137"/>
      <c r="Z1177" s="137"/>
    </row>
    <row r="1178" spans="2:26" ht="48" customHeight="1" x14ac:dyDescent="0.25">
      <c r="B1178" s="331"/>
      <c r="C1178" s="332"/>
      <c r="D1178" s="333"/>
      <c r="E1178" s="334"/>
      <c r="F1178" s="281" t="s">
        <v>450</v>
      </c>
      <c r="G1178" s="281" t="s">
        <v>2002</v>
      </c>
      <c r="H1178" s="282" t="s">
        <v>3171</v>
      </c>
      <c r="I1178" s="359" t="s">
        <v>5026</v>
      </c>
      <c r="J1178" s="360"/>
      <c r="K1178" s="360"/>
      <c r="L1178" s="361"/>
      <c r="M1178" s="359" t="s">
        <v>2615</v>
      </c>
      <c r="N1178" s="361"/>
      <c r="O1178" s="283">
        <v>40949</v>
      </c>
      <c r="P1178" s="281"/>
      <c r="Q1178" s="284"/>
      <c r="R1178" s="284" t="s">
        <v>1963</v>
      </c>
      <c r="S1178" s="285" t="s">
        <v>4923</v>
      </c>
      <c r="T1178" s="137"/>
      <c r="U1178" s="137"/>
      <c r="V1178" s="137"/>
      <c r="W1178" s="137"/>
      <c r="X1178" s="137"/>
      <c r="Y1178" s="137"/>
      <c r="Z1178" s="137"/>
    </row>
    <row r="1179" spans="2:26" ht="48" customHeight="1" x14ac:dyDescent="0.25">
      <c r="B1179" s="331"/>
      <c r="C1179" s="332"/>
      <c r="D1179" s="333"/>
      <c r="E1179" s="334"/>
      <c r="F1179" s="281" t="s">
        <v>115</v>
      </c>
      <c r="G1179" s="281" t="s">
        <v>2002</v>
      </c>
      <c r="H1179" s="282" t="s">
        <v>3224</v>
      </c>
      <c r="I1179" s="359" t="s">
        <v>5027</v>
      </c>
      <c r="J1179" s="360"/>
      <c r="K1179" s="360"/>
      <c r="L1179" s="361"/>
      <c r="M1179" s="359" t="s">
        <v>2615</v>
      </c>
      <c r="N1179" s="361"/>
      <c r="O1179" s="283">
        <v>40949</v>
      </c>
      <c r="P1179" s="281"/>
      <c r="Q1179" s="284"/>
      <c r="R1179" s="284" t="s">
        <v>1963</v>
      </c>
      <c r="S1179" s="285" t="s">
        <v>5028</v>
      </c>
      <c r="T1179" s="137"/>
      <c r="U1179" s="137"/>
      <c r="V1179" s="137"/>
      <c r="W1179" s="137"/>
      <c r="X1179" s="137"/>
      <c r="Y1179" s="137"/>
      <c r="Z1179" s="137"/>
    </row>
    <row r="1180" spans="2:26" ht="48" customHeight="1" x14ac:dyDescent="0.25">
      <c r="B1180" s="331"/>
      <c r="C1180" s="332"/>
      <c r="D1180" s="333"/>
      <c r="E1180" s="334"/>
      <c r="F1180" s="281" t="s">
        <v>115</v>
      </c>
      <c r="G1180" s="281" t="s">
        <v>2002</v>
      </c>
      <c r="H1180" s="282" t="s">
        <v>3224</v>
      </c>
      <c r="I1180" s="359" t="s">
        <v>5029</v>
      </c>
      <c r="J1180" s="360"/>
      <c r="K1180" s="360"/>
      <c r="L1180" s="361"/>
      <c r="M1180" s="359" t="s">
        <v>2615</v>
      </c>
      <c r="N1180" s="361"/>
      <c r="O1180" s="283">
        <v>40949</v>
      </c>
      <c r="P1180" s="240"/>
      <c r="Q1180" s="279"/>
      <c r="R1180" s="284" t="s">
        <v>1963</v>
      </c>
      <c r="S1180" s="285" t="s">
        <v>5028</v>
      </c>
      <c r="T1180" s="137"/>
      <c r="U1180" s="137"/>
      <c r="V1180" s="137"/>
      <c r="W1180" s="137"/>
      <c r="X1180" s="137"/>
      <c r="Y1180" s="137"/>
      <c r="Z1180" s="137"/>
    </row>
    <row r="1181" spans="2:26" ht="48" customHeight="1" x14ac:dyDescent="0.25">
      <c r="B1181" s="331"/>
      <c r="C1181" s="332"/>
      <c r="D1181" s="333"/>
      <c r="E1181" s="334"/>
      <c r="F1181" s="240" t="s">
        <v>1408</v>
      </c>
      <c r="G1181" s="240" t="s">
        <v>5030</v>
      </c>
      <c r="H1181" s="242"/>
      <c r="I1181" s="331" t="s">
        <v>5031</v>
      </c>
      <c r="J1181" s="338"/>
      <c r="K1181" s="338"/>
      <c r="L1181" s="332"/>
      <c r="M1181" s="331" t="s">
        <v>2005</v>
      </c>
      <c r="N1181" s="332"/>
      <c r="O1181" s="132"/>
      <c r="P1181" s="240"/>
      <c r="Q1181" s="279"/>
      <c r="R1181" s="279" t="s">
        <v>4861</v>
      </c>
      <c r="S1181" s="280" t="s">
        <v>4862</v>
      </c>
      <c r="T1181" s="137"/>
      <c r="U1181" s="137"/>
      <c r="V1181" s="137"/>
      <c r="W1181" s="137"/>
      <c r="X1181" s="137"/>
      <c r="Y1181" s="137"/>
      <c r="Z1181" s="137"/>
    </row>
    <row r="1182" spans="2:26" ht="48" customHeight="1" x14ac:dyDescent="0.25">
      <c r="B1182" s="331"/>
      <c r="C1182" s="332"/>
      <c r="D1182" s="333"/>
      <c r="E1182" s="334"/>
      <c r="F1182" s="281" t="s">
        <v>329</v>
      </c>
      <c r="G1182" s="281" t="s">
        <v>2002</v>
      </c>
      <c r="H1182" s="282" t="s">
        <v>5032</v>
      </c>
      <c r="I1182" s="359" t="s">
        <v>5033</v>
      </c>
      <c r="J1182" s="360"/>
      <c r="K1182" s="360"/>
      <c r="L1182" s="361"/>
      <c r="M1182" s="359" t="s">
        <v>2615</v>
      </c>
      <c r="N1182" s="361"/>
      <c r="O1182" s="283">
        <v>40954</v>
      </c>
      <c r="P1182" s="281"/>
      <c r="Q1182" s="284"/>
      <c r="R1182" s="284" t="s">
        <v>1963</v>
      </c>
      <c r="S1182" s="285" t="s">
        <v>5034</v>
      </c>
      <c r="T1182" s="137"/>
      <c r="U1182" s="137"/>
      <c r="V1182" s="137"/>
      <c r="W1182" s="137"/>
      <c r="X1182" s="137"/>
      <c r="Y1182" s="137"/>
      <c r="Z1182" s="137"/>
    </row>
    <row r="1183" spans="2:26" ht="48" customHeight="1" x14ac:dyDescent="0.25">
      <c r="B1183" s="331"/>
      <c r="C1183" s="332"/>
      <c r="D1183" s="371"/>
      <c r="E1183" s="372"/>
      <c r="F1183" s="281" t="s">
        <v>345</v>
      </c>
      <c r="G1183" s="281" t="s">
        <v>2002</v>
      </c>
      <c r="H1183" s="282" t="s">
        <v>5035</v>
      </c>
      <c r="I1183" s="359" t="s">
        <v>5036</v>
      </c>
      <c r="J1183" s="360"/>
      <c r="K1183" s="360"/>
      <c r="L1183" s="361"/>
      <c r="M1183" s="359" t="s">
        <v>2935</v>
      </c>
      <c r="N1183" s="361"/>
      <c r="O1183" s="283">
        <v>40954</v>
      </c>
      <c r="P1183" s="281"/>
      <c r="Q1183" s="284"/>
      <c r="R1183" s="284" t="s">
        <v>1963</v>
      </c>
      <c r="S1183" s="285" t="s">
        <v>5034</v>
      </c>
      <c r="T1183" s="137"/>
      <c r="U1183" s="137"/>
      <c r="V1183" s="137"/>
      <c r="W1183" s="137"/>
      <c r="X1183" s="137"/>
      <c r="Y1183" s="137"/>
      <c r="Z1183" s="137"/>
    </row>
    <row r="1184" spans="2:26" ht="48" customHeight="1" x14ac:dyDescent="0.25">
      <c r="B1184" s="331"/>
      <c r="C1184" s="332"/>
      <c r="D1184" s="333"/>
      <c r="E1184" s="334"/>
      <c r="F1184" s="281" t="s">
        <v>329</v>
      </c>
      <c r="G1184" s="281" t="s">
        <v>2002</v>
      </c>
      <c r="H1184" s="282" t="s">
        <v>5037</v>
      </c>
      <c r="I1184" s="359" t="s">
        <v>5038</v>
      </c>
      <c r="J1184" s="360"/>
      <c r="K1184" s="360"/>
      <c r="L1184" s="361"/>
      <c r="M1184" s="359" t="s">
        <v>2615</v>
      </c>
      <c r="N1184" s="361"/>
      <c r="O1184" s="283">
        <v>40953</v>
      </c>
      <c r="P1184" s="281"/>
      <c r="Q1184" s="284"/>
      <c r="R1184" s="284" t="s">
        <v>1963</v>
      </c>
      <c r="S1184" s="285" t="s">
        <v>5034</v>
      </c>
      <c r="T1184" s="137"/>
      <c r="U1184" s="137"/>
      <c r="V1184" s="137"/>
      <c r="W1184" s="137"/>
      <c r="X1184" s="137"/>
      <c r="Y1184" s="137"/>
      <c r="Z1184" s="137"/>
    </row>
    <row r="1185" spans="2:26" ht="48" customHeight="1" x14ac:dyDescent="0.25">
      <c r="B1185" s="331"/>
      <c r="C1185" s="332"/>
      <c r="D1185" s="333"/>
      <c r="E1185" s="334"/>
      <c r="F1185" s="240" t="s">
        <v>3052</v>
      </c>
      <c r="G1185" s="240" t="s">
        <v>2002</v>
      </c>
      <c r="H1185" s="242" t="s">
        <v>4166</v>
      </c>
      <c r="I1185" s="331" t="s">
        <v>5039</v>
      </c>
      <c r="J1185" s="338"/>
      <c r="K1185" s="338"/>
      <c r="L1185" s="332"/>
      <c r="M1185" s="331" t="s">
        <v>2615</v>
      </c>
      <c r="N1185" s="332"/>
      <c r="O1185" s="132">
        <v>40954</v>
      </c>
      <c r="P1185" s="240"/>
      <c r="Q1185" s="279"/>
      <c r="R1185" s="292" t="s">
        <v>5040</v>
      </c>
      <c r="S1185" s="280"/>
      <c r="T1185" s="137"/>
      <c r="U1185" s="137"/>
      <c r="V1185" s="137"/>
      <c r="W1185" s="137"/>
      <c r="X1185" s="137"/>
      <c r="Y1185" s="137"/>
      <c r="Z1185" s="137"/>
    </row>
    <row r="1186" spans="2:26" ht="48" customHeight="1" x14ac:dyDescent="0.25">
      <c r="B1186" s="331"/>
      <c r="C1186" s="332"/>
      <c r="D1186" s="333"/>
      <c r="E1186" s="334"/>
      <c r="F1186" s="240" t="s">
        <v>1408</v>
      </c>
      <c r="G1186" s="240" t="s">
        <v>2002</v>
      </c>
      <c r="H1186" s="242" t="s">
        <v>5041</v>
      </c>
      <c r="I1186" s="331" t="s">
        <v>5042</v>
      </c>
      <c r="J1186" s="338"/>
      <c r="K1186" s="338"/>
      <c r="L1186" s="332"/>
      <c r="M1186" s="331" t="s">
        <v>2615</v>
      </c>
      <c r="N1186" s="332"/>
      <c r="O1186" s="132">
        <v>40953</v>
      </c>
      <c r="P1186" s="240"/>
      <c r="Q1186" s="279"/>
      <c r="R1186" s="279" t="s">
        <v>5043</v>
      </c>
      <c r="S1186" s="280" t="s">
        <v>4877</v>
      </c>
      <c r="T1186" s="137"/>
      <c r="U1186" s="137"/>
      <c r="V1186" s="137"/>
      <c r="W1186" s="137"/>
      <c r="X1186" s="137"/>
      <c r="Y1186" s="137"/>
      <c r="Z1186" s="137"/>
    </row>
    <row r="1187" spans="2:26" ht="48" customHeight="1" x14ac:dyDescent="0.25">
      <c r="B1187" s="331"/>
      <c r="C1187" s="332"/>
      <c r="D1187" s="333"/>
      <c r="E1187" s="334"/>
      <c r="F1187" s="240" t="s">
        <v>115</v>
      </c>
      <c r="G1187" s="240" t="s">
        <v>2002</v>
      </c>
      <c r="H1187" s="242" t="s">
        <v>5044</v>
      </c>
      <c r="I1187" s="331" t="s">
        <v>5045</v>
      </c>
      <c r="J1187" s="338"/>
      <c r="K1187" s="338"/>
      <c r="L1187" s="332"/>
      <c r="M1187" s="331" t="s">
        <v>2615</v>
      </c>
      <c r="N1187" s="332"/>
      <c r="O1187" s="132">
        <v>40953</v>
      </c>
      <c r="P1187" s="240"/>
      <c r="Q1187" s="279"/>
      <c r="R1187" s="279" t="s">
        <v>5046</v>
      </c>
      <c r="S1187" s="280"/>
      <c r="T1187" s="137"/>
      <c r="U1187" s="137"/>
      <c r="V1187" s="137"/>
      <c r="W1187" s="137"/>
      <c r="X1187" s="137"/>
      <c r="Y1187" s="137"/>
      <c r="Z1187" s="137"/>
    </row>
    <row r="1188" spans="2:26" ht="48" customHeight="1" x14ac:dyDescent="0.25">
      <c r="B1188" s="331"/>
      <c r="C1188" s="332"/>
      <c r="D1188" s="333"/>
      <c r="E1188" s="334"/>
      <c r="F1188" s="241"/>
      <c r="G1188" s="241"/>
      <c r="H1188" s="244"/>
      <c r="I1188" s="335"/>
      <c r="J1188" s="336"/>
      <c r="K1188" s="336"/>
      <c r="L1188" s="337"/>
      <c r="M1188" s="333"/>
      <c r="N1188" s="334"/>
      <c r="O1188" s="139"/>
      <c r="P1188" s="241"/>
      <c r="Q1188" s="145"/>
      <c r="R1188" s="145"/>
      <c r="S1188" s="137"/>
      <c r="T1188" s="137"/>
      <c r="U1188" s="137"/>
      <c r="V1188" s="137"/>
      <c r="W1188" s="137"/>
      <c r="X1188" s="137"/>
      <c r="Y1188" s="137"/>
      <c r="Z1188" s="137"/>
    </row>
    <row r="1189" spans="2:26" ht="48" customHeight="1" x14ac:dyDescent="0.25">
      <c r="B1189" s="331"/>
      <c r="C1189" s="332"/>
      <c r="D1189" s="333"/>
      <c r="E1189" s="334"/>
      <c r="F1189" s="241"/>
      <c r="G1189" s="241"/>
      <c r="H1189" s="244"/>
      <c r="I1189" s="335"/>
      <c r="J1189" s="336"/>
      <c r="K1189" s="336"/>
      <c r="L1189" s="337"/>
      <c r="M1189" s="333"/>
      <c r="N1189" s="334"/>
      <c r="O1189" s="139"/>
      <c r="P1189" s="241"/>
      <c r="Q1189" s="145"/>
      <c r="R1189" s="145"/>
      <c r="S1189" s="137"/>
      <c r="T1189" s="137"/>
      <c r="U1189" s="137"/>
      <c r="V1189" s="137"/>
      <c r="W1189" s="137"/>
      <c r="X1189" s="137"/>
      <c r="Y1189" s="137"/>
      <c r="Z1189" s="137"/>
    </row>
    <row r="1190" spans="2:26" ht="48" customHeight="1" x14ac:dyDescent="0.25">
      <c r="B1190" s="331"/>
      <c r="C1190" s="332"/>
      <c r="D1190" s="333"/>
      <c r="E1190" s="334"/>
      <c r="F1190" s="241"/>
      <c r="G1190" s="241"/>
      <c r="H1190" s="244"/>
      <c r="I1190" s="335"/>
      <c r="J1190" s="336"/>
      <c r="K1190" s="336"/>
      <c r="L1190" s="337"/>
      <c r="M1190" s="333"/>
      <c r="N1190" s="334"/>
      <c r="O1190" s="139"/>
      <c r="P1190" s="241"/>
      <c r="Q1190" s="145"/>
      <c r="R1190" s="145"/>
      <c r="S1190" s="137"/>
      <c r="T1190" s="137"/>
      <c r="U1190" s="137"/>
      <c r="V1190" s="137"/>
      <c r="W1190" s="137"/>
      <c r="X1190" s="137"/>
      <c r="Y1190" s="137"/>
      <c r="Z1190" s="137"/>
    </row>
    <row r="1191" spans="2:26" ht="48" customHeight="1" x14ac:dyDescent="0.25">
      <c r="B1191" s="331"/>
      <c r="C1191" s="332"/>
      <c r="D1191" s="333"/>
      <c r="E1191" s="334"/>
      <c r="F1191" s="241"/>
      <c r="G1191" s="241"/>
      <c r="H1191" s="244"/>
      <c r="I1191" s="335"/>
      <c r="J1191" s="336"/>
      <c r="K1191" s="336"/>
      <c r="L1191" s="337"/>
      <c r="M1191" s="333"/>
      <c r="N1191" s="334"/>
      <c r="O1191" s="139"/>
      <c r="P1191" s="241"/>
      <c r="Q1191" s="145"/>
      <c r="R1191" s="145"/>
      <c r="S1191" s="137"/>
      <c r="T1191" s="137"/>
      <c r="U1191" s="137"/>
      <c r="V1191" s="137"/>
      <c r="W1191" s="137"/>
      <c r="X1191" s="137"/>
      <c r="Y1191" s="137"/>
      <c r="Z1191" s="137"/>
    </row>
    <row r="1192" spans="2:26" ht="48" customHeight="1" x14ac:dyDescent="0.25">
      <c r="B1192" s="331"/>
      <c r="C1192" s="332"/>
      <c r="D1192" s="333"/>
      <c r="E1192" s="334"/>
      <c r="F1192" s="241"/>
      <c r="G1192" s="241"/>
      <c r="H1192" s="244"/>
      <c r="I1192" s="335"/>
      <c r="J1192" s="336"/>
      <c r="K1192" s="336"/>
      <c r="L1192" s="337"/>
      <c r="M1192" s="333"/>
      <c r="N1192" s="334"/>
      <c r="O1192" s="139"/>
      <c r="P1192" s="241"/>
      <c r="Q1192" s="145"/>
      <c r="R1192" s="145"/>
      <c r="S1192" s="137"/>
      <c r="T1192" s="137"/>
      <c r="U1192" s="137"/>
      <c r="V1192" s="137"/>
      <c r="W1192" s="137"/>
      <c r="X1192" s="137"/>
      <c r="Y1192" s="137"/>
      <c r="Z1192" s="137"/>
    </row>
    <row r="1193" spans="2:26" ht="48" customHeight="1" x14ac:dyDescent="0.25">
      <c r="B1193" s="331"/>
      <c r="C1193" s="332"/>
      <c r="D1193" s="333"/>
      <c r="E1193" s="334"/>
      <c r="F1193" s="241"/>
      <c r="G1193" s="241"/>
      <c r="H1193" s="244"/>
      <c r="I1193" s="335"/>
      <c r="J1193" s="336"/>
      <c r="K1193" s="336"/>
      <c r="L1193" s="337"/>
      <c r="M1193" s="333"/>
      <c r="N1193" s="334"/>
      <c r="O1193" s="139"/>
      <c r="P1193" s="241"/>
      <c r="Q1193" s="145"/>
      <c r="R1193" s="145"/>
      <c r="S1193" s="137"/>
      <c r="T1193" s="137"/>
      <c r="U1193" s="137"/>
      <c r="V1193" s="137"/>
      <c r="W1193" s="137"/>
      <c r="X1193" s="137"/>
      <c r="Y1193" s="137"/>
      <c r="Z1193" s="137"/>
    </row>
    <row r="1194" spans="2:26" ht="48" customHeight="1" x14ac:dyDescent="0.25">
      <c r="B1194" s="331"/>
      <c r="C1194" s="332"/>
      <c r="D1194" s="333"/>
      <c r="E1194" s="334"/>
      <c r="F1194" s="241"/>
      <c r="G1194" s="241"/>
      <c r="H1194" s="244"/>
      <c r="I1194" s="335"/>
      <c r="J1194" s="336"/>
      <c r="K1194" s="336"/>
      <c r="L1194" s="337"/>
      <c r="M1194" s="333"/>
      <c r="N1194" s="334"/>
      <c r="O1194" s="139"/>
      <c r="P1194" s="241"/>
      <c r="Q1194" s="145"/>
      <c r="R1194" s="145"/>
      <c r="S1194" s="137"/>
      <c r="T1194" s="137"/>
      <c r="U1194" s="137"/>
      <c r="V1194" s="137"/>
      <c r="W1194" s="137"/>
      <c r="X1194" s="137"/>
      <c r="Y1194" s="137"/>
      <c r="Z1194" s="137"/>
    </row>
    <row r="1195" spans="2:26" ht="48" customHeight="1" x14ac:dyDescent="0.25">
      <c r="B1195" s="331"/>
      <c r="C1195" s="332"/>
      <c r="D1195" s="333"/>
      <c r="E1195" s="334"/>
      <c r="F1195" s="130"/>
      <c r="G1195" s="130"/>
      <c r="H1195" s="140"/>
      <c r="I1195" s="335"/>
      <c r="J1195" s="336"/>
      <c r="K1195" s="336"/>
      <c r="L1195" s="337"/>
      <c r="M1195" s="333"/>
      <c r="N1195" s="334"/>
      <c r="O1195" s="139"/>
      <c r="P1195" s="130"/>
      <c r="Q1195" s="134"/>
      <c r="R1195" s="134"/>
      <c r="S1195" s="137"/>
      <c r="T1195" s="137"/>
      <c r="U1195" s="137"/>
      <c r="V1195" s="137"/>
      <c r="W1195" s="137"/>
      <c r="X1195" s="137"/>
      <c r="Y1195" s="137"/>
      <c r="Z1195" s="137"/>
    </row>
    <row r="1196" spans="2:26" ht="48" customHeight="1" x14ac:dyDescent="0.25">
      <c r="B1196" s="331"/>
      <c r="C1196" s="332"/>
      <c r="D1196" s="333"/>
      <c r="E1196" s="334"/>
      <c r="F1196" s="130"/>
      <c r="G1196" s="130"/>
      <c r="H1196" s="140"/>
      <c r="I1196" s="335"/>
      <c r="J1196" s="336"/>
      <c r="K1196" s="336"/>
      <c r="L1196" s="337"/>
      <c r="M1196" s="333"/>
      <c r="N1196" s="334"/>
      <c r="O1196" s="139"/>
      <c r="P1196" s="130"/>
      <c r="Q1196" s="134"/>
      <c r="R1196" s="134"/>
      <c r="S1196" s="137"/>
      <c r="T1196" s="137"/>
      <c r="U1196" s="137"/>
      <c r="V1196" s="137"/>
      <c r="W1196" s="137"/>
      <c r="X1196" s="137"/>
      <c r="Y1196" s="137"/>
      <c r="Z1196" s="137"/>
    </row>
    <row r="1197" spans="2:26" ht="48" customHeight="1" x14ac:dyDescent="0.25">
      <c r="B1197" s="331"/>
      <c r="C1197" s="332"/>
      <c r="D1197" s="333"/>
      <c r="E1197" s="334"/>
      <c r="F1197" s="130"/>
      <c r="G1197" s="130"/>
      <c r="H1197" s="140"/>
      <c r="I1197" s="335"/>
      <c r="J1197" s="336"/>
      <c r="K1197" s="336"/>
      <c r="L1197" s="337"/>
      <c r="M1197" s="333"/>
      <c r="N1197" s="334"/>
      <c r="O1197" s="139"/>
      <c r="P1197" s="130"/>
      <c r="Q1197" s="134"/>
      <c r="R1197" s="134"/>
      <c r="S1197" s="137"/>
      <c r="T1197" s="137"/>
      <c r="U1197" s="137"/>
      <c r="V1197" s="137"/>
      <c r="W1197" s="137"/>
      <c r="X1197" s="137"/>
      <c r="Y1197" s="137"/>
      <c r="Z1197" s="137"/>
    </row>
    <row r="1198" spans="2:26" ht="48" customHeight="1" x14ac:dyDescent="0.25">
      <c r="B1198" s="331"/>
      <c r="C1198" s="332"/>
      <c r="D1198" s="333"/>
      <c r="E1198" s="334"/>
      <c r="F1198" s="130"/>
      <c r="G1198" s="130"/>
      <c r="H1198" s="140"/>
      <c r="I1198" s="335"/>
      <c r="J1198" s="336"/>
      <c r="K1198" s="336"/>
      <c r="L1198" s="337"/>
      <c r="M1198" s="333"/>
      <c r="N1198" s="334"/>
      <c r="O1198" s="139"/>
      <c r="P1198" s="130"/>
      <c r="Q1198" s="134"/>
      <c r="R1198" s="134"/>
      <c r="S1198" s="137"/>
      <c r="T1198" s="137"/>
      <c r="U1198" s="137"/>
      <c r="V1198" s="137"/>
      <c r="W1198" s="137"/>
      <c r="X1198" s="137"/>
      <c r="Y1198" s="137"/>
      <c r="Z1198" s="137"/>
    </row>
    <row r="1199" spans="2:26" ht="48" customHeight="1" x14ac:dyDescent="0.25">
      <c r="B1199" s="331"/>
      <c r="C1199" s="332"/>
      <c r="D1199" s="333"/>
      <c r="E1199" s="334"/>
      <c r="F1199" s="130"/>
      <c r="G1199" s="130"/>
      <c r="H1199" s="140"/>
      <c r="I1199" s="335"/>
      <c r="J1199" s="336"/>
      <c r="K1199" s="336"/>
      <c r="L1199" s="337"/>
      <c r="M1199" s="333"/>
      <c r="N1199" s="334"/>
      <c r="O1199" s="139"/>
      <c r="P1199" s="130"/>
      <c r="Q1199" s="134"/>
      <c r="R1199" s="134"/>
      <c r="S1199" s="137"/>
      <c r="T1199" s="137"/>
      <c r="U1199" s="137"/>
      <c r="V1199" s="137"/>
      <c r="W1199" s="137"/>
      <c r="X1199" s="137"/>
      <c r="Y1199" s="137"/>
      <c r="Z1199" s="137"/>
    </row>
    <row r="1200" spans="2:26" ht="48" customHeight="1" x14ac:dyDescent="0.25">
      <c r="B1200" s="331"/>
      <c r="C1200" s="332"/>
      <c r="D1200" s="333"/>
      <c r="E1200" s="334"/>
      <c r="F1200" s="130"/>
      <c r="G1200" s="130"/>
      <c r="H1200" s="140"/>
      <c r="I1200" s="335"/>
      <c r="J1200" s="336"/>
      <c r="K1200" s="336"/>
      <c r="L1200" s="337"/>
      <c r="M1200" s="333"/>
      <c r="N1200" s="334"/>
      <c r="O1200" s="139"/>
      <c r="P1200" s="130"/>
      <c r="Q1200" s="134"/>
      <c r="R1200" s="134"/>
      <c r="S1200" s="137"/>
      <c r="T1200" s="137"/>
      <c r="U1200" s="137"/>
      <c r="V1200" s="137"/>
      <c r="W1200" s="137"/>
      <c r="X1200" s="137"/>
      <c r="Y1200" s="137"/>
      <c r="Z1200" s="137"/>
    </row>
    <row r="1201" spans="2:26" ht="48" customHeight="1" x14ac:dyDescent="0.25">
      <c r="B1201" s="331"/>
      <c r="C1201" s="332"/>
      <c r="D1201" s="333"/>
      <c r="E1201" s="334"/>
      <c r="F1201" s="130"/>
      <c r="G1201" s="130"/>
      <c r="H1201" s="140"/>
      <c r="I1201" s="335"/>
      <c r="J1201" s="336"/>
      <c r="K1201" s="336"/>
      <c r="L1201" s="337"/>
      <c r="M1201" s="333"/>
      <c r="N1201" s="334"/>
      <c r="O1201" s="139"/>
      <c r="P1201" s="130"/>
      <c r="Q1201" s="134"/>
      <c r="R1201" s="134"/>
      <c r="S1201" s="137"/>
      <c r="T1201" s="137"/>
      <c r="U1201" s="137"/>
      <c r="V1201" s="137"/>
      <c r="W1201" s="137"/>
      <c r="X1201" s="137"/>
      <c r="Y1201" s="137"/>
      <c r="Z1201" s="137"/>
    </row>
    <row r="1202" spans="2:26" ht="48" customHeight="1" x14ac:dyDescent="0.25">
      <c r="B1202" s="331"/>
      <c r="C1202" s="332"/>
      <c r="D1202" s="333"/>
      <c r="E1202" s="334"/>
      <c r="F1202" s="130"/>
      <c r="G1202" s="130"/>
      <c r="H1202" s="140"/>
      <c r="I1202" s="335"/>
      <c r="J1202" s="336"/>
      <c r="K1202" s="336"/>
      <c r="L1202" s="337"/>
      <c r="M1202" s="333"/>
      <c r="N1202" s="334"/>
      <c r="O1202" s="139"/>
      <c r="P1202" s="130"/>
      <c r="Q1202" s="134"/>
      <c r="R1202" s="134"/>
      <c r="S1202" s="137"/>
      <c r="T1202" s="137"/>
      <c r="U1202" s="137"/>
      <c r="V1202" s="137"/>
      <c r="W1202" s="137"/>
      <c r="X1202" s="137"/>
      <c r="Y1202" s="137"/>
      <c r="Z1202" s="137"/>
    </row>
    <row r="1203" spans="2:26" ht="48" customHeight="1" x14ac:dyDescent="0.25">
      <c r="B1203" s="331"/>
      <c r="C1203" s="332"/>
      <c r="D1203" s="333"/>
      <c r="E1203" s="334"/>
      <c r="F1203" s="130"/>
      <c r="G1203" s="130"/>
      <c r="H1203" s="140"/>
      <c r="I1203" s="335"/>
      <c r="J1203" s="336"/>
      <c r="K1203" s="336"/>
      <c r="L1203" s="337"/>
      <c r="M1203" s="333"/>
      <c r="N1203" s="334"/>
      <c r="O1203" s="139"/>
      <c r="P1203" s="130"/>
      <c r="Q1203" s="134"/>
      <c r="R1203" s="134"/>
      <c r="S1203" s="137"/>
      <c r="T1203" s="137"/>
      <c r="U1203" s="137"/>
      <c r="V1203" s="137"/>
      <c r="W1203" s="137"/>
      <c r="X1203" s="137"/>
      <c r="Y1203" s="137"/>
      <c r="Z1203" s="137"/>
    </row>
    <row r="1204" spans="2:26" ht="48" customHeight="1" x14ac:dyDescent="0.25">
      <c r="B1204" s="331"/>
      <c r="C1204" s="332"/>
      <c r="D1204" s="333"/>
      <c r="E1204" s="334"/>
      <c r="F1204" s="130"/>
      <c r="G1204" s="130"/>
      <c r="H1204" s="140"/>
      <c r="I1204" s="335"/>
      <c r="J1204" s="336"/>
      <c r="K1204" s="336"/>
      <c r="L1204" s="337"/>
      <c r="M1204" s="333"/>
      <c r="N1204" s="334"/>
      <c r="O1204" s="139"/>
      <c r="P1204" s="130"/>
      <c r="Q1204" s="134"/>
      <c r="R1204" s="134"/>
      <c r="S1204" s="137"/>
      <c r="T1204" s="137"/>
      <c r="U1204" s="137"/>
      <c r="V1204" s="137"/>
      <c r="W1204" s="137"/>
      <c r="X1204" s="137"/>
      <c r="Y1204" s="137"/>
      <c r="Z1204" s="137"/>
    </row>
    <row r="1205" spans="2:26" ht="48" customHeight="1" x14ac:dyDescent="0.25">
      <c r="B1205" s="331"/>
      <c r="C1205" s="332"/>
      <c r="D1205" s="333"/>
      <c r="E1205" s="334"/>
      <c r="F1205" s="130"/>
      <c r="G1205" s="130"/>
      <c r="H1205" s="140"/>
      <c r="I1205" s="335"/>
      <c r="J1205" s="336"/>
      <c r="K1205" s="336"/>
      <c r="L1205" s="337"/>
      <c r="M1205" s="333"/>
      <c r="N1205" s="334"/>
      <c r="O1205" s="139"/>
      <c r="P1205" s="130"/>
      <c r="Q1205" s="134"/>
      <c r="R1205" s="134"/>
      <c r="S1205" s="137"/>
      <c r="T1205" s="137"/>
      <c r="U1205" s="137"/>
      <c r="V1205" s="137"/>
      <c r="W1205" s="137"/>
      <c r="X1205" s="137"/>
      <c r="Y1205" s="137"/>
      <c r="Z1205" s="137"/>
    </row>
    <row r="1206" spans="2:26" ht="48" customHeight="1" x14ac:dyDescent="0.25">
      <c r="B1206" s="331"/>
      <c r="C1206" s="332"/>
      <c r="D1206" s="333"/>
      <c r="E1206" s="334"/>
      <c r="F1206" s="130"/>
      <c r="G1206" s="130"/>
      <c r="H1206" s="140"/>
      <c r="I1206" s="335"/>
      <c r="J1206" s="336"/>
      <c r="K1206" s="336"/>
      <c r="L1206" s="337"/>
      <c r="M1206" s="333"/>
      <c r="N1206" s="334"/>
      <c r="O1206" s="139"/>
      <c r="P1206" s="130"/>
      <c r="Q1206" s="134"/>
      <c r="R1206" s="134"/>
      <c r="S1206" s="137"/>
      <c r="T1206" s="137"/>
      <c r="U1206" s="137"/>
      <c r="V1206" s="137"/>
      <c r="W1206" s="137"/>
      <c r="X1206" s="137"/>
      <c r="Y1206" s="137"/>
      <c r="Z1206" s="137"/>
    </row>
    <row r="1207" spans="2:26" ht="48" customHeight="1" x14ac:dyDescent="0.25">
      <c r="B1207" s="331"/>
      <c r="C1207" s="332"/>
      <c r="D1207" s="333"/>
      <c r="E1207" s="334"/>
      <c r="F1207" s="130"/>
      <c r="G1207" s="130"/>
      <c r="H1207" s="140"/>
      <c r="I1207" s="335"/>
      <c r="J1207" s="336"/>
      <c r="K1207" s="336"/>
      <c r="L1207" s="337"/>
      <c r="M1207" s="333"/>
      <c r="N1207" s="334"/>
      <c r="O1207" s="139"/>
      <c r="P1207" s="130"/>
      <c r="Q1207" s="134"/>
      <c r="R1207" s="134"/>
      <c r="S1207" s="137"/>
      <c r="T1207" s="137"/>
      <c r="U1207" s="137"/>
      <c r="V1207" s="137"/>
      <c r="W1207" s="137"/>
      <c r="X1207" s="137"/>
      <c r="Y1207" s="137"/>
      <c r="Z1207" s="137"/>
    </row>
    <row r="1208" spans="2:26" ht="48" customHeight="1" x14ac:dyDescent="0.25">
      <c r="B1208" s="331"/>
      <c r="C1208" s="332"/>
      <c r="D1208" s="333"/>
      <c r="E1208" s="334"/>
      <c r="F1208" s="130"/>
      <c r="G1208" s="130"/>
      <c r="H1208" s="140"/>
      <c r="I1208" s="335"/>
      <c r="J1208" s="336"/>
      <c r="K1208" s="336"/>
      <c r="L1208" s="337"/>
      <c r="M1208" s="333"/>
      <c r="N1208" s="334"/>
      <c r="O1208" s="139"/>
      <c r="P1208" s="130"/>
      <c r="Q1208" s="134"/>
      <c r="R1208" s="134"/>
      <c r="S1208" s="137"/>
      <c r="T1208" s="137"/>
      <c r="U1208" s="137"/>
      <c r="V1208" s="137"/>
      <c r="W1208" s="137"/>
      <c r="X1208" s="137"/>
      <c r="Y1208" s="137"/>
      <c r="Z1208" s="137"/>
    </row>
    <row r="1209" spans="2:26" ht="48" customHeight="1" x14ac:dyDescent="0.25">
      <c r="B1209" s="331"/>
      <c r="C1209" s="332"/>
      <c r="D1209" s="333"/>
      <c r="E1209" s="334"/>
      <c r="F1209" s="130"/>
      <c r="G1209" s="130"/>
      <c r="H1209" s="140"/>
      <c r="I1209" s="335"/>
      <c r="J1209" s="336"/>
      <c r="K1209" s="336"/>
      <c r="L1209" s="337"/>
      <c r="M1209" s="333"/>
      <c r="N1209" s="334"/>
      <c r="O1209" s="139"/>
      <c r="P1209" s="130"/>
      <c r="Q1209" s="134"/>
      <c r="R1209" s="134"/>
      <c r="S1209" s="137"/>
      <c r="T1209" s="137"/>
      <c r="U1209" s="137"/>
      <c r="V1209" s="137"/>
      <c r="W1209" s="137"/>
      <c r="X1209" s="137"/>
      <c r="Y1209" s="137"/>
      <c r="Z1209" s="137"/>
    </row>
    <row r="1210" spans="2:26" ht="48" customHeight="1" x14ac:dyDescent="0.25">
      <c r="B1210" s="331"/>
      <c r="C1210" s="332"/>
      <c r="D1210" s="333"/>
      <c r="E1210" s="334"/>
      <c r="F1210" s="130"/>
      <c r="G1210" s="130"/>
      <c r="H1210" s="140"/>
      <c r="I1210" s="335"/>
      <c r="J1210" s="336"/>
      <c r="K1210" s="336"/>
      <c r="L1210" s="337"/>
      <c r="M1210" s="333"/>
      <c r="N1210" s="334"/>
      <c r="O1210" s="139"/>
      <c r="P1210" s="130"/>
      <c r="Q1210" s="134"/>
      <c r="R1210" s="134"/>
      <c r="S1210" s="137"/>
      <c r="T1210" s="137"/>
      <c r="U1210" s="137"/>
      <c r="V1210" s="137"/>
      <c r="W1210" s="137"/>
      <c r="X1210" s="137"/>
      <c r="Y1210" s="137"/>
      <c r="Z1210" s="137"/>
    </row>
    <row r="1211" spans="2:26" ht="48" customHeight="1" x14ac:dyDescent="0.25">
      <c r="B1211" s="331"/>
      <c r="C1211" s="332"/>
      <c r="D1211" s="333"/>
      <c r="E1211" s="334"/>
      <c r="F1211" s="130"/>
      <c r="G1211" s="130"/>
      <c r="H1211" s="140"/>
      <c r="I1211" s="335"/>
      <c r="J1211" s="336"/>
      <c r="K1211" s="336"/>
      <c r="L1211" s="337"/>
      <c r="M1211" s="333"/>
      <c r="N1211" s="334"/>
      <c r="O1211" s="139"/>
      <c r="P1211" s="130"/>
      <c r="Q1211" s="134"/>
      <c r="R1211" s="134"/>
      <c r="S1211" s="137"/>
      <c r="T1211" s="137"/>
      <c r="U1211" s="137"/>
      <c r="V1211" s="137"/>
      <c r="W1211" s="137"/>
      <c r="X1211" s="137"/>
      <c r="Y1211" s="137"/>
      <c r="Z1211" s="137"/>
    </row>
    <row r="1212" spans="2:26" ht="48" customHeight="1" x14ac:dyDescent="0.25">
      <c r="B1212" s="331"/>
      <c r="C1212" s="332"/>
      <c r="D1212" s="333"/>
      <c r="E1212" s="334"/>
      <c r="F1212" s="130"/>
      <c r="G1212" s="130"/>
      <c r="H1212" s="140"/>
      <c r="I1212" s="335"/>
      <c r="J1212" s="336"/>
      <c r="K1212" s="336"/>
      <c r="L1212" s="337"/>
      <c r="M1212" s="333"/>
      <c r="N1212" s="334"/>
      <c r="O1212" s="139"/>
      <c r="P1212" s="130"/>
      <c r="Q1212" s="134"/>
      <c r="R1212" s="134"/>
      <c r="S1212" s="137"/>
      <c r="T1212" s="137"/>
      <c r="U1212" s="137"/>
      <c r="V1212" s="137"/>
      <c r="W1212" s="137"/>
      <c r="X1212" s="137"/>
      <c r="Y1212" s="137"/>
      <c r="Z1212" s="137"/>
    </row>
    <row r="1213" spans="2:26" ht="48" customHeight="1" x14ac:dyDescent="0.25">
      <c r="B1213" s="331"/>
      <c r="C1213" s="332"/>
      <c r="D1213" s="333"/>
      <c r="E1213" s="334"/>
      <c r="F1213" s="130"/>
      <c r="G1213" s="130"/>
      <c r="H1213" s="140"/>
      <c r="I1213" s="335"/>
      <c r="J1213" s="336"/>
      <c r="K1213" s="336"/>
      <c r="L1213" s="337"/>
      <c r="M1213" s="333"/>
      <c r="N1213" s="334"/>
      <c r="O1213" s="139"/>
      <c r="P1213" s="130"/>
      <c r="Q1213" s="134"/>
      <c r="R1213" s="134"/>
      <c r="S1213" s="137"/>
      <c r="T1213" s="137"/>
      <c r="U1213" s="137"/>
      <c r="V1213" s="137"/>
      <c r="W1213" s="137"/>
      <c r="X1213" s="137"/>
      <c r="Y1213" s="137"/>
      <c r="Z1213" s="137"/>
    </row>
    <row r="1214" spans="2:26" ht="48" customHeight="1" x14ac:dyDescent="0.25">
      <c r="B1214" s="331"/>
      <c r="C1214" s="332"/>
      <c r="D1214" s="333"/>
      <c r="E1214" s="334"/>
      <c r="F1214" s="130"/>
      <c r="G1214" s="130"/>
      <c r="H1214" s="140"/>
      <c r="I1214" s="335"/>
      <c r="J1214" s="336"/>
      <c r="K1214" s="336"/>
      <c r="L1214" s="337"/>
      <c r="M1214" s="333"/>
      <c r="N1214" s="334"/>
      <c r="O1214" s="139"/>
      <c r="P1214" s="130"/>
      <c r="Q1214" s="134"/>
      <c r="R1214" s="134"/>
      <c r="S1214" s="137"/>
      <c r="T1214" s="137"/>
      <c r="U1214" s="137"/>
      <c r="V1214" s="137"/>
      <c r="W1214" s="137"/>
      <c r="X1214" s="137"/>
      <c r="Y1214" s="137"/>
      <c r="Z1214" s="137"/>
    </row>
    <row r="1215" spans="2:26" ht="48" customHeight="1" x14ac:dyDescent="0.25">
      <c r="B1215" s="331"/>
      <c r="C1215" s="332"/>
      <c r="D1215" s="333"/>
      <c r="E1215" s="334"/>
      <c r="F1215" s="130"/>
      <c r="G1215" s="130"/>
      <c r="H1215" s="140"/>
      <c r="I1215" s="335"/>
      <c r="J1215" s="336"/>
      <c r="K1215" s="336"/>
      <c r="L1215" s="337"/>
      <c r="M1215" s="333"/>
      <c r="N1215" s="334"/>
      <c r="O1215" s="139"/>
      <c r="P1215" s="130"/>
      <c r="Q1215" s="134"/>
      <c r="R1215" s="134"/>
      <c r="S1215" s="137"/>
      <c r="T1215" s="137"/>
      <c r="U1215" s="137"/>
      <c r="V1215" s="137"/>
      <c r="W1215" s="137"/>
      <c r="X1215" s="137"/>
      <c r="Y1215" s="137"/>
      <c r="Z1215" s="137"/>
    </row>
    <row r="1216" spans="2:26" ht="48" customHeight="1" x14ac:dyDescent="0.25">
      <c r="B1216" s="331"/>
      <c r="C1216" s="332"/>
      <c r="D1216" s="333"/>
      <c r="E1216" s="334"/>
      <c r="F1216" s="130"/>
      <c r="G1216" s="130"/>
      <c r="H1216" s="140"/>
      <c r="I1216" s="335"/>
      <c r="J1216" s="336"/>
      <c r="K1216" s="336"/>
      <c r="L1216" s="337"/>
      <c r="M1216" s="333"/>
      <c r="N1216" s="334"/>
      <c r="O1216" s="139"/>
      <c r="P1216" s="130"/>
      <c r="Q1216" s="134"/>
      <c r="R1216" s="134"/>
      <c r="S1216" s="137"/>
      <c r="T1216" s="137"/>
      <c r="U1216" s="137"/>
      <c r="V1216" s="137"/>
      <c r="W1216" s="137"/>
      <c r="X1216" s="137"/>
      <c r="Y1216" s="137"/>
      <c r="Z1216" s="137"/>
    </row>
    <row r="1217" spans="2:26" ht="48" customHeight="1" x14ac:dyDescent="0.25">
      <c r="B1217" s="331"/>
      <c r="C1217" s="332"/>
      <c r="D1217" s="333"/>
      <c r="E1217" s="334"/>
      <c r="F1217" s="130"/>
      <c r="G1217" s="130"/>
      <c r="H1217" s="140"/>
      <c r="I1217" s="335"/>
      <c r="J1217" s="336"/>
      <c r="K1217" s="336"/>
      <c r="L1217" s="337"/>
      <c r="M1217" s="333"/>
      <c r="N1217" s="334"/>
      <c r="O1217" s="139"/>
      <c r="P1217" s="130"/>
      <c r="Q1217" s="134"/>
      <c r="R1217" s="134"/>
      <c r="S1217" s="137"/>
      <c r="T1217" s="137"/>
      <c r="U1217" s="137"/>
      <c r="V1217" s="137"/>
      <c r="W1217" s="137"/>
      <c r="X1217" s="137"/>
      <c r="Y1217" s="137"/>
      <c r="Z1217" s="137"/>
    </row>
    <row r="1218" spans="2:26" ht="48" customHeight="1" x14ac:dyDescent="0.25">
      <c r="B1218" s="331"/>
      <c r="C1218" s="332"/>
      <c r="D1218" s="333"/>
      <c r="E1218" s="334"/>
      <c r="F1218" s="130"/>
      <c r="G1218" s="130"/>
      <c r="H1218" s="140"/>
      <c r="I1218" s="335"/>
      <c r="J1218" s="336"/>
      <c r="K1218" s="336"/>
      <c r="L1218" s="337"/>
      <c r="M1218" s="333"/>
      <c r="N1218" s="334"/>
      <c r="O1218" s="139"/>
      <c r="P1218" s="130"/>
      <c r="Q1218" s="134"/>
      <c r="R1218" s="134"/>
      <c r="S1218" s="137"/>
      <c r="T1218" s="137"/>
      <c r="U1218" s="137"/>
      <c r="V1218" s="137"/>
      <c r="W1218" s="137"/>
      <c r="X1218" s="137"/>
      <c r="Y1218" s="137"/>
      <c r="Z1218" s="137"/>
    </row>
    <row r="1219" spans="2:26" ht="48" customHeight="1" x14ac:dyDescent="0.25">
      <c r="B1219" s="331"/>
      <c r="C1219" s="332"/>
      <c r="D1219" s="333"/>
      <c r="E1219" s="334"/>
      <c r="F1219" s="130"/>
      <c r="G1219" s="130"/>
      <c r="H1219" s="140"/>
      <c r="I1219" s="335"/>
      <c r="J1219" s="336"/>
      <c r="K1219" s="336"/>
      <c r="L1219" s="337"/>
      <c r="M1219" s="333"/>
      <c r="N1219" s="334"/>
      <c r="O1219" s="139"/>
      <c r="P1219" s="130"/>
      <c r="Q1219" s="134"/>
      <c r="R1219" s="134"/>
      <c r="S1219" s="137"/>
      <c r="T1219" s="137"/>
      <c r="U1219" s="137"/>
      <c r="V1219" s="137"/>
      <c r="W1219" s="137"/>
      <c r="X1219" s="137"/>
      <c r="Y1219" s="137"/>
      <c r="Z1219" s="137"/>
    </row>
  </sheetData>
  <mergeCells count="4826">
    <mergeCell ref="B1218:C1218"/>
    <mergeCell ref="D1218:E1218"/>
    <mergeCell ref="I1218:L1218"/>
    <mergeCell ref="M1218:N1218"/>
    <mergeCell ref="B1219:C1219"/>
    <mergeCell ref="D1219:E1219"/>
    <mergeCell ref="I1219:L1219"/>
    <mergeCell ref="M1219:N1219"/>
    <mergeCell ref="B1216:C1216"/>
    <mergeCell ref="D1216:E1216"/>
    <mergeCell ref="I1216:L1216"/>
    <mergeCell ref="M1216:N1216"/>
    <mergeCell ref="B1217:C1217"/>
    <mergeCell ref="D1217:E1217"/>
    <mergeCell ref="I1217:L1217"/>
    <mergeCell ref="M1217:N1217"/>
    <mergeCell ref="B1214:C1214"/>
    <mergeCell ref="D1214:E1214"/>
    <mergeCell ref="I1214:L1214"/>
    <mergeCell ref="M1214:N1214"/>
    <mergeCell ref="B1215:C1215"/>
    <mergeCell ref="D1215:E1215"/>
    <mergeCell ref="I1215:L1215"/>
    <mergeCell ref="M1215:N1215"/>
    <mergeCell ref="B1212:C1212"/>
    <mergeCell ref="D1212:E1212"/>
    <mergeCell ref="I1212:L1212"/>
    <mergeCell ref="M1212:N1212"/>
    <mergeCell ref="B1213:C1213"/>
    <mergeCell ref="D1213:E1213"/>
    <mergeCell ref="I1213:L1213"/>
    <mergeCell ref="M1213:N1213"/>
    <mergeCell ref="B1210:C1210"/>
    <mergeCell ref="D1210:E1210"/>
    <mergeCell ref="I1210:L1210"/>
    <mergeCell ref="M1210:N1210"/>
    <mergeCell ref="B1211:C1211"/>
    <mergeCell ref="D1211:E1211"/>
    <mergeCell ref="I1211:L1211"/>
    <mergeCell ref="M1211:N1211"/>
    <mergeCell ref="B1208:C1208"/>
    <mergeCell ref="D1208:E1208"/>
    <mergeCell ref="I1208:L1208"/>
    <mergeCell ref="M1208:N1208"/>
    <mergeCell ref="B1209:C1209"/>
    <mergeCell ref="D1209:E1209"/>
    <mergeCell ref="I1209:L1209"/>
    <mergeCell ref="M1209:N1209"/>
    <mergeCell ref="B1206:C1206"/>
    <mergeCell ref="D1206:E1206"/>
    <mergeCell ref="I1206:L1206"/>
    <mergeCell ref="M1206:N1206"/>
    <mergeCell ref="B1207:C1207"/>
    <mergeCell ref="D1207:E1207"/>
    <mergeCell ref="I1207:L1207"/>
    <mergeCell ref="M1207:N1207"/>
    <mergeCell ref="B1204:C1204"/>
    <mergeCell ref="D1204:E1204"/>
    <mergeCell ref="I1204:L1204"/>
    <mergeCell ref="M1204:N1204"/>
    <mergeCell ref="B1205:C1205"/>
    <mergeCell ref="D1205:E1205"/>
    <mergeCell ref="I1205:L1205"/>
    <mergeCell ref="M1205:N1205"/>
    <mergeCell ref="B1202:C1202"/>
    <mergeCell ref="D1202:E1202"/>
    <mergeCell ref="I1202:L1202"/>
    <mergeCell ref="M1202:N1202"/>
    <mergeCell ref="B1203:C1203"/>
    <mergeCell ref="D1203:E1203"/>
    <mergeCell ref="I1203:L1203"/>
    <mergeCell ref="M1203:N1203"/>
    <mergeCell ref="B1200:C1200"/>
    <mergeCell ref="D1200:E1200"/>
    <mergeCell ref="I1200:L1200"/>
    <mergeCell ref="M1200:N1200"/>
    <mergeCell ref="B1201:C1201"/>
    <mergeCell ref="D1201:E1201"/>
    <mergeCell ref="I1201:L1201"/>
    <mergeCell ref="M1201:N1201"/>
    <mergeCell ref="B1198:C1198"/>
    <mergeCell ref="D1198:E1198"/>
    <mergeCell ref="I1198:L1198"/>
    <mergeCell ref="M1198:N1198"/>
    <mergeCell ref="B1199:C1199"/>
    <mergeCell ref="D1199:E1199"/>
    <mergeCell ref="I1199:L1199"/>
    <mergeCell ref="M1199:N1199"/>
    <mergeCell ref="B1196:C1196"/>
    <mergeCell ref="D1196:E1196"/>
    <mergeCell ref="I1196:L1196"/>
    <mergeCell ref="M1196:N1196"/>
    <mergeCell ref="B1197:C1197"/>
    <mergeCell ref="D1197:E1197"/>
    <mergeCell ref="I1197:L1197"/>
    <mergeCell ref="M1197:N1197"/>
    <mergeCell ref="B1194:C1194"/>
    <mergeCell ref="D1194:E1194"/>
    <mergeCell ref="I1194:L1194"/>
    <mergeCell ref="M1194:N1194"/>
    <mergeCell ref="B1195:C1195"/>
    <mergeCell ref="D1195:E1195"/>
    <mergeCell ref="I1195:L1195"/>
    <mergeCell ref="M1195:N1195"/>
    <mergeCell ref="B1192:C1192"/>
    <mergeCell ref="D1192:E1192"/>
    <mergeCell ref="I1192:L1192"/>
    <mergeCell ref="M1192:N1192"/>
    <mergeCell ref="B1193:C1193"/>
    <mergeCell ref="D1193:E1193"/>
    <mergeCell ref="I1193:L1193"/>
    <mergeCell ref="M1193:N1193"/>
    <mergeCell ref="B1190:C1190"/>
    <mergeCell ref="D1190:E1190"/>
    <mergeCell ref="I1190:L1190"/>
    <mergeCell ref="M1190:N1190"/>
    <mergeCell ref="B1191:C1191"/>
    <mergeCell ref="D1191:E1191"/>
    <mergeCell ref="I1191:L1191"/>
    <mergeCell ref="M1191:N1191"/>
    <mergeCell ref="B1188:C1188"/>
    <mergeCell ref="D1188:E1188"/>
    <mergeCell ref="I1188:L1188"/>
    <mergeCell ref="M1188:N1188"/>
    <mergeCell ref="B1189:C1189"/>
    <mergeCell ref="D1189:E1189"/>
    <mergeCell ref="I1189:L1189"/>
    <mergeCell ref="M1189:N1189"/>
    <mergeCell ref="B1186:C1186"/>
    <mergeCell ref="D1186:E1186"/>
    <mergeCell ref="I1186:L1186"/>
    <mergeCell ref="M1186:N1186"/>
    <mergeCell ref="B1187:C1187"/>
    <mergeCell ref="D1187:E1187"/>
    <mergeCell ref="I1187:L1187"/>
    <mergeCell ref="M1187:N1187"/>
    <mergeCell ref="B1184:C1184"/>
    <mergeCell ref="D1184:E1184"/>
    <mergeCell ref="I1184:L1184"/>
    <mergeCell ref="M1184:N1184"/>
    <mergeCell ref="B1185:C1185"/>
    <mergeCell ref="D1185:E1185"/>
    <mergeCell ref="I1185:L1185"/>
    <mergeCell ref="M1185:N1185"/>
    <mergeCell ref="B1182:C1182"/>
    <mergeCell ref="D1182:E1182"/>
    <mergeCell ref="I1182:L1182"/>
    <mergeCell ref="M1182:N1182"/>
    <mergeCell ref="B1183:C1183"/>
    <mergeCell ref="D1183:E1183"/>
    <mergeCell ref="I1183:L1183"/>
    <mergeCell ref="M1183:N1183"/>
    <mergeCell ref="B1180:C1180"/>
    <mergeCell ref="D1180:E1180"/>
    <mergeCell ref="I1180:L1180"/>
    <mergeCell ref="M1180:N1180"/>
    <mergeCell ref="B1181:C1181"/>
    <mergeCell ref="D1181:E1181"/>
    <mergeCell ref="I1181:L1181"/>
    <mergeCell ref="M1181:N1181"/>
    <mergeCell ref="B1178:C1178"/>
    <mergeCell ref="D1178:E1178"/>
    <mergeCell ref="I1178:L1178"/>
    <mergeCell ref="M1178:N1178"/>
    <mergeCell ref="B1179:C1179"/>
    <mergeCell ref="D1179:E1179"/>
    <mergeCell ref="I1179:L1179"/>
    <mergeCell ref="M1179:N1179"/>
    <mergeCell ref="B1167:C1167"/>
    <mergeCell ref="D1167:E1167"/>
    <mergeCell ref="I1167:L1167"/>
    <mergeCell ref="M1167:N1167"/>
    <mergeCell ref="B1176:C1176"/>
    <mergeCell ref="D1176:E1176"/>
    <mergeCell ref="I1176:L1176"/>
    <mergeCell ref="M1176:N1176"/>
    <mergeCell ref="B1177:C1177"/>
    <mergeCell ref="D1177:E1177"/>
    <mergeCell ref="I1177:L1177"/>
    <mergeCell ref="M1177:N1177"/>
    <mergeCell ref="B1174:C1174"/>
    <mergeCell ref="D1174:E1174"/>
    <mergeCell ref="I1174:L1174"/>
    <mergeCell ref="M1174:N1174"/>
    <mergeCell ref="B1175:C1175"/>
    <mergeCell ref="D1175:E1175"/>
    <mergeCell ref="I1175:L1175"/>
    <mergeCell ref="M1175:N1175"/>
    <mergeCell ref="B1172:C1172"/>
    <mergeCell ref="D1172:E1172"/>
    <mergeCell ref="I1172:L1172"/>
    <mergeCell ref="M1172:N1172"/>
    <mergeCell ref="B1173:C1173"/>
    <mergeCell ref="D1173:E1173"/>
    <mergeCell ref="I1173:L1173"/>
    <mergeCell ref="M1173:N1173"/>
    <mergeCell ref="B1165:C1165"/>
    <mergeCell ref="D1165:E1165"/>
    <mergeCell ref="I1165:L1165"/>
    <mergeCell ref="M1165:N1165"/>
    <mergeCell ref="B1162:C1162"/>
    <mergeCell ref="D1162:E1162"/>
    <mergeCell ref="I1162:L1162"/>
    <mergeCell ref="M1162:N1162"/>
    <mergeCell ref="B1163:C1163"/>
    <mergeCell ref="D1163:E1163"/>
    <mergeCell ref="I1163:L1163"/>
    <mergeCell ref="M1163:N1163"/>
    <mergeCell ref="B1170:C1170"/>
    <mergeCell ref="D1170:E1170"/>
    <mergeCell ref="I1170:L1170"/>
    <mergeCell ref="M1170:N1170"/>
    <mergeCell ref="B1171:C1171"/>
    <mergeCell ref="D1171:E1171"/>
    <mergeCell ref="I1171:L1171"/>
    <mergeCell ref="M1171:N1171"/>
    <mergeCell ref="B1168:C1168"/>
    <mergeCell ref="D1168:E1168"/>
    <mergeCell ref="I1168:L1168"/>
    <mergeCell ref="M1168:N1168"/>
    <mergeCell ref="B1169:C1169"/>
    <mergeCell ref="D1169:E1169"/>
    <mergeCell ref="I1169:L1169"/>
    <mergeCell ref="M1169:N1169"/>
    <mergeCell ref="B1166:C1166"/>
    <mergeCell ref="D1166:E1166"/>
    <mergeCell ref="I1166:L1166"/>
    <mergeCell ref="M1166:N1166"/>
    <mergeCell ref="B1156:C1156"/>
    <mergeCell ref="D1156:E1156"/>
    <mergeCell ref="I1156:L1156"/>
    <mergeCell ref="M1156:N1156"/>
    <mergeCell ref="B1157:C1157"/>
    <mergeCell ref="D1157:E1157"/>
    <mergeCell ref="I1157:L1157"/>
    <mergeCell ref="M1157:N1157"/>
    <mergeCell ref="B1154:C1154"/>
    <mergeCell ref="D1154:E1154"/>
    <mergeCell ref="I1154:L1154"/>
    <mergeCell ref="M1154:N1154"/>
    <mergeCell ref="B1155:C1155"/>
    <mergeCell ref="D1155:E1155"/>
    <mergeCell ref="I1155:L1155"/>
    <mergeCell ref="M1155:N1155"/>
    <mergeCell ref="B1164:C1164"/>
    <mergeCell ref="D1164:E1164"/>
    <mergeCell ref="I1164:L1164"/>
    <mergeCell ref="M1164:N1164"/>
    <mergeCell ref="B1152:C1152"/>
    <mergeCell ref="D1152:E1152"/>
    <mergeCell ref="I1152:L1152"/>
    <mergeCell ref="M1152:N1152"/>
    <mergeCell ref="B1153:C1153"/>
    <mergeCell ref="D1153:E1153"/>
    <mergeCell ref="I1153:L1153"/>
    <mergeCell ref="M1153:N1153"/>
    <mergeCell ref="B1150:C1150"/>
    <mergeCell ref="D1150:E1150"/>
    <mergeCell ref="I1150:L1150"/>
    <mergeCell ref="M1150:N1150"/>
    <mergeCell ref="B1151:C1151"/>
    <mergeCell ref="D1151:E1151"/>
    <mergeCell ref="I1151:L1151"/>
    <mergeCell ref="M1151:N1151"/>
    <mergeCell ref="B1148:C1148"/>
    <mergeCell ref="D1148:E1148"/>
    <mergeCell ref="I1148:L1148"/>
    <mergeCell ref="M1148:N1148"/>
    <mergeCell ref="B1149:C1149"/>
    <mergeCell ref="D1149:E1149"/>
    <mergeCell ref="I1149:L1149"/>
    <mergeCell ref="M1149:N1149"/>
    <mergeCell ref="B1146:C1146"/>
    <mergeCell ref="D1146:E1146"/>
    <mergeCell ref="I1146:L1146"/>
    <mergeCell ref="M1146:N1146"/>
    <mergeCell ref="B1147:C1147"/>
    <mergeCell ref="D1147:E1147"/>
    <mergeCell ref="I1147:L1147"/>
    <mergeCell ref="M1147:N1147"/>
    <mergeCell ref="B1144:C1144"/>
    <mergeCell ref="D1144:E1144"/>
    <mergeCell ref="I1144:L1144"/>
    <mergeCell ref="M1144:N1144"/>
    <mergeCell ref="B1145:C1145"/>
    <mergeCell ref="D1145:E1145"/>
    <mergeCell ref="I1145:L1145"/>
    <mergeCell ref="M1145:N1145"/>
    <mergeCell ref="B1142:C1142"/>
    <mergeCell ref="D1142:E1142"/>
    <mergeCell ref="I1142:L1142"/>
    <mergeCell ref="M1142:N1142"/>
    <mergeCell ref="B1143:C1143"/>
    <mergeCell ref="D1143:E1143"/>
    <mergeCell ref="I1143:L1143"/>
    <mergeCell ref="M1143:N1143"/>
    <mergeCell ref="B1140:C1140"/>
    <mergeCell ref="D1140:E1140"/>
    <mergeCell ref="I1140:L1140"/>
    <mergeCell ref="M1140:N1140"/>
    <mergeCell ref="B1141:C1141"/>
    <mergeCell ref="D1141:E1141"/>
    <mergeCell ref="I1141:L1141"/>
    <mergeCell ref="M1141:N1141"/>
    <mergeCell ref="B1138:C1138"/>
    <mergeCell ref="D1138:E1138"/>
    <mergeCell ref="I1138:L1138"/>
    <mergeCell ref="M1138:N1138"/>
    <mergeCell ref="B1139:C1139"/>
    <mergeCell ref="D1139:E1139"/>
    <mergeCell ref="I1139:L1139"/>
    <mergeCell ref="M1139:N1139"/>
    <mergeCell ref="B1136:C1136"/>
    <mergeCell ref="D1136:E1136"/>
    <mergeCell ref="I1136:L1136"/>
    <mergeCell ref="M1136:N1136"/>
    <mergeCell ref="B1137:C1137"/>
    <mergeCell ref="D1137:E1137"/>
    <mergeCell ref="I1137:L1137"/>
    <mergeCell ref="M1137:N1137"/>
    <mergeCell ref="B1134:C1134"/>
    <mergeCell ref="D1134:E1134"/>
    <mergeCell ref="I1134:L1134"/>
    <mergeCell ref="M1134:N1134"/>
    <mergeCell ref="B1135:C1135"/>
    <mergeCell ref="D1135:E1135"/>
    <mergeCell ref="I1135:L1135"/>
    <mergeCell ref="M1135:N1135"/>
    <mergeCell ref="B1132:C1132"/>
    <mergeCell ref="D1132:E1132"/>
    <mergeCell ref="I1132:L1132"/>
    <mergeCell ref="M1132:N1132"/>
    <mergeCell ref="B1133:C1133"/>
    <mergeCell ref="D1133:E1133"/>
    <mergeCell ref="I1133:L1133"/>
    <mergeCell ref="M1133:N1133"/>
    <mergeCell ref="B1130:C1130"/>
    <mergeCell ref="D1130:E1130"/>
    <mergeCell ref="I1130:L1130"/>
    <mergeCell ref="M1130:N1130"/>
    <mergeCell ref="B1131:C1131"/>
    <mergeCell ref="D1131:E1131"/>
    <mergeCell ref="I1131:L1131"/>
    <mergeCell ref="M1131:N1131"/>
    <mergeCell ref="B1128:C1128"/>
    <mergeCell ref="D1128:E1128"/>
    <mergeCell ref="I1128:L1128"/>
    <mergeCell ref="M1128:N1128"/>
    <mergeCell ref="B1129:C1129"/>
    <mergeCell ref="D1129:E1129"/>
    <mergeCell ref="I1129:L1129"/>
    <mergeCell ref="M1129:N1129"/>
    <mergeCell ref="B1126:C1126"/>
    <mergeCell ref="D1126:E1126"/>
    <mergeCell ref="I1126:L1126"/>
    <mergeCell ref="M1126:N1126"/>
    <mergeCell ref="B1127:C1127"/>
    <mergeCell ref="D1127:E1127"/>
    <mergeCell ref="I1127:L1127"/>
    <mergeCell ref="M1127:N1127"/>
    <mergeCell ref="B1124:C1124"/>
    <mergeCell ref="D1124:E1124"/>
    <mergeCell ref="I1124:L1124"/>
    <mergeCell ref="M1124:N1124"/>
    <mergeCell ref="B1125:C1125"/>
    <mergeCell ref="D1125:E1125"/>
    <mergeCell ref="I1125:L1125"/>
    <mergeCell ref="M1125:N1125"/>
    <mergeCell ref="B1122:C1122"/>
    <mergeCell ref="D1122:E1122"/>
    <mergeCell ref="I1122:L1122"/>
    <mergeCell ref="M1122:N1122"/>
    <mergeCell ref="B1123:C1123"/>
    <mergeCell ref="D1123:E1123"/>
    <mergeCell ref="I1123:L1123"/>
    <mergeCell ref="M1123:N1123"/>
    <mergeCell ref="B1120:C1120"/>
    <mergeCell ref="D1120:E1120"/>
    <mergeCell ref="I1120:L1120"/>
    <mergeCell ref="M1120:N1120"/>
    <mergeCell ref="B1121:C1121"/>
    <mergeCell ref="D1121:E1121"/>
    <mergeCell ref="I1121:L1121"/>
    <mergeCell ref="M1121:N1121"/>
    <mergeCell ref="B1118:C1118"/>
    <mergeCell ref="D1118:E1118"/>
    <mergeCell ref="I1118:L1118"/>
    <mergeCell ref="B1119:C1119"/>
    <mergeCell ref="D1119:E1119"/>
    <mergeCell ref="B1116:C1116"/>
    <mergeCell ref="D1116:E1116"/>
    <mergeCell ref="I1116:L1116"/>
    <mergeCell ref="M1116:N1116"/>
    <mergeCell ref="B1117:C1117"/>
    <mergeCell ref="D1117:E1117"/>
    <mergeCell ref="I1117:L1117"/>
    <mergeCell ref="M1117:N1117"/>
    <mergeCell ref="B1114:C1114"/>
    <mergeCell ref="D1114:E1114"/>
    <mergeCell ref="I1114:L1114"/>
    <mergeCell ref="M1114:N1114"/>
    <mergeCell ref="B1115:C1115"/>
    <mergeCell ref="D1115:E1115"/>
    <mergeCell ref="I1115:L1115"/>
    <mergeCell ref="M1115:N1115"/>
    <mergeCell ref="B1112:C1112"/>
    <mergeCell ref="D1112:E1112"/>
    <mergeCell ref="I1112:L1112"/>
    <mergeCell ref="M1112:N1112"/>
    <mergeCell ref="B1113:C1113"/>
    <mergeCell ref="D1113:E1113"/>
    <mergeCell ref="I1113:L1113"/>
    <mergeCell ref="M1113:N1113"/>
    <mergeCell ref="B1110:C1110"/>
    <mergeCell ref="D1110:E1110"/>
    <mergeCell ref="I1110:L1110"/>
    <mergeCell ref="M1110:N1110"/>
    <mergeCell ref="D1111:E1111"/>
    <mergeCell ref="I1111:L1111"/>
    <mergeCell ref="M1111:N1111"/>
    <mergeCell ref="B1108:C1108"/>
    <mergeCell ref="D1108:E1108"/>
    <mergeCell ref="I1108:L1108"/>
    <mergeCell ref="M1108:N1108"/>
    <mergeCell ref="B1109:C1109"/>
    <mergeCell ref="D1109:E1109"/>
    <mergeCell ref="I1109:L1109"/>
    <mergeCell ref="M1109:N1109"/>
    <mergeCell ref="B1106:C1106"/>
    <mergeCell ref="D1106:E1106"/>
    <mergeCell ref="I1106:L1106"/>
    <mergeCell ref="M1106:N1106"/>
    <mergeCell ref="B1107:C1107"/>
    <mergeCell ref="D1107:E1107"/>
    <mergeCell ref="I1107:L1107"/>
    <mergeCell ref="M1107:N1107"/>
    <mergeCell ref="B1104:C1104"/>
    <mergeCell ref="D1104:E1104"/>
    <mergeCell ref="I1104:L1104"/>
    <mergeCell ref="M1104:N1104"/>
    <mergeCell ref="B1105:C1105"/>
    <mergeCell ref="D1105:E1105"/>
    <mergeCell ref="I1105:L1105"/>
    <mergeCell ref="M1105:N1105"/>
    <mergeCell ref="B1102:C1102"/>
    <mergeCell ref="D1102:E1102"/>
    <mergeCell ref="I1102:L1102"/>
    <mergeCell ref="M1102:N1102"/>
    <mergeCell ref="B1103:C1103"/>
    <mergeCell ref="D1103:E1103"/>
    <mergeCell ref="I1103:L1103"/>
    <mergeCell ref="M1103:N1103"/>
    <mergeCell ref="B1100:C1100"/>
    <mergeCell ref="D1100:E1100"/>
    <mergeCell ref="I1100:L1100"/>
    <mergeCell ref="M1100:N1100"/>
    <mergeCell ref="B1101:C1101"/>
    <mergeCell ref="D1101:E1101"/>
    <mergeCell ref="I1101:L1101"/>
    <mergeCell ref="M1101:N1101"/>
    <mergeCell ref="B1098:C1098"/>
    <mergeCell ref="D1098:E1098"/>
    <mergeCell ref="I1098:L1098"/>
    <mergeCell ref="M1098:N1098"/>
    <mergeCell ref="B1099:C1099"/>
    <mergeCell ref="D1099:E1099"/>
    <mergeCell ref="I1099:L1099"/>
    <mergeCell ref="M1099:N1099"/>
    <mergeCell ref="B1096:C1096"/>
    <mergeCell ref="D1096:E1096"/>
    <mergeCell ref="I1096:L1096"/>
    <mergeCell ref="M1096:N1096"/>
    <mergeCell ref="B1097:C1097"/>
    <mergeCell ref="D1097:E1097"/>
    <mergeCell ref="I1097:L1097"/>
    <mergeCell ref="M1097:N1097"/>
    <mergeCell ref="B1094:C1094"/>
    <mergeCell ref="D1094:E1094"/>
    <mergeCell ref="I1094:L1094"/>
    <mergeCell ref="M1094:N1094"/>
    <mergeCell ref="B1095:C1095"/>
    <mergeCell ref="D1095:E1095"/>
    <mergeCell ref="I1095:L1095"/>
    <mergeCell ref="M1095:N1095"/>
    <mergeCell ref="B1092:C1092"/>
    <mergeCell ref="D1092:E1092"/>
    <mergeCell ref="I1092:L1092"/>
    <mergeCell ref="M1092:N1092"/>
    <mergeCell ref="B1093:C1093"/>
    <mergeCell ref="D1093:E1093"/>
    <mergeCell ref="I1093:L1093"/>
    <mergeCell ref="M1093:N1093"/>
    <mergeCell ref="B1090:C1090"/>
    <mergeCell ref="D1090:E1090"/>
    <mergeCell ref="I1090:L1090"/>
    <mergeCell ref="M1090:N1090"/>
    <mergeCell ref="B1091:C1091"/>
    <mergeCell ref="D1091:E1091"/>
    <mergeCell ref="I1091:L1091"/>
    <mergeCell ref="M1091:N1091"/>
    <mergeCell ref="B1088:C1088"/>
    <mergeCell ref="D1088:E1088"/>
    <mergeCell ref="I1088:L1088"/>
    <mergeCell ref="M1088:N1088"/>
    <mergeCell ref="B1089:C1089"/>
    <mergeCell ref="D1089:E1089"/>
    <mergeCell ref="I1089:L1089"/>
    <mergeCell ref="M1089:N1089"/>
    <mergeCell ref="B1086:C1086"/>
    <mergeCell ref="D1086:E1086"/>
    <mergeCell ref="I1086:L1086"/>
    <mergeCell ref="M1086:N1086"/>
    <mergeCell ref="B1087:C1087"/>
    <mergeCell ref="D1087:E1087"/>
    <mergeCell ref="I1087:L1087"/>
    <mergeCell ref="M1087:N1087"/>
    <mergeCell ref="B1084:C1084"/>
    <mergeCell ref="D1084:E1084"/>
    <mergeCell ref="I1084:L1084"/>
    <mergeCell ref="M1084:N1084"/>
    <mergeCell ref="B1085:C1085"/>
    <mergeCell ref="D1085:E1085"/>
    <mergeCell ref="I1085:L1085"/>
    <mergeCell ref="M1085:N1085"/>
    <mergeCell ref="B1082:C1082"/>
    <mergeCell ref="D1082:E1082"/>
    <mergeCell ref="I1082:L1082"/>
    <mergeCell ref="M1082:N1082"/>
    <mergeCell ref="B1083:C1083"/>
    <mergeCell ref="D1083:E1083"/>
    <mergeCell ref="I1083:L1083"/>
    <mergeCell ref="M1083:N1083"/>
    <mergeCell ref="B1080:C1080"/>
    <mergeCell ref="D1080:E1080"/>
    <mergeCell ref="I1080:L1080"/>
    <mergeCell ref="M1080:N1080"/>
    <mergeCell ref="B1081:C1081"/>
    <mergeCell ref="D1081:E1081"/>
    <mergeCell ref="I1081:L1081"/>
    <mergeCell ref="M1081:N1081"/>
    <mergeCell ref="B1078:C1078"/>
    <mergeCell ref="D1078:E1078"/>
    <mergeCell ref="I1078:L1078"/>
    <mergeCell ref="M1078:N1078"/>
    <mergeCell ref="B1079:C1079"/>
    <mergeCell ref="D1079:E1079"/>
    <mergeCell ref="I1079:L1079"/>
    <mergeCell ref="M1079:N1079"/>
    <mergeCell ref="B1076:C1076"/>
    <mergeCell ref="D1076:E1076"/>
    <mergeCell ref="I1076:L1076"/>
    <mergeCell ref="M1076:N1076"/>
    <mergeCell ref="B1077:C1077"/>
    <mergeCell ref="D1077:E1077"/>
    <mergeCell ref="I1077:L1077"/>
    <mergeCell ref="M1077:N1077"/>
    <mergeCell ref="B1074:C1074"/>
    <mergeCell ref="D1074:E1074"/>
    <mergeCell ref="I1074:L1074"/>
    <mergeCell ref="M1074:N1074"/>
    <mergeCell ref="B1075:C1075"/>
    <mergeCell ref="D1075:E1075"/>
    <mergeCell ref="I1075:L1075"/>
    <mergeCell ref="M1075:N1075"/>
    <mergeCell ref="B1072:C1072"/>
    <mergeCell ref="D1072:E1072"/>
    <mergeCell ref="I1072:L1072"/>
    <mergeCell ref="M1072:N1072"/>
    <mergeCell ref="B1073:C1073"/>
    <mergeCell ref="D1073:E1073"/>
    <mergeCell ref="I1073:L1073"/>
    <mergeCell ref="M1073:N1073"/>
    <mergeCell ref="B1070:C1070"/>
    <mergeCell ref="D1070:E1070"/>
    <mergeCell ref="I1070:L1070"/>
    <mergeCell ref="M1070:N1070"/>
    <mergeCell ref="B1071:C1071"/>
    <mergeCell ref="D1071:E1071"/>
    <mergeCell ref="I1071:L1071"/>
    <mergeCell ref="M1071:N1071"/>
    <mergeCell ref="B1068:C1068"/>
    <mergeCell ref="D1068:E1068"/>
    <mergeCell ref="I1068:L1068"/>
    <mergeCell ref="M1068:N1068"/>
    <mergeCell ref="B1069:C1069"/>
    <mergeCell ref="D1069:E1069"/>
    <mergeCell ref="I1069:L1069"/>
    <mergeCell ref="M1069:N1069"/>
    <mergeCell ref="B1067:C1067"/>
    <mergeCell ref="D1067:E1067"/>
    <mergeCell ref="I1067:L1067"/>
    <mergeCell ref="M1067:N1067"/>
    <mergeCell ref="B1064:C1064"/>
    <mergeCell ref="D1064:E1064"/>
    <mergeCell ref="I1064:L1064"/>
    <mergeCell ref="M1064:N1064"/>
    <mergeCell ref="B1065:C1065"/>
    <mergeCell ref="D1065:E1065"/>
    <mergeCell ref="I1065:L1065"/>
    <mergeCell ref="M1065:N1065"/>
    <mergeCell ref="B1062:C1062"/>
    <mergeCell ref="D1062:E1062"/>
    <mergeCell ref="I1062:L1062"/>
    <mergeCell ref="M1062:N1062"/>
    <mergeCell ref="B1063:C1063"/>
    <mergeCell ref="D1063:E1063"/>
    <mergeCell ref="I1063:L1063"/>
    <mergeCell ref="M1063:N1063"/>
    <mergeCell ref="B1060:C1060"/>
    <mergeCell ref="D1060:E1060"/>
    <mergeCell ref="I1060:L1060"/>
    <mergeCell ref="M1060:N1060"/>
    <mergeCell ref="B1061:C1061"/>
    <mergeCell ref="D1061:E1061"/>
    <mergeCell ref="I1061:L1061"/>
    <mergeCell ref="M1061:N1061"/>
    <mergeCell ref="B1058:C1058"/>
    <mergeCell ref="D1058:E1058"/>
    <mergeCell ref="I1058:L1058"/>
    <mergeCell ref="M1058:N1058"/>
    <mergeCell ref="B1059:C1059"/>
    <mergeCell ref="D1059:E1059"/>
    <mergeCell ref="I1059:L1059"/>
    <mergeCell ref="M1059:N1059"/>
    <mergeCell ref="B1056:C1056"/>
    <mergeCell ref="D1056:E1056"/>
    <mergeCell ref="I1056:L1056"/>
    <mergeCell ref="M1056:N1056"/>
    <mergeCell ref="B1057:C1057"/>
    <mergeCell ref="D1057:E1057"/>
    <mergeCell ref="I1057:L1057"/>
    <mergeCell ref="M1057:N1057"/>
    <mergeCell ref="B1054:C1054"/>
    <mergeCell ref="D1054:E1054"/>
    <mergeCell ref="I1054:L1054"/>
    <mergeCell ref="M1054:N1054"/>
    <mergeCell ref="B1055:C1055"/>
    <mergeCell ref="D1055:E1055"/>
    <mergeCell ref="I1055:L1055"/>
    <mergeCell ref="M1055:N1055"/>
    <mergeCell ref="B1052:C1052"/>
    <mergeCell ref="D1052:E1052"/>
    <mergeCell ref="I1052:L1052"/>
    <mergeCell ref="M1052:N1052"/>
    <mergeCell ref="B1053:C1053"/>
    <mergeCell ref="D1053:E1053"/>
    <mergeCell ref="I1053:L1053"/>
    <mergeCell ref="M1053:N1053"/>
    <mergeCell ref="B1050:C1050"/>
    <mergeCell ref="D1050:E1050"/>
    <mergeCell ref="I1050:L1050"/>
    <mergeCell ref="M1050:N1050"/>
    <mergeCell ref="B1051:C1051"/>
    <mergeCell ref="D1051:E1051"/>
    <mergeCell ref="I1051:L1051"/>
    <mergeCell ref="M1051:N1051"/>
    <mergeCell ref="B1048:C1048"/>
    <mergeCell ref="D1048:E1048"/>
    <mergeCell ref="I1048:L1048"/>
    <mergeCell ref="M1048:N1048"/>
    <mergeCell ref="B1049:C1049"/>
    <mergeCell ref="D1049:E1049"/>
    <mergeCell ref="I1049:L1049"/>
    <mergeCell ref="M1049:N1049"/>
    <mergeCell ref="B1046:C1046"/>
    <mergeCell ref="D1046:E1046"/>
    <mergeCell ref="I1046:L1046"/>
    <mergeCell ref="M1046:N1046"/>
    <mergeCell ref="B1047:C1047"/>
    <mergeCell ref="D1047:E1047"/>
    <mergeCell ref="I1047:L1047"/>
    <mergeCell ref="M1047:N1047"/>
    <mergeCell ref="B1044:C1044"/>
    <mergeCell ref="D1044:E1044"/>
    <mergeCell ref="I1044:L1044"/>
    <mergeCell ref="M1044:N1044"/>
    <mergeCell ref="B1045:C1045"/>
    <mergeCell ref="D1045:E1045"/>
    <mergeCell ref="I1045:L1045"/>
    <mergeCell ref="M1045:N1045"/>
    <mergeCell ref="B1042:C1042"/>
    <mergeCell ref="D1042:E1042"/>
    <mergeCell ref="I1042:L1042"/>
    <mergeCell ref="M1042:N1042"/>
    <mergeCell ref="B1043:C1043"/>
    <mergeCell ref="D1043:E1043"/>
    <mergeCell ref="I1043:L1043"/>
    <mergeCell ref="M1043:N1043"/>
    <mergeCell ref="B1040:C1040"/>
    <mergeCell ref="D1040:E1040"/>
    <mergeCell ref="I1040:L1040"/>
    <mergeCell ref="M1040:N1040"/>
    <mergeCell ref="B1041:C1041"/>
    <mergeCell ref="D1041:E1041"/>
    <mergeCell ref="I1041:L1041"/>
    <mergeCell ref="M1041:N1041"/>
    <mergeCell ref="B1038:C1038"/>
    <mergeCell ref="D1038:E1038"/>
    <mergeCell ref="I1038:L1038"/>
    <mergeCell ref="M1038:N1038"/>
    <mergeCell ref="B1039:C1039"/>
    <mergeCell ref="D1039:E1039"/>
    <mergeCell ref="I1039:L1039"/>
    <mergeCell ref="M1039:N1039"/>
    <mergeCell ref="B1036:C1036"/>
    <mergeCell ref="D1036:E1036"/>
    <mergeCell ref="I1036:L1036"/>
    <mergeCell ref="M1036:N1036"/>
    <mergeCell ref="B1037:C1037"/>
    <mergeCell ref="D1037:E1037"/>
    <mergeCell ref="I1037:L1037"/>
    <mergeCell ref="M1037:N1037"/>
    <mergeCell ref="B1034:C1034"/>
    <mergeCell ref="D1034:E1034"/>
    <mergeCell ref="I1034:L1034"/>
    <mergeCell ref="M1034:N1034"/>
    <mergeCell ref="B1035:C1035"/>
    <mergeCell ref="D1035:E1035"/>
    <mergeCell ref="I1035:L1035"/>
    <mergeCell ref="M1035:N1035"/>
    <mergeCell ref="B1032:C1032"/>
    <mergeCell ref="D1032:E1032"/>
    <mergeCell ref="I1032:L1032"/>
    <mergeCell ref="M1032:N1032"/>
    <mergeCell ref="B1033:C1033"/>
    <mergeCell ref="D1033:E1033"/>
    <mergeCell ref="I1033:L1033"/>
    <mergeCell ref="M1033:N1033"/>
    <mergeCell ref="B1030:C1030"/>
    <mergeCell ref="D1030:E1030"/>
    <mergeCell ref="I1030:L1030"/>
    <mergeCell ref="M1030:N1030"/>
    <mergeCell ref="B1031:C1031"/>
    <mergeCell ref="D1031:E1031"/>
    <mergeCell ref="I1031:L1031"/>
    <mergeCell ref="M1031:N1031"/>
    <mergeCell ref="B1028:C1028"/>
    <mergeCell ref="D1028:E1028"/>
    <mergeCell ref="I1028:L1028"/>
    <mergeCell ref="M1028:N1028"/>
    <mergeCell ref="B1029:C1029"/>
    <mergeCell ref="D1029:E1029"/>
    <mergeCell ref="I1029:L1029"/>
    <mergeCell ref="M1029:N1029"/>
    <mergeCell ref="B1026:C1026"/>
    <mergeCell ref="D1026:E1026"/>
    <mergeCell ref="I1026:L1026"/>
    <mergeCell ref="M1026:N1026"/>
    <mergeCell ref="B1027:C1027"/>
    <mergeCell ref="D1027:E1027"/>
    <mergeCell ref="I1027:L1027"/>
    <mergeCell ref="M1027:N1027"/>
    <mergeCell ref="B1024:C1024"/>
    <mergeCell ref="D1024:E1024"/>
    <mergeCell ref="I1024:L1024"/>
    <mergeCell ref="M1024:N1024"/>
    <mergeCell ref="B1025:C1025"/>
    <mergeCell ref="D1025:E1025"/>
    <mergeCell ref="I1025:L1025"/>
    <mergeCell ref="M1025:N1025"/>
    <mergeCell ref="B1022:C1022"/>
    <mergeCell ref="D1022:E1022"/>
    <mergeCell ref="I1022:L1022"/>
    <mergeCell ref="M1022:N1022"/>
    <mergeCell ref="B1023:C1023"/>
    <mergeCell ref="D1023:E1023"/>
    <mergeCell ref="I1023:L1023"/>
    <mergeCell ref="M1023:N1023"/>
    <mergeCell ref="B1020:C1020"/>
    <mergeCell ref="D1020:E1020"/>
    <mergeCell ref="I1020:L1020"/>
    <mergeCell ref="M1020:N1020"/>
    <mergeCell ref="B1021:C1021"/>
    <mergeCell ref="D1021:E1021"/>
    <mergeCell ref="I1021:L1021"/>
    <mergeCell ref="M1021:N1021"/>
    <mergeCell ref="B1018:C1018"/>
    <mergeCell ref="D1018:E1018"/>
    <mergeCell ref="I1018:L1018"/>
    <mergeCell ref="M1018:N1018"/>
    <mergeCell ref="B1019:C1019"/>
    <mergeCell ref="D1019:E1019"/>
    <mergeCell ref="I1019:L1019"/>
    <mergeCell ref="M1019:N1019"/>
    <mergeCell ref="B1016:C1016"/>
    <mergeCell ref="D1016:E1016"/>
    <mergeCell ref="I1016:L1016"/>
    <mergeCell ref="M1016:N1016"/>
    <mergeCell ref="B1017:C1017"/>
    <mergeCell ref="D1017:E1017"/>
    <mergeCell ref="I1017:L1017"/>
    <mergeCell ref="M1017:N1017"/>
    <mergeCell ref="B1014:C1014"/>
    <mergeCell ref="D1014:E1014"/>
    <mergeCell ref="I1014:L1014"/>
    <mergeCell ref="M1014:N1014"/>
    <mergeCell ref="B1015:C1015"/>
    <mergeCell ref="D1015:E1015"/>
    <mergeCell ref="I1015:L1015"/>
    <mergeCell ref="M1015:N1015"/>
    <mergeCell ref="B1012:C1012"/>
    <mergeCell ref="D1012:E1012"/>
    <mergeCell ref="I1012:L1012"/>
    <mergeCell ref="M1012:N1012"/>
    <mergeCell ref="B1013:C1013"/>
    <mergeCell ref="D1013:E1013"/>
    <mergeCell ref="I1013:L1013"/>
    <mergeCell ref="M1013:N1013"/>
    <mergeCell ref="B1010:C1010"/>
    <mergeCell ref="D1010:E1010"/>
    <mergeCell ref="I1010:L1010"/>
    <mergeCell ref="M1010:N1010"/>
    <mergeCell ref="B1011:C1011"/>
    <mergeCell ref="D1011:E1011"/>
    <mergeCell ref="I1011:L1011"/>
    <mergeCell ref="M1011:N1011"/>
    <mergeCell ref="B1008:C1008"/>
    <mergeCell ref="D1008:E1008"/>
    <mergeCell ref="I1008:L1008"/>
    <mergeCell ref="M1008:N1008"/>
    <mergeCell ref="B1009:C1009"/>
    <mergeCell ref="D1009:E1009"/>
    <mergeCell ref="I1009:L1009"/>
    <mergeCell ref="M1009:N1009"/>
    <mergeCell ref="B1006:C1006"/>
    <mergeCell ref="D1006:E1006"/>
    <mergeCell ref="I1006:L1006"/>
    <mergeCell ref="M1006:N1006"/>
    <mergeCell ref="B1007:C1007"/>
    <mergeCell ref="D1007:E1007"/>
    <mergeCell ref="I1007:L1007"/>
    <mergeCell ref="M1007:N1007"/>
    <mergeCell ref="B1004:C1004"/>
    <mergeCell ref="D1004:E1004"/>
    <mergeCell ref="I1004:L1004"/>
    <mergeCell ref="M1004:N1004"/>
    <mergeCell ref="B1005:C1005"/>
    <mergeCell ref="D1005:E1005"/>
    <mergeCell ref="I1005:L1005"/>
    <mergeCell ref="M1005:N1005"/>
    <mergeCell ref="B1002:C1002"/>
    <mergeCell ref="D1002:E1002"/>
    <mergeCell ref="I1002:L1002"/>
    <mergeCell ref="M1002:N1002"/>
    <mergeCell ref="B1003:C1003"/>
    <mergeCell ref="D1003:E1003"/>
    <mergeCell ref="I1003:L1003"/>
    <mergeCell ref="M1003:N1003"/>
    <mergeCell ref="B1000:C1000"/>
    <mergeCell ref="D1000:E1000"/>
    <mergeCell ref="I1000:L1000"/>
    <mergeCell ref="M1000:N1000"/>
    <mergeCell ref="B1001:C1001"/>
    <mergeCell ref="D1001:E1001"/>
    <mergeCell ref="I1001:L1001"/>
    <mergeCell ref="M1001:N1001"/>
    <mergeCell ref="B998:C998"/>
    <mergeCell ref="D998:E998"/>
    <mergeCell ref="I998:L998"/>
    <mergeCell ref="M998:N998"/>
    <mergeCell ref="B999:C999"/>
    <mergeCell ref="D999:E999"/>
    <mergeCell ref="I999:L999"/>
    <mergeCell ref="M999:N999"/>
    <mergeCell ref="B996:C996"/>
    <mergeCell ref="D996:E996"/>
    <mergeCell ref="I996:L996"/>
    <mergeCell ref="M996:N996"/>
    <mergeCell ref="B997:C997"/>
    <mergeCell ref="D997:E997"/>
    <mergeCell ref="I997:L997"/>
    <mergeCell ref="M997:N997"/>
    <mergeCell ref="B994:C994"/>
    <mergeCell ref="D994:E994"/>
    <mergeCell ref="I994:L994"/>
    <mergeCell ref="M994:N994"/>
    <mergeCell ref="B995:C995"/>
    <mergeCell ref="D995:E995"/>
    <mergeCell ref="I995:L995"/>
    <mergeCell ref="M995:N995"/>
    <mergeCell ref="B992:C992"/>
    <mergeCell ref="D992:E992"/>
    <mergeCell ref="I992:L992"/>
    <mergeCell ref="M992:N992"/>
    <mergeCell ref="B993:C993"/>
    <mergeCell ref="D993:E993"/>
    <mergeCell ref="I993:L993"/>
    <mergeCell ref="M993:N993"/>
    <mergeCell ref="B990:C990"/>
    <mergeCell ref="D990:E990"/>
    <mergeCell ref="I990:L990"/>
    <mergeCell ref="M990:N990"/>
    <mergeCell ref="B991:C991"/>
    <mergeCell ref="D991:E991"/>
    <mergeCell ref="I991:L991"/>
    <mergeCell ref="M991:N991"/>
    <mergeCell ref="B988:C988"/>
    <mergeCell ref="D988:E988"/>
    <mergeCell ref="I988:L988"/>
    <mergeCell ref="M988:N988"/>
    <mergeCell ref="B989:C989"/>
    <mergeCell ref="D989:E989"/>
    <mergeCell ref="I989:L989"/>
    <mergeCell ref="M989:N989"/>
    <mergeCell ref="B986:C986"/>
    <mergeCell ref="D986:E986"/>
    <mergeCell ref="I986:L986"/>
    <mergeCell ref="M986:N986"/>
    <mergeCell ref="B987:C987"/>
    <mergeCell ref="D987:E987"/>
    <mergeCell ref="I987:L987"/>
    <mergeCell ref="M987:N987"/>
    <mergeCell ref="B984:C984"/>
    <mergeCell ref="D984:E984"/>
    <mergeCell ref="I984:L984"/>
    <mergeCell ref="M984:N984"/>
    <mergeCell ref="B985:C985"/>
    <mergeCell ref="D985:E985"/>
    <mergeCell ref="I985:L985"/>
    <mergeCell ref="M985:N985"/>
    <mergeCell ref="B982:C982"/>
    <mergeCell ref="D982:E982"/>
    <mergeCell ref="I982:L982"/>
    <mergeCell ref="M982:N982"/>
    <mergeCell ref="B983:C983"/>
    <mergeCell ref="D983:E983"/>
    <mergeCell ref="I983:L983"/>
    <mergeCell ref="M983:N983"/>
    <mergeCell ref="B980:C980"/>
    <mergeCell ref="D980:E980"/>
    <mergeCell ref="I980:L980"/>
    <mergeCell ref="M980:N980"/>
    <mergeCell ref="B981:C981"/>
    <mergeCell ref="D981:E981"/>
    <mergeCell ref="I981:L981"/>
    <mergeCell ref="M981:N981"/>
    <mergeCell ref="B978:C978"/>
    <mergeCell ref="D978:E978"/>
    <mergeCell ref="I978:L978"/>
    <mergeCell ref="M978:N978"/>
    <mergeCell ref="B979:C979"/>
    <mergeCell ref="D979:E979"/>
    <mergeCell ref="I979:L979"/>
    <mergeCell ref="M979:N979"/>
    <mergeCell ref="B976:C976"/>
    <mergeCell ref="D976:E976"/>
    <mergeCell ref="I976:L976"/>
    <mergeCell ref="M976:N976"/>
    <mergeCell ref="B977:C977"/>
    <mergeCell ref="D977:E977"/>
    <mergeCell ref="I977:L977"/>
    <mergeCell ref="M977:N977"/>
    <mergeCell ref="B974:C974"/>
    <mergeCell ref="D974:E974"/>
    <mergeCell ref="I974:L974"/>
    <mergeCell ref="M974:N974"/>
    <mergeCell ref="B975:C975"/>
    <mergeCell ref="D975:E975"/>
    <mergeCell ref="I975:L975"/>
    <mergeCell ref="M975:N975"/>
    <mergeCell ref="B972:C972"/>
    <mergeCell ref="D972:E972"/>
    <mergeCell ref="I972:L972"/>
    <mergeCell ref="M972:N972"/>
    <mergeCell ref="B973:C973"/>
    <mergeCell ref="D973:E973"/>
    <mergeCell ref="I973:L973"/>
    <mergeCell ref="M973:N973"/>
    <mergeCell ref="B970:C970"/>
    <mergeCell ref="D970:E970"/>
    <mergeCell ref="I970:L970"/>
    <mergeCell ref="M970:N970"/>
    <mergeCell ref="B971:C971"/>
    <mergeCell ref="D971:E971"/>
    <mergeCell ref="I971:L971"/>
    <mergeCell ref="M971:N971"/>
    <mergeCell ref="B968:C968"/>
    <mergeCell ref="D968:E968"/>
    <mergeCell ref="I968:L968"/>
    <mergeCell ref="M968:N968"/>
    <mergeCell ref="B969:C969"/>
    <mergeCell ref="D969:E969"/>
    <mergeCell ref="I969:L969"/>
    <mergeCell ref="M969:N969"/>
    <mergeCell ref="B966:C966"/>
    <mergeCell ref="D966:E966"/>
    <mergeCell ref="I966:L966"/>
    <mergeCell ref="M966:N966"/>
    <mergeCell ref="B967:C967"/>
    <mergeCell ref="D967:E967"/>
    <mergeCell ref="I967:L967"/>
    <mergeCell ref="M967:N967"/>
    <mergeCell ref="B964:C964"/>
    <mergeCell ref="D964:E964"/>
    <mergeCell ref="I964:L964"/>
    <mergeCell ref="M964:N964"/>
    <mergeCell ref="B965:C965"/>
    <mergeCell ref="D965:E965"/>
    <mergeCell ref="I965:L965"/>
    <mergeCell ref="M965:N965"/>
    <mergeCell ref="B962:C962"/>
    <mergeCell ref="D962:E962"/>
    <mergeCell ref="I962:L962"/>
    <mergeCell ref="M962:N962"/>
    <mergeCell ref="B963:C963"/>
    <mergeCell ref="D963:E963"/>
    <mergeCell ref="I963:L963"/>
    <mergeCell ref="M963:N963"/>
    <mergeCell ref="B960:C960"/>
    <mergeCell ref="D960:E960"/>
    <mergeCell ref="I960:L960"/>
    <mergeCell ref="M960:N960"/>
    <mergeCell ref="B961:C961"/>
    <mergeCell ref="D961:E961"/>
    <mergeCell ref="I961:L961"/>
    <mergeCell ref="M961:N961"/>
    <mergeCell ref="B958:C958"/>
    <mergeCell ref="D958:E958"/>
    <mergeCell ref="I958:L958"/>
    <mergeCell ref="M958:N958"/>
    <mergeCell ref="B959:C959"/>
    <mergeCell ref="D959:E959"/>
    <mergeCell ref="I959:L959"/>
    <mergeCell ref="M959:N959"/>
    <mergeCell ref="B956:C956"/>
    <mergeCell ref="D956:E956"/>
    <mergeCell ref="I956:L956"/>
    <mergeCell ref="M956:N956"/>
    <mergeCell ref="B957:C957"/>
    <mergeCell ref="D957:E957"/>
    <mergeCell ref="I957:L957"/>
    <mergeCell ref="M957:N957"/>
    <mergeCell ref="B954:C954"/>
    <mergeCell ref="D954:E954"/>
    <mergeCell ref="I954:L954"/>
    <mergeCell ref="M954:N954"/>
    <mergeCell ref="B955:C955"/>
    <mergeCell ref="D955:E955"/>
    <mergeCell ref="I955:L955"/>
    <mergeCell ref="M955:N955"/>
    <mergeCell ref="B952:C952"/>
    <mergeCell ref="D952:E952"/>
    <mergeCell ref="I952:L952"/>
    <mergeCell ref="M952:N952"/>
    <mergeCell ref="B953:C953"/>
    <mergeCell ref="D953:E953"/>
    <mergeCell ref="I953:L953"/>
    <mergeCell ref="M953:N953"/>
    <mergeCell ref="B950:C950"/>
    <mergeCell ref="D950:E950"/>
    <mergeCell ref="I950:L950"/>
    <mergeCell ref="M950:N950"/>
    <mergeCell ref="B951:C951"/>
    <mergeCell ref="D951:E951"/>
    <mergeCell ref="I951:L951"/>
    <mergeCell ref="M951:N951"/>
    <mergeCell ref="B948:C948"/>
    <mergeCell ref="D948:E948"/>
    <mergeCell ref="I948:L948"/>
    <mergeCell ref="M948:N948"/>
    <mergeCell ref="B949:C949"/>
    <mergeCell ref="D949:E949"/>
    <mergeCell ref="I949:L949"/>
    <mergeCell ref="M949:N949"/>
    <mergeCell ref="B946:C946"/>
    <mergeCell ref="D946:E946"/>
    <mergeCell ref="I946:L946"/>
    <mergeCell ref="M946:N946"/>
    <mergeCell ref="B947:C947"/>
    <mergeCell ref="D947:E947"/>
    <mergeCell ref="I947:L947"/>
    <mergeCell ref="M947:N947"/>
    <mergeCell ref="B944:C944"/>
    <mergeCell ref="D944:E944"/>
    <mergeCell ref="I944:L944"/>
    <mergeCell ref="M944:N944"/>
    <mergeCell ref="B945:C945"/>
    <mergeCell ref="D945:E945"/>
    <mergeCell ref="I945:L945"/>
    <mergeCell ref="M945:N945"/>
    <mergeCell ref="B942:C942"/>
    <mergeCell ref="D942:E942"/>
    <mergeCell ref="I942:L942"/>
    <mergeCell ref="M942:N942"/>
    <mergeCell ref="B943:C943"/>
    <mergeCell ref="D943:E943"/>
    <mergeCell ref="I943:L943"/>
    <mergeCell ref="M943:N943"/>
    <mergeCell ref="B940:C940"/>
    <mergeCell ref="D940:E940"/>
    <mergeCell ref="I940:L940"/>
    <mergeCell ref="M940:N940"/>
    <mergeCell ref="B941:C941"/>
    <mergeCell ref="D941:E941"/>
    <mergeCell ref="I941:L941"/>
    <mergeCell ref="M941:N941"/>
    <mergeCell ref="B938:C938"/>
    <mergeCell ref="D938:E938"/>
    <mergeCell ref="I938:L938"/>
    <mergeCell ref="M938:N938"/>
    <mergeCell ref="B939:C939"/>
    <mergeCell ref="D939:E939"/>
    <mergeCell ref="I939:L939"/>
    <mergeCell ref="M939:N939"/>
    <mergeCell ref="B936:C936"/>
    <mergeCell ref="D936:E936"/>
    <mergeCell ref="I936:L936"/>
    <mergeCell ref="M936:N936"/>
    <mergeCell ref="B937:C937"/>
    <mergeCell ref="D937:E937"/>
    <mergeCell ref="I937:L937"/>
    <mergeCell ref="M937:N937"/>
    <mergeCell ref="B934:C934"/>
    <mergeCell ref="D934:E934"/>
    <mergeCell ref="I934:L934"/>
    <mergeCell ref="M934:N934"/>
    <mergeCell ref="B935:C935"/>
    <mergeCell ref="D935:E935"/>
    <mergeCell ref="I935:L935"/>
    <mergeCell ref="M935:N935"/>
    <mergeCell ref="B932:C932"/>
    <mergeCell ref="D932:E932"/>
    <mergeCell ref="I932:L932"/>
    <mergeCell ref="M932:N932"/>
    <mergeCell ref="B933:C933"/>
    <mergeCell ref="D933:E933"/>
    <mergeCell ref="I933:L933"/>
    <mergeCell ref="M933:N933"/>
    <mergeCell ref="B930:C930"/>
    <mergeCell ref="D930:E930"/>
    <mergeCell ref="I930:L930"/>
    <mergeCell ref="M930:N930"/>
    <mergeCell ref="B931:C931"/>
    <mergeCell ref="D931:E931"/>
    <mergeCell ref="I931:L931"/>
    <mergeCell ref="M931:N931"/>
    <mergeCell ref="B928:C928"/>
    <mergeCell ref="D928:E928"/>
    <mergeCell ref="I928:L928"/>
    <mergeCell ref="M928:N928"/>
    <mergeCell ref="B929:C929"/>
    <mergeCell ref="D929:E929"/>
    <mergeCell ref="I929:L929"/>
    <mergeCell ref="M929:N929"/>
    <mergeCell ref="B926:C926"/>
    <mergeCell ref="D926:E926"/>
    <mergeCell ref="I926:L926"/>
    <mergeCell ref="M926:N926"/>
    <mergeCell ref="B927:C927"/>
    <mergeCell ref="D927:E927"/>
    <mergeCell ref="I927:L927"/>
    <mergeCell ref="M927:N927"/>
    <mergeCell ref="B924:C924"/>
    <mergeCell ref="D924:E924"/>
    <mergeCell ref="I924:L924"/>
    <mergeCell ref="M924:N924"/>
    <mergeCell ref="B925:C925"/>
    <mergeCell ref="D925:E925"/>
    <mergeCell ref="I925:L925"/>
    <mergeCell ref="M925:N925"/>
    <mergeCell ref="B922:C922"/>
    <mergeCell ref="D922:E922"/>
    <mergeCell ref="I922:L922"/>
    <mergeCell ref="M922:N922"/>
    <mergeCell ref="B923:C923"/>
    <mergeCell ref="D923:E923"/>
    <mergeCell ref="I923:L923"/>
    <mergeCell ref="M923:N923"/>
    <mergeCell ref="B920:C920"/>
    <mergeCell ref="D920:E920"/>
    <mergeCell ref="I920:L920"/>
    <mergeCell ref="M920:N920"/>
    <mergeCell ref="B921:C921"/>
    <mergeCell ref="D921:E921"/>
    <mergeCell ref="I921:L921"/>
    <mergeCell ref="M921:N921"/>
    <mergeCell ref="B918:C918"/>
    <mergeCell ref="D918:E918"/>
    <mergeCell ref="I918:L918"/>
    <mergeCell ref="M918:N918"/>
    <mergeCell ref="B919:C919"/>
    <mergeCell ref="D919:E919"/>
    <mergeCell ref="I919:L919"/>
    <mergeCell ref="M919:N919"/>
    <mergeCell ref="B916:C916"/>
    <mergeCell ref="D916:E916"/>
    <mergeCell ref="I916:L916"/>
    <mergeCell ref="M916:N916"/>
    <mergeCell ref="B917:C917"/>
    <mergeCell ref="D917:E917"/>
    <mergeCell ref="I917:L917"/>
    <mergeCell ref="M917:N917"/>
    <mergeCell ref="B914:C914"/>
    <mergeCell ref="D914:E914"/>
    <mergeCell ref="I914:L914"/>
    <mergeCell ref="M914:N914"/>
    <mergeCell ref="B915:C915"/>
    <mergeCell ref="D915:E915"/>
    <mergeCell ref="I915:L915"/>
    <mergeCell ref="M915:N915"/>
    <mergeCell ref="B912:C912"/>
    <mergeCell ref="D912:E912"/>
    <mergeCell ref="I912:L912"/>
    <mergeCell ref="M912:N912"/>
    <mergeCell ref="B913:C913"/>
    <mergeCell ref="D913:E913"/>
    <mergeCell ref="I913:L913"/>
    <mergeCell ref="M913:N913"/>
    <mergeCell ref="B910:C910"/>
    <mergeCell ref="D910:E910"/>
    <mergeCell ref="I910:L910"/>
    <mergeCell ref="M910:N910"/>
    <mergeCell ref="B911:C911"/>
    <mergeCell ref="D911:E911"/>
    <mergeCell ref="I911:L911"/>
    <mergeCell ref="M911:N911"/>
    <mergeCell ref="B908:C908"/>
    <mergeCell ref="D908:E908"/>
    <mergeCell ref="I908:L908"/>
    <mergeCell ref="M908:N908"/>
    <mergeCell ref="B909:C909"/>
    <mergeCell ref="D909:E909"/>
    <mergeCell ref="I909:L909"/>
    <mergeCell ref="M909:N909"/>
    <mergeCell ref="B906:C906"/>
    <mergeCell ref="D906:E906"/>
    <mergeCell ref="I906:L906"/>
    <mergeCell ref="M906:N906"/>
    <mergeCell ref="B907:C907"/>
    <mergeCell ref="D907:E907"/>
    <mergeCell ref="I907:L907"/>
    <mergeCell ref="M907:N907"/>
    <mergeCell ref="B904:C904"/>
    <mergeCell ref="D904:E904"/>
    <mergeCell ref="I904:L904"/>
    <mergeCell ref="M904:N904"/>
    <mergeCell ref="B905:C905"/>
    <mergeCell ref="D905:E905"/>
    <mergeCell ref="I905:L905"/>
    <mergeCell ref="M905:N905"/>
    <mergeCell ref="B902:C902"/>
    <mergeCell ref="D902:E902"/>
    <mergeCell ref="I902:L902"/>
    <mergeCell ref="M902:N902"/>
    <mergeCell ref="B903:C903"/>
    <mergeCell ref="D903:E903"/>
    <mergeCell ref="I903:L903"/>
    <mergeCell ref="M903:N903"/>
    <mergeCell ref="B900:C900"/>
    <mergeCell ref="D900:E900"/>
    <mergeCell ref="I900:L900"/>
    <mergeCell ref="M900:N900"/>
    <mergeCell ref="B901:C901"/>
    <mergeCell ref="D901:E901"/>
    <mergeCell ref="I901:L901"/>
    <mergeCell ref="M901:N901"/>
    <mergeCell ref="B898:C898"/>
    <mergeCell ref="D898:E898"/>
    <mergeCell ref="I898:L898"/>
    <mergeCell ref="M898:N898"/>
    <mergeCell ref="B899:C899"/>
    <mergeCell ref="D899:E899"/>
    <mergeCell ref="I899:L899"/>
    <mergeCell ref="M899:N899"/>
    <mergeCell ref="B896:C896"/>
    <mergeCell ref="D896:E896"/>
    <mergeCell ref="I896:L896"/>
    <mergeCell ref="M896:N896"/>
    <mergeCell ref="B897:C897"/>
    <mergeCell ref="D897:E897"/>
    <mergeCell ref="I897:L897"/>
    <mergeCell ref="M897:N897"/>
    <mergeCell ref="B894:C894"/>
    <mergeCell ref="D894:E894"/>
    <mergeCell ref="I894:L894"/>
    <mergeCell ref="M894:N894"/>
    <mergeCell ref="B895:C895"/>
    <mergeCell ref="D895:E895"/>
    <mergeCell ref="I895:L895"/>
    <mergeCell ref="M895:N895"/>
    <mergeCell ref="B892:C892"/>
    <mergeCell ref="D892:E892"/>
    <mergeCell ref="I892:L892"/>
    <mergeCell ref="M892:N892"/>
    <mergeCell ref="B893:C893"/>
    <mergeCell ref="D893:E893"/>
    <mergeCell ref="I893:L893"/>
    <mergeCell ref="M893:N893"/>
    <mergeCell ref="B890:C890"/>
    <mergeCell ref="D890:E890"/>
    <mergeCell ref="I890:L890"/>
    <mergeCell ref="M890:N890"/>
    <mergeCell ref="B891:C891"/>
    <mergeCell ref="D891:E891"/>
    <mergeCell ref="I891:L891"/>
    <mergeCell ref="M891:N891"/>
    <mergeCell ref="B888:C888"/>
    <mergeCell ref="D888:E888"/>
    <mergeCell ref="I888:L888"/>
    <mergeCell ref="M888:N888"/>
    <mergeCell ref="B889:C889"/>
    <mergeCell ref="D889:E889"/>
    <mergeCell ref="I889:L889"/>
    <mergeCell ref="M889:N889"/>
    <mergeCell ref="B886:C886"/>
    <mergeCell ref="D886:E886"/>
    <mergeCell ref="I886:L886"/>
    <mergeCell ref="M886:N886"/>
    <mergeCell ref="B887:C887"/>
    <mergeCell ref="D887:E887"/>
    <mergeCell ref="I887:L887"/>
    <mergeCell ref="M887:N887"/>
    <mergeCell ref="B884:C884"/>
    <mergeCell ref="D884:E884"/>
    <mergeCell ref="I884:L884"/>
    <mergeCell ref="M884:N884"/>
    <mergeCell ref="B885:C885"/>
    <mergeCell ref="D885:E885"/>
    <mergeCell ref="I885:L885"/>
    <mergeCell ref="M885:N885"/>
    <mergeCell ref="B882:C882"/>
    <mergeCell ref="D882:E882"/>
    <mergeCell ref="I882:L882"/>
    <mergeCell ref="M882:N882"/>
    <mergeCell ref="B883:C883"/>
    <mergeCell ref="D883:E883"/>
    <mergeCell ref="I883:L883"/>
    <mergeCell ref="M883:N883"/>
    <mergeCell ref="B880:C880"/>
    <mergeCell ref="D880:E880"/>
    <mergeCell ref="I880:L880"/>
    <mergeCell ref="M880:N880"/>
    <mergeCell ref="B881:C881"/>
    <mergeCell ref="D881:E881"/>
    <mergeCell ref="I881:L881"/>
    <mergeCell ref="M881:N881"/>
    <mergeCell ref="B878:C878"/>
    <mergeCell ref="D878:E878"/>
    <mergeCell ref="I878:L878"/>
    <mergeCell ref="M878:N878"/>
    <mergeCell ref="B879:C879"/>
    <mergeCell ref="D879:E879"/>
    <mergeCell ref="I879:L879"/>
    <mergeCell ref="M879:N879"/>
    <mergeCell ref="B876:C876"/>
    <mergeCell ref="D876:E876"/>
    <mergeCell ref="I876:L876"/>
    <mergeCell ref="M876:N876"/>
    <mergeCell ref="B877:C877"/>
    <mergeCell ref="D877:E877"/>
    <mergeCell ref="I877:L877"/>
    <mergeCell ref="M877:N877"/>
    <mergeCell ref="B874:C874"/>
    <mergeCell ref="D874:E874"/>
    <mergeCell ref="I874:L874"/>
    <mergeCell ref="M874:N874"/>
    <mergeCell ref="B875:C875"/>
    <mergeCell ref="D875:E875"/>
    <mergeCell ref="I875:L875"/>
    <mergeCell ref="M875:N875"/>
    <mergeCell ref="B872:C872"/>
    <mergeCell ref="D872:E872"/>
    <mergeCell ref="I872:L872"/>
    <mergeCell ref="M872:N872"/>
    <mergeCell ref="B873:C873"/>
    <mergeCell ref="D873:E873"/>
    <mergeCell ref="I873:L873"/>
    <mergeCell ref="M873:N873"/>
    <mergeCell ref="B870:C870"/>
    <mergeCell ref="D870:E870"/>
    <mergeCell ref="I870:L870"/>
    <mergeCell ref="M870:N870"/>
    <mergeCell ref="B871:C871"/>
    <mergeCell ref="D871:E871"/>
    <mergeCell ref="I871:L871"/>
    <mergeCell ref="M871:N871"/>
    <mergeCell ref="B868:C868"/>
    <mergeCell ref="D868:E868"/>
    <mergeCell ref="I868:L868"/>
    <mergeCell ref="M868:N868"/>
    <mergeCell ref="B869:C869"/>
    <mergeCell ref="D869:E869"/>
    <mergeCell ref="I869:L869"/>
    <mergeCell ref="M869:N869"/>
    <mergeCell ref="B866:C866"/>
    <mergeCell ref="D866:E866"/>
    <mergeCell ref="I866:L866"/>
    <mergeCell ref="M866:N866"/>
    <mergeCell ref="B867:C867"/>
    <mergeCell ref="D867:E867"/>
    <mergeCell ref="I867:L867"/>
    <mergeCell ref="M867:N867"/>
    <mergeCell ref="B864:C864"/>
    <mergeCell ref="D864:E864"/>
    <mergeCell ref="I864:L864"/>
    <mergeCell ref="M864:N864"/>
    <mergeCell ref="B865:C865"/>
    <mergeCell ref="D865:E865"/>
    <mergeCell ref="I865:L865"/>
    <mergeCell ref="M865:N865"/>
    <mergeCell ref="B862:C862"/>
    <mergeCell ref="D862:E862"/>
    <mergeCell ref="I862:L862"/>
    <mergeCell ref="M862:N862"/>
    <mergeCell ref="B863:C863"/>
    <mergeCell ref="D863:E863"/>
    <mergeCell ref="I863:L863"/>
    <mergeCell ref="M863:N863"/>
    <mergeCell ref="B860:C860"/>
    <mergeCell ref="D860:E860"/>
    <mergeCell ref="I860:L860"/>
    <mergeCell ref="M860:N860"/>
    <mergeCell ref="B861:C861"/>
    <mergeCell ref="D861:E861"/>
    <mergeCell ref="I861:L861"/>
    <mergeCell ref="M861:N861"/>
    <mergeCell ref="B858:C858"/>
    <mergeCell ref="D858:E858"/>
    <mergeCell ref="I858:L858"/>
    <mergeCell ref="M858:N858"/>
    <mergeCell ref="B859:C859"/>
    <mergeCell ref="D859:E859"/>
    <mergeCell ref="I859:L859"/>
    <mergeCell ref="M859:N859"/>
    <mergeCell ref="B856:C856"/>
    <mergeCell ref="D856:E856"/>
    <mergeCell ref="I856:L856"/>
    <mergeCell ref="M856:N856"/>
    <mergeCell ref="B857:C857"/>
    <mergeCell ref="D857:E857"/>
    <mergeCell ref="I857:L857"/>
    <mergeCell ref="M857:N857"/>
    <mergeCell ref="B854:C854"/>
    <mergeCell ref="D854:E854"/>
    <mergeCell ref="I854:L854"/>
    <mergeCell ref="M854:N854"/>
    <mergeCell ref="B855:C855"/>
    <mergeCell ref="D855:E855"/>
    <mergeCell ref="I855:L855"/>
    <mergeCell ref="M855:N855"/>
    <mergeCell ref="B852:C852"/>
    <mergeCell ref="D852:E852"/>
    <mergeCell ref="I852:L852"/>
    <mergeCell ref="M852:N852"/>
    <mergeCell ref="B853:C853"/>
    <mergeCell ref="D853:E853"/>
    <mergeCell ref="I853:L853"/>
    <mergeCell ref="M853:N853"/>
    <mergeCell ref="B850:C850"/>
    <mergeCell ref="D850:E850"/>
    <mergeCell ref="I850:L850"/>
    <mergeCell ref="M850:N850"/>
    <mergeCell ref="B851:C851"/>
    <mergeCell ref="D851:E851"/>
    <mergeCell ref="I851:L851"/>
    <mergeCell ref="M851:N851"/>
    <mergeCell ref="B848:C848"/>
    <mergeCell ref="D848:E848"/>
    <mergeCell ref="I848:L848"/>
    <mergeCell ref="M848:N848"/>
    <mergeCell ref="B849:C849"/>
    <mergeCell ref="D849:E849"/>
    <mergeCell ref="I849:L849"/>
    <mergeCell ref="M849:N849"/>
    <mergeCell ref="B846:C846"/>
    <mergeCell ref="D846:E846"/>
    <mergeCell ref="I846:L846"/>
    <mergeCell ref="M846:N846"/>
    <mergeCell ref="B847:C847"/>
    <mergeCell ref="D847:E847"/>
    <mergeCell ref="I847:L847"/>
    <mergeCell ref="M847:N847"/>
    <mergeCell ref="B844:C844"/>
    <mergeCell ref="D844:E844"/>
    <mergeCell ref="I844:L844"/>
    <mergeCell ref="M844:N844"/>
    <mergeCell ref="B845:C845"/>
    <mergeCell ref="D845:E845"/>
    <mergeCell ref="I845:L845"/>
    <mergeCell ref="M845:N845"/>
    <mergeCell ref="B842:C842"/>
    <mergeCell ref="D842:E842"/>
    <mergeCell ref="I842:L842"/>
    <mergeCell ref="M842:N842"/>
    <mergeCell ref="B843:C843"/>
    <mergeCell ref="D843:E843"/>
    <mergeCell ref="I843:L843"/>
    <mergeCell ref="M843:N843"/>
    <mergeCell ref="B840:C840"/>
    <mergeCell ref="D840:E840"/>
    <mergeCell ref="I840:L840"/>
    <mergeCell ref="M840:N840"/>
    <mergeCell ref="B841:C841"/>
    <mergeCell ref="D841:E841"/>
    <mergeCell ref="I841:L841"/>
    <mergeCell ref="M841:N841"/>
    <mergeCell ref="B838:C838"/>
    <mergeCell ref="D838:E838"/>
    <mergeCell ref="I838:L838"/>
    <mergeCell ref="M838:N838"/>
    <mergeCell ref="B839:C839"/>
    <mergeCell ref="D839:E839"/>
    <mergeCell ref="I839:L839"/>
    <mergeCell ref="M839:N839"/>
    <mergeCell ref="B836:C836"/>
    <mergeCell ref="D836:E836"/>
    <mergeCell ref="I836:L836"/>
    <mergeCell ref="M836:N836"/>
    <mergeCell ref="B837:C837"/>
    <mergeCell ref="D837:E837"/>
    <mergeCell ref="I837:L837"/>
    <mergeCell ref="M837:N837"/>
    <mergeCell ref="B834:C834"/>
    <mergeCell ref="D834:E834"/>
    <mergeCell ref="I834:L834"/>
    <mergeCell ref="M834:N834"/>
    <mergeCell ref="B835:C835"/>
    <mergeCell ref="D835:E835"/>
    <mergeCell ref="I835:L835"/>
    <mergeCell ref="M835:N835"/>
    <mergeCell ref="B832:C832"/>
    <mergeCell ref="D832:E832"/>
    <mergeCell ref="I832:L832"/>
    <mergeCell ref="M832:N832"/>
    <mergeCell ref="B833:C833"/>
    <mergeCell ref="D833:E833"/>
    <mergeCell ref="I833:L833"/>
    <mergeCell ref="M833:N833"/>
    <mergeCell ref="B830:C830"/>
    <mergeCell ref="D830:E830"/>
    <mergeCell ref="I830:L830"/>
    <mergeCell ref="M830:N830"/>
    <mergeCell ref="B831:C831"/>
    <mergeCell ref="D831:E831"/>
    <mergeCell ref="I831:L831"/>
    <mergeCell ref="M831:N831"/>
    <mergeCell ref="B828:C828"/>
    <mergeCell ref="D828:E828"/>
    <mergeCell ref="I828:L828"/>
    <mergeCell ref="M828:N828"/>
    <mergeCell ref="B829:C829"/>
    <mergeCell ref="D829:E829"/>
    <mergeCell ref="I829:L829"/>
    <mergeCell ref="M829:N829"/>
    <mergeCell ref="B826:C826"/>
    <mergeCell ref="D826:E826"/>
    <mergeCell ref="I826:L826"/>
    <mergeCell ref="M826:N826"/>
    <mergeCell ref="B827:C827"/>
    <mergeCell ref="D827:E827"/>
    <mergeCell ref="I827:L827"/>
    <mergeCell ref="M827:N827"/>
    <mergeCell ref="B824:C824"/>
    <mergeCell ref="D824:E824"/>
    <mergeCell ref="I824:L824"/>
    <mergeCell ref="M824:N824"/>
    <mergeCell ref="B825:C825"/>
    <mergeCell ref="D825:E825"/>
    <mergeCell ref="I825:L825"/>
    <mergeCell ref="M825:N825"/>
    <mergeCell ref="B822:C822"/>
    <mergeCell ref="D822:E822"/>
    <mergeCell ref="I822:L822"/>
    <mergeCell ref="M822:N822"/>
    <mergeCell ref="B823:C823"/>
    <mergeCell ref="D823:E823"/>
    <mergeCell ref="I823:L823"/>
    <mergeCell ref="M823:N823"/>
    <mergeCell ref="B820:C820"/>
    <mergeCell ref="D820:E820"/>
    <mergeCell ref="I820:L820"/>
    <mergeCell ref="M820:N820"/>
    <mergeCell ref="B821:C821"/>
    <mergeCell ref="D821:E821"/>
    <mergeCell ref="I821:L821"/>
    <mergeCell ref="M821:N821"/>
    <mergeCell ref="B818:C818"/>
    <mergeCell ref="D818:E818"/>
    <mergeCell ref="I818:L818"/>
    <mergeCell ref="M818:N818"/>
    <mergeCell ref="B819:C819"/>
    <mergeCell ref="D819:E819"/>
    <mergeCell ref="I819:L819"/>
    <mergeCell ref="M819:N819"/>
    <mergeCell ref="B816:C816"/>
    <mergeCell ref="D816:E816"/>
    <mergeCell ref="I816:L816"/>
    <mergeCell ref="M816:N816"/>
    <mergeCell ref="B817:C817"/>
    <mergeCell ref="D817:E817"/>
    <mergeCell ref="I817:L817"/>
    <mergeCell ref="M817:N817"/>
    <mergeCell ref="B814:C814"/>
    <mergeCell ref="D814:E814"/>
    <mergeCell ref="I814:L814"/>
    <mergeCell ref="M814:N814"/>
    <mergeCell ref="B815:C815"/>
    <mergeCell ref="D815:E815"/>
    <mergeCell ref="I815:L815"/>
    <mergeCell ref="M815:N815"/>
    <mergeCell ref="B812:C812"/>
    <mergeCell ref="D812:E812"/>
    <mergeCell ref="I812:L812"/>
    <mergeCell ref="M812:N812"/>
    <mergeCell ref="B813:C813"/>
    <mergeCell ref="D813:E813"/>
    <mergeCell ref="I813:L813"/>
    <mergeCell ref="M813:N813"/>
    <mergeCell ref="B810:C810"/>
    <mergeCell ref="D810:E810"/>
    <mergeCell ref="I810:L810"/>
    <mergeCell ref="M810:N810"/>
    <mergeCell ref="B811:C811"/>
    <mergeCell ref="D811:E811"/>
    <mergeCell ref="I811:L811"/>
    <mergeCell ref="M811:N811"/>
    <mergeCell ref="B808:C808"/>
    <mergeCell ref="D808:E808"/>
    <mergeCell ref="I808:L808"/>
    <mergeCell ref="M808:N808"/>
    <mergeCell ref="B809:C809"/>
    <mergeCell ref="D809:E809"/>
    <mergeCell ref="I809:L809"/>
    <mergeCell ref="M809:N809"/>
    <mergeCell ref="B806:C806"/>
    <mergeCell ref="D806:E806"/>
    <mergeCell ref="I806:L806"/>
    <mergeCell ref="M806:N806"/>
    <mergeCell ref="B807:C807"/>
    <mergeCell ref="D807:E807"/>
    <mergeCell ref="I807:L807"/>
    <mergeCell ref="M807:N807"/>
    <mergeCell ref="B804:C804"/>
    <mergeCell ref="D804:E804"/>
    <mergeCell ref="I804:L804"/>
    <mergeCell ref="M804:N804"/>
    <mergeCell ref="B805:C805"/>
    <mergeCell ref="D805:E805"/>
    <mergeCell ref="I805:L805"/>
    <mergeCell ref="M805:N805"/>
    <mergeCell ref="B802:C802"/>
    <mergeCell ref="D802:E802"/>
    <mergeCell ref="I802:L802"/>
    <mergeCell ref="M802:N802"/>
    <mergeCell ref="B803:C803"/>
    <mergeCell ref="D803:E803"/>
    <mergeCell ref="I803:L803"/>
    <mergeCell ref="M803:N803"/>
    <mergeCell ref="B800:C800"/>
    <mergeCell ref="D800:E800"/>
    <mergeCell ref="I800:L800"/>
    <mergeCell ref="M800:N800"/>
    <mergeCell ref="B801:C801"/>
    <mergeCell ref="D801:E801"/>
    <mergeCell ref="I801:L801"/>
    <mergeCell ref="M801:N801"/>
    <mergeCell ref="B798:C798"/>
    <mergeCell ref="D798:E798"/>
    <mergeCell ref="I798:L798"/>
    <mergeCell ref="M798:N798"/>
    <mergeCell ref="B799:C799"/>
    <mergeCell ref="D799:E799"/>
    <mergeCell ref="I799:L799"/>
    <mergeCell ref="M799:N799"/>
    <mergeCell ref="B796:C796"/>
    <mergeCell ref="D796:E796"/>
    <mergeCell ref="I796:L796"/>
    <mergeCell ref="M796:N796"/>
    <mergeCell ref="B797:C797"/>
    <mergeCell ref="D797:E797"/>
    <mergeCell ref="I797:L797"/>
    <mergeCell ref="M797:N797"/>
    <mergeCell ref="B794:C794"/>
    <mergeCell ref="D794:E794"/>
    <mergeCell ref="I794:L794"/>
    <mergeCell ref="M794:N794"/>
    <mergeCell ref="B795:C795"/>
    <mergeCell ref="D795:E795"/>
    <mergeCell ref="I795:L795"/>
    <mergeCell ref="M795:N795"/>
    <mergeCell ref="B792:C792"/>
    <mergeCell ref="D792:E792"/>
    <mergeCell ref="I792:L792"/>
    <mergeCell ref="M792:N792"/>
    <mergeCell ref="B793:C793"/>
    <mergeCell ref="D793:E793"/>
    <mergeCell ref="I793:L793"/>
    <mergeCell ref="M793:N793"/>
    <mergeCell ref="B790:C790"/>
    <mergeCell ref="D790:E790"/>
    <mergeCell ref="I790:L790"/>
    <mergeCell ref="M790:N790"/>
    <mergeCell ref="B791:C791"/>
    <mergeCell ref="D791:E791"/>
    <mergeCell ref="I791:L791"/>
    <mergeCell ref="M791:N791"/>
    <mergeCell ref="B788:C788"/>
    <mergeCell ref="D788:E788"/>
    <mergeCell ref="I788:L788"/>
    <mergeCell ref="M788:N788"/>
    <mergeCell ref="B789:C789"/>
    <mergeCell ref="D789:E789"/>
    <mergeCell ref="I789:L789"/>
    <mergeCell ref="M789:N789"/>
    <mergeCell ref="B786:C786"/>
    <mergeCell ref="D786:E786"/>
    <mergeCell ref="I786:L786"/>
    <mergeCell ref="M786:N786"/>
    <mergeCell ref="B787:C787"/>
    <mergeCell ref="D787:E787"/>
    <mergeCell ref="I787:L787"/>
    <mergeCell ref="M787:N787"/>
    <mergeCell ref="B784:C784"/>
    <mergeCell ref="D784:E784"/>
    <mergeCell ref="I784:L784"/>
    <mergeCell ref="M784:N784"/>
    <mergeCell ref="B785:C785"/>
    <mergeCell ref="D785:E785"/>
    <mergeCell ref="I785:L785"/>
    <mergeCell ref="M785:N785"/>
    <mergeCell ref="B782:C782"/>
    <mergeCell ref="D782:E782"/>
    <mergeCell ref="I782:L782"/>
    <mergeCell ref="M782:N782"/>
    <mergeCell ref="B783:C783"/>
    <mergeCell ref="D783:E783"/>
    <mergeCell ref="I783:L783"/>
    <mergeCell ref="M783:N783"/>
    <mergeCell ref="B780:C780"/>
    <mergeCell ref="D780:E780"/>
    <mergeCell ref="I780:L780"/>
    <mergeCell ref="M780:N780"/>
    <mergeCell ref="B781:C781"/>
    <mergeCell ref="D781:E781"/>
    <mergeCell ref="I781:L781"/>
    <mergeCell ref="M781:N781"/>
    <mergeCell ref="B778:C778"/>
    <mergeCell ref="D778:E778"/>
    <mergeCell ref="I778:L778"/>
    <mergeCell ref="M778:N778"/>
    <mergeCell ref="B779:C779"/>
    <mergeCell ref="D779:E779"/>
    <mergeCell ref="I779:L779"/>
    <mergeCell ref="M779:N779"/>
    <mergeCell ref="B776:C776"/>
    <mergeCell ref="D776:E776"/>
    <mergeCell ref="I776:L776"/>
    <mergeCell ref="M776:N776"/>
    <mergeCell ref="B777:C777"/>
    <mergeCell ref="D777:E777"/>
    <mergeCell ref="I777:L777"/>
    <mergeCell ref="M777:N777"/>
    <mergeCell ref="B774:C774"/>
    <mergeCell ref="D774:E774"/>
    <mergeCell ref="I774:L774"/>
    <mergeCell ref="M774:N774"/>
    <mergeCell ref="B775:C775"/>
    <mergeCell ref="D775:E775"/>
    <mergeCell ref="I775:L775"/>
    <mergeCell ref="M775:N775"/>
    <mergeCell ref="B772:C772"/>
    <mergeCell ref="D772:E772"/>
    <mergeCell ref="I772:L772"/>
    <mergeCell ref="M772:N772"/>
    <mergeCell ref="B773:C773"/>
    <mergeCell ref="D773:E773"/>
    <mergeCell ref="I773:L773"/>
    <mergeCell ref="M773:N773"/>
    <mergeCell ref="B770:C770"/>
    <mergeCell ref="D770:E770"/>
    <mergeCell ref="I770:L770"/>
    <mergeCell ref="M770:N770"/>
    <mergeCell ref="B771:C771"/>
    <mergeCell ref="D771:E771"/>
    <mergeCell ref="I771:L771"/>
    <mergeCell ref="M771:N771"/>
    <mergeCell ref="B768:C768"/>
    <mergeCell ref="D768:E768"/>
    <mergeCell ref="I768:L768"/>
    <mergeCell ref="M768:N768"/>
    <mergeCell ref="B769:C769"/>
    <mergeCell ref="D769:E769"/>
    <mergeCell ref="I769:L769"/>
    <mergeCell ref="M769:N769"/>
    <mergeCell ref="B766:C766"/>
    <mergeCell ref="D766:E766"/>
    <mergeCell ref="I766:L766"/>
    <mergeCell ref="M766:N766"/>
    <mergeCell ref="B767:C767"/>
    <mergeCell ref="D767:E767"/>
    <mergeCell ref="I767:L767"/>
    <mergeCell ref="M767:N767"/>
    <mergeCell ref="B764:C764"/>
    <mergeCell ref="D764:E764"/>
    <mergeCell ref="I764:L764"/>
    <mergeCell ref="M764:N764"/>
    <mergeCell ref="B765:C765"/>
    <mergeCell ref="D765:E765"/>
    <mergeCell ref="I765:L765"/>
    <mergeCell ref="M765:N765"/>
    <mergeCell ref="B762:C762"/>
    <mergeCell ref="D762:E762"/>
    <mergeCell ref="I762:L762"/>
    <mergeCell ref="M762:N762"/>
    <mergeCell ref="B763:C763"/>
    <mergeCell ref="D763:E763"/>
    <mergeCell ref="I763:L763"/>
    <mergeCell ref="M763:N763"/>
    <mergeCell ref="B760:C760"/>
    <mergeCell ref="D760:E760"/>
    <mergeCell ref="I760:L760"/>
    <mergeCell ref="M760:N760"/>
    <mergeCell ref="B761:C761"/>
    <mergeCell ref="D761:E761"/>
    <mergeCell ref="I761:L761"/>
    <mergeCell ref="M761:N761"/>
    <mergeCell ref="B758:C758"/>
    <mergeCell ref="D758:E758"/>
    <mergeCell ref="I758:L758"/>
    <mergeCell ref="M758:N758"/>
    <mergeCell ref="B759:C759"/>
    <mergeCell ref="D759:E759"/>
    <mergeCell ref="I759:L759"/>
    <mergeCell ref="M759:N759"/>
    <mergeCell ref="B756:C756"/>
    <mergeCell ref="D756:E756"/>
    <mergeCell ref="I756:L756"/>
    <mergeCell ref="M756:N756"/>
    <mergeCell ref="B757:C757"/>
    <mergeCell ref="D757:E757"/>
    <mergeCell ref="I757:L757"/>
    <mergeCell ref="M757:N757"/>
    <mergeCell ref="B754:C754"/>
    <mergeCell ref="D754:E754"/>
    <mergeCell ref="I754:L754"/>
    <mergeCell ref="M754:N754"/>
    <mergeCell ref="B755:C755"/>
    <mergeCell ref="D755:E755"/>
    <mergeCell ref="I755:L755"/>
    <mergeCell ref="M755:N755"/>
    <mergeCell ref="B752:C752"/>
    <mergeCell ref="D752:E752"/>
    <mergeCell ref="I752:L752"/>
    <mergeCell ref="M752:N752"/>
    <mergeCell ref="B753:C753"/>
    <mergeCell ref="D753:E753"/>
    <mergeCell ref="I753:L753"/>
    <mergeCell ref="M753:N753"/>
    <mergeCell ref="B750:C750"/>
    <mergeCell ref="D750:E750"/>
    <mergeCell ref="I750:L750"/>
    <mergeCell ref="M750:N750"/>
    <mergeCell ref="B751:C751"/>
    <mergeCell ref="D751:E751"/>
    <mergeCell ref="I751:L751"/>
    <mergeCell ref="M751:N751"/>
    <mergeCell ref="B748:C748"/>
    <mergeCell ref="D748:E748"/>
    <mergeCell ref="I748:L748"/>
    <mergeCell ref="M748:N748"/>
    <mergeCell ref="B749:C749"/>
    <mergeCell ref="D749:E749"/>
    <mergeCell ref="I749:L749"/>
    <mergeCell ref="M749:N749"/>
    <mergeCell ref="B746:C746"/>
    <mergeCell ref="D746:E746"/>
    <mergeCell ref="I746:L746"/>
    <mergeCell ref="M746:N746"/>
    <mergeCell ref="B747:C747"/>
    <mergeCell ref="D747:E747"/>
    <mergeCell ref="I747:L747"/>
    <mergeCell ref="M747:N747"/>
    <mergeCell ref="B744:C744"/>
    <mergeCell ref="D744:E744"/>
    <mergeCell ref="I744:L744"/>
    <mergeCell ref="M744:N744"/>
    <mergeCell ref="B745:C745"/>
    <mergeCell ref="D745:E745"/>
    <mergeCell ref="I745:L745"/>
    <mergeCell ref="M745:N745"/>
    <mergeCell ref="B742:C742"/>
    <mergeCell ref="D742:E742"/>
    <mergeCell ref="I742:L742"/>
    <mergeCell ref="M742:N742"/>
    <mergeCell ref="B743:C743"/>
    <mergeCell ref="D743:E743"/>
    <mergeCell ref="I743:L743"/>
    <mergeCell ref="M743:N743"/>
    <mergeCell ref="B740:C740"/>
    <mergeCell ref="D740:E740"/>
    <mergeCell ref="I740:L740"/>
    <mergeCell ref="M740:N740"/>
    <mergeCell ref="B741:C741"/>
    <mergeCell ref="D741:E741"/>
    <mergeCell ref="I741:L741"/>
    <mergeCell ref="M741:N741"/>
    <mergeCell ref="B738:C738"/>
    <mergeCell ref="D738:E738"/>
    <mergeCell ref="I738:L738"/>
    <mergeCell ref="M738:N738"/>
    <mergeCell ref="B739:C739"/>
    <mergeCell ref="D739:E739"/>
    <mergeCell ref="I739:L739"/>
    <mergeCell ref="M739:N739"/>
    <mergeCell ref="B736:C736"/>
    <mergeCell ref="D736:E736"/>
    <mergeCell ref="I736:L736"/>
    <mergeCell ref="M736:N736"/>
    <mergeCell ref="B737:C737"/>
    <mergeCell ref="D737:E737"/>
    <mergeCell ref="I737:L737"/>
    <mergeCell ref="M737:N737"/>
    <mergeCell ref="B734:C734"/>
    <mergeCell ref="D734:E734"/>
    <mergeCell ref="I734:L734"/>
    <mergeCell ref="M734:N734"/>
    <mergeCell ref="B735:C735"/>
    <mergeCell ref="D735:E735"/>
    <mergeCell ref="I735:L735"/>
    <mergeCell ref="M735:N735"/>
    <mergeCell ref="B732:C732"/>
    <mergeCell ref="D732:E732"/>
    <mergeCell ref="I732:L732"/>
    <mergeCell ref="M732:N732"/>
    <mergeCell ref="B733:C733"/>
    <mergeCell ref="D733:E733"/>
    <mergeCell ref="I733:L733"/>
    <mergeCell ref="M733:N733"/>
    <mergeCell ref="B730:C730"/>
    <mergeCell ref="D730:E730"/>
    <mergeCell ref="I730:L730"/>
    <mergeCell ref="M730:N730"/>
    <mergeCell ref="B731:C731"/>
    <mergeCell ref="D731:E731"/>
    <mergeCell ref="I731:L731"/>
    <mergeCell ref="M731:N731"/>
    <mergeCell ref="B728:C728"/>
    <mergeCell ref="D728:E728"/>
    <mergeCell ref="I728:L728"/>
    <mergeCell ref="M728:N728"/>
    <mergeCell ref="B729:C729"/>
    <mergeCell ref="D729:E729"/>
    <mergeCell ref="I729:L729"/>
    <mergeCell ref="M729:N729"/>
    <mergeCell ref="B726:C726"/>
    <mergeCell ref="D726:E726"/>
    <mergeCell ref="I726:L726"/>
    <mergeCell ref="M726:N726"/>
    <mergeCell ref="B727:C727"/>
    <mergeCell ref="D727:E727"/>
    <mergeCell ref="I727:L727"/>
    <mergeCell ref="M727:N727"/>
    <mergeCell ref="B724:C724"/>
    <mergeCell ref="D724:E724"/>
    <mergeCell ref="I724:L724"/>
    <mergeCell ref="M724:N724"/>
    <mergeCell ref="B725:C725"/>
    <mergeCell ref="D725:E725"/>
    <mergeCell ref="I725:L725"/>
    <mergeCell ref="M725:N725"/>
    <mergeCell ref="B722:C722"/>
    <mergeCell ref="D722:E722"/>
    <mergeCell ref="I722:L722"/>
    <mergeCell ref="M722:N722"/>
    <mergeCell ref="B723:C723"/>
    <mergeCell ref="D723:E723"/>
    <mergeCell ref="I723:L723"/>
    <mergeCell ref="M723:N723"/>
    <mergeCell ref="B720:C720"/>
    <mergeCell ref="D720:E720"/>
    <mergeCell ref="I720:L720"/>
    <mergeCell ref="M720:N720"/>
    <mergeCell ref="B721:C721"/>
    <mergeCell ref="D721:E721"/>
    <mergeCell ref="I721:L721"/>
    <mergeCell ref="M721:N721"/>
    <mergeCell ref="B718:C718"/>
    <mergeCell ref="D718:E718"/>
    <mergeCell ref="I718:L718"/>
    <mergeCell ref="M718:N718"/>
    <mergeCell ref="B719:C719"/>
    <mergeCell ref="D719:E719"/>
    <mergeCell ref="I719:L719"/>
    <mergeCell ref="M719:N719"/>
    <mergeCell ref="B716:C716"/>
    <mergeCell ref="D716:E716"/>
    <mergeCell ref="I716:L716"/>
    <mergeCell ref="M716:N716"/>
    <mergeCell ref="B717:C717"/>
    <mergeCell ref="D717:E717"/>
    <mergeCell ref="I717:L717"/>
    <mergeCell ref="M717:N717"/>
    <mergeCell ref="B714:C714"/>
    <mergeCell ref="D714:E714"/>
    <mergeCell ref="I714:L714"/>
    <mergeCell ref="M714:N714"/>
    <mergeCell ref="B715:C715"/>
    <mergeCell ref="D715:E715"/>
    <mergeCell ref="I715:L715"/>
    <mergeCell ref="M715:N715"/>
    <mergeCell ref="B712:C712"/>
    <mergeCell ref="D712:E712"/>
    <mergeCell ref="I712:L712"/>
    <mergeCell ref="M712:N712"/>
    <mergeCell ref="B713:C713"/>
    <mergeCell ref="D713:E713"/>
    <mergeCell ref="I713:L713"/>
    <mergeCell ref="M713:N713"/>
    <mergeCell ref="B710:C710"/>
    <mergeCell ref="D710:E710"/>
    <mergeCell ref="I710:L710"/>
    <mergeCell ref="M710:N710"/>
    <mergeCell ref="B711:C711"/>
    <mergeCell ref="D711:E711"/>
    <mergeCell ref="I711:L711"/>
    <mergeCell ref="M711:N711"/>
    <mergeCell ref="B708:C708"/>
    <mergeCell ref="D708:E708"/>
    <mergeCell ref="I708:L708"/>
    <mergeCell ref="M708:N708"/>
    <mergeCell ref="B709:C709"/>
    <mergeCell ref="D709:E709"/>
    <mergeCell ref="I709:L709"/>
    <mergeCell ref="M709:N709"/>
    <mergeCell ref="B706:C706"/>
    <mergeCell ref="D706:E706"/>
    <mergeCell ref="I706:L706"/>
    <mergeCell ref="M706:N706"/>
    <mergeCell ref="B707:C707"/>
    <mergeCell ref="D707:E707"/>
    <mergeCell ref="I707:L707"/>
    <mergeCell ref="M707:N707"/>
    <mergeCell ref="B704:C704"/>
    <mergeCell ref="D704:E704"/>
    <mergeCell ref="I704:L704"/>
    <mergeCell ref="M704:N704"/>
    <mergeCell ref="B705:C705"/>
    <mergeCell ref="D705:E705"/>
    <mergeCell ref="I705:L705"/>
    <mergeCell ref="M705:N705"/>
    <mergeCell ref="B702:C702"/>
    <mergeCell ref="D702:E702"/>
    <mergeCell ref="I702:L702"/>
    <mergeCell ref="M702:N702"/>
    <mergeCell ref="B703:C703"/>
    <mergeCell ref="D703:E703"/>
    <mergeCell ref="I703:L703"/>
    <mergeCell ref="M703:N703"/>
    <mergeCell ref="B700:C700"/>
    <mergeCell ref="D700:E700"/>
    <mergeCell ref="I700:L700"/>
    <mergeCell ref="M700:N700"/>
    <mergeCell ref="B701:C701"/>
    <mergeCell ref="D701:E701"/>
    <mergeCell ref="I701:L701"/>
    <mergeCell ref="M701:N701"/>
    <mergeCell ref="B698:C698"/>
    <mergeCell ref="D698:E698"/>
    <mergeCell ref="I698:L698"/>
    <mergeCell ref="M698:N698"/>
    <mergeCell ref="B699:C699"/>
    <mergeCell ref="D699:E699"/>
    <mergeCell ref="I699:L699"/>
    <mergeCell ref="M699:N699"/>
    <mergeCell ref="B696:C696"/>
    <mergeCell ref="D696:E696"/>
    <mergeCell ref="I696:L696"/>
    <mergeCell ref="M696:N696"/>
    <mergeCell ref="B697:C697"/>
    <mergeCell ref="D697:E697"/>
    <mergeCell ref="I697:L697"/>
    <mergeCell ref="M697:N697"/>
    <mergeCell ref="B694:C694"/>
    <mergeCell ref="D694:E694"/>
    <mergeCell ref="I694:L694"/>
    <mergeCell ref="M694:N694"/>
    <mergeCell ref="B695:C695"/>
    <mergeCell ref="D695:E695"/>
    <mergeCell ref="I695:L695"/>
    <mergeCell ref="M695:N695"/>
    <mergeCell ref="B692:C692"/>
    <mergeCell ref="D692:E692"/>
    <mergeCell ref="I692:L692"/>
    <mergeCell ref="M692:N692"/>
    <mergeCell ref="B693:C693"/>
    <mergeCell ref="D693:E693"/>
    <mergeCell ref="I693:L693"/>
    <mergeCell ref="M693:N693"/>
    <mergeCell ref="B690:C690"/>
    <mergeCell ref="D690:E690"/>
    <mergeCell ref="I690:L690"/>
    <mergeCell ref="M690:N690"/>
    <mergeCell ref="B691:C691"/>
    <mergeCell ref="D691:E691"/>
    <mergeCell ref="I691:L691"/>
    <mergeCell ref="M691:N691"/>
    <mergeCell ref="B688:C688"/>
    <mergeCell ref="D688:E688"/>
    <mergeCell ref="I688:L688"/>
    <mergeCell ref="M688:N688"/>
    <mergeCell ref="B689:C689"/>
    <mergeCell ref="D689:E689"/>
    <mergeCell ref="I689:L689"/>
    <mergeCell ref="M689:N689"/>
    <mergeCell ref="B686:C686"/>
    <mergeCell ref="D686:E686"/>
    <mergeCell ref="I686:L686"/>
    <mergeCell ref="M686:N686"/>
    <mergeCell ref="B687:C687"/>
    <mergeCell ref="D687:E687"/>
    <mergeCell ref="I687:L687"/>
    <mergeCell ref="M687:N687"/>
    <mergeCell ref="B684:C684"/>
    <mergeCell ref="D684:E684"/>
    <mergeCell ref="I684:L684"/>
    <mergeCell ref="M684:N684"/>
    <mergeCell ref="B685:C685"/>
    <mergeCell ref="D685:E685"/>
    <mergeCell ref="I685:L685"/>
    <mergeCell ref="M685:N685"/>
    <mergeCell ref="B682:C682"/>
    <mergeCell ref="D682:E682"/>
    <mergeCell ref="I682:L682"/>
    <mergeCell ref="M682:N682"/>
    <mergeCell ref="B683:C683"/>
    <mergeCell ref="D683:E683"/>
    <mergeCell ref="I683:L683"/>
    <mergeCell ref="M683:N683"/>
    <mergeCell ref="B680:C680"/>
    <mergeCell ref="D680:E680"/>
    <mergeCell ref="I680:L680"/>
    <mergeCell ref="M680:N680"/>
    <mergeCell ref="B681:C681"/>
    <mergeCell ref="D681:E681"/>
    <mergeCell ref="I681:L681"/>
    <mergeCell ref="M681:N681"/>
    <mergeCell ref="B678:C678"/>
    <mergeCell ref="D678:E678"/>
    <mergeCell ref="I678:L678"/>
    <mergeCell ref="M678:N678"/>
    <mergeCell ref="B679:C679"/>
    <mergeCell ref="D679:E679"/>
    <mergeCell ref="I679:L679"/>
    <mergeCell ref="M679:N679"/>
    <mergeCell ref="B676:C676"/>
    <mergeCell ref="D676:E676"/>
    <mergeCell ref="I676:L676"/>
    <mergeCell ref="M676:N676"/>
    <mergeCell ref="B677:C677"/>
    <mergeCell ref="D677:E677"/>
    <mergeCell ref="I677:L677"/>
    <mergeCell ref="M677:N677"/>
    <mergeCell ref="B674:C674"/>
    <mergeCell ref="D674:E674"/>
    <mergeCell ref="I674:L674"/>
    <mergeCell ref="M674:N674"/>
    <mergeCell ref="B675:C675"/>
    <mergeCell ref="D675:E675"/>
    <mergeCell ref="I675:L675"/>
    <mergeCell ref="M675:N675"/>
    <mergeCell ref="B672:C672"/>
    <mergeCell ref="D672:E672"/>
    <mergeCell ref="I672:L672"/>
    <mergeCell ref="M672:N672"/>
    <mergeCell ref="B673:C673"/>
    <mergeCell ref="D673:E673"/>
    <mergeCell ref="I673:L673"/>
    <mergeCell ref="M673:N673"/>
    <mergeCell ref="B670:C670"/>
    <mergeCell ref="D670:E670"/>
    <mergeCell ref="I670:L670"/>
    <mergeCell ref="M670:N670"/>
    <mergeCell ref="B671:C671"/>
    <mergeCell ref="D671:E671"/>
    <mergeCell ref="I671:L671"/>
    <mergeCell ref="M671:N671"/>
    <mergeCell ref="B668:C668"/>
    <mergeCell ref="D668:E668"/>
    <mergeCell ref="I668:L668"/>
    <mergeCell ref="M668:N668"/>
    <mergeCell ref="B669:C669"/>
    <mergeCell ref="D669:E669"/>
    <mergeCell ref="I669:L669"/>
    <mergeCell ref="M669:N669"/>
    <mergeCell ref="B666:C666"/>
    <mergeCell ref="D666:E666"/>
    <mergeCell ref="I666:L666"/>
    <mergeCell ref="M666:N666"/>
    <mergeCell ref="B667:C667"/>
    <mergeCell ref="D667:E667"/>
    <mergeCell ref="I667:L667"/>
    <mergeCell ref="M667:N667"/>
    <mergeCell ref="B664:C664"/>
    <mergeCell ref="D664:E664"/>
    <mergeCell ref="I664:L664"/>
    <mergeCell ref="M664:N664"/>
    <mergeCell ref="B665:C665"/>
    <mergeCell ref="D665:E665"/>
    <mergeCell ref="I665:L665"/>
    <mergeCell ref="M665:N665"/>
    <mergeCell ref="B662:C662"/>
    <mergeCell ref="D662:E662"/>
    <mergeCell ref="I662:L662"/>
    <mergeCell ref="M662:N662"/>
    <mergeCell ref="B663:C663"/>
    <mergeCell ref="D663:E663"/>
    <mergeCell ref="I663:L663"/>
    <mergeCell ref="M663:N663"/>
    <mergeCell ref="B660:C660"/>
    <mergeCell ref="D660:E660"/>
    <mergeCell ref="I660:L660"/>
    <mergeCell ref="M660:N660"/>
    <mergeCell ref="B661:C661"/>
    <mergeCell ref="D661:E661"/>
    <mergeCell ref="I661:L661"/>
    <mergeCell ref="M661:N661"/>
    <mergeCell ref="B658:C658"/>
    <mergeCell ref="D658:E658"/>
    <mergeCell ref="I658:L658"/>
    <mergeCell ref="M658:N658"/>
    <mergeCell ref="B659:C659"/>
    <mergeCell ref="D659:E659"/>
    <mergeCell ref="I659:L659"/>
    <mergeCell ref="M659:N659"/>
    <mergeCell ref="B656:C656"/>
    <mergeCell ref="D656:E656"/>
    <mergeCell ref="I656:L656"/>
    <mergeCell ref="M656:N656"/>
    <mergeCell ref="B657:C657"/>
    <mergeCell ref="D657:E657"/>
    <mergeCell ref="I657:L657"/>
    <mergeCell ref="M657:N657"/>
    <mergeCell ref="B654:C654"/>
    <mergeCell ref="D654:E654"/>
    <mergeCell ref="I654:L654"/>
    <mergeCell ref="M654:N654"/>
    <mergeCell ref="B655:C655"/>
    <mergeCell ref="D655:E655"/>
    <mergeCell ref="I655:L655"/>
    <mergeCell ref="M655:N655"/>
    <mergeCell ref="B652:C652"/>
    <mergeCell ref="D652:E652"/>
    <mergeCell ref="I652:L652"/>
    <mergeCell ref="M652:N652"/>
    <mergeCell ref="B653:C653"/>
    <mergeCell ref="D653:E653"/>
    <mergeCell ref="I653:L653"/>
    <mergeCell ref="M653:N653"/>
    <mergeCell ref="B650:C650"/>
    <mergeCell ref="D650:E650"/>
    <mergeCell ref="I650:L650"/>
    <mergeCell ref="M650:N650"/>
    <mergeCell ref="B651:C651"/>
    <mergeCell ref="D651:E651"/>
    <mergeCell ref="I651:L651"/>
    <mergeCell ref="M651:N651"/>
    <mergeCell ref="B648:C648"/>
    <mergeCell ref="D648:E648"/>
    <mergeCell ref="I648:L648"/>
    <mergeCell ref="M648:N648"/>
    <mergeCell ref="B649:C649"/>
    <mergeCell ref="D649:E649"/>
    <mergeCell ref="I649:L649"/>
    <mergeCell ref="M649:N649"/>
    <mergeCell ref="B646:C646"/>
    <mergeCell ref="D646:E646"/>
    <mergeCell ref="I646:L646"/>
    <mergeCell ref="M646:N646"/>
    <mergeCell ref="B647:C647"/>
    <mergeCell ref="D647:E647"/>
    <mergeCell ref="I647:L647"/>
    <mergeCell ref="M647:N647"/>
    <mergeCell ref="B644:C644"/>
    <mergeCell ref="D644:E644"/>
    <mergeCell ref="I644:L644"/>
    <mergeCell ref="M644:N644"/>
    <mergeCell ref="B645:C645"/>
    <mergeCell ref="D645:E645"/>
    <mergeCell ref="I645:L645"/>
    <mergeCell ref="M645:N645"/>
    <mergeCell ref="B642:C642"/>
    <mergeCell ref="D642:E642"/>
    <mergeCell ref="I642:L642"/>
    <mergeCell ref="M642:N642"/>
    <mergeCell ref="B643:C643"/>
    <mergeCell ref="D643:E643"/>
    <mergeCell ref="I643:L643"/>
    <mergeCell ref="M643:N643"/>
    <mergeCell ref="B640:C640"/>
    <mergeCell ref="D640:E640"/>
    <mergeCell ref="I640:L640"/>
    <mergeCell ref="M640:N640"/>
    <mergeCell ref="B641:C641"/>
    <mergeCell ref="D641:E641"/>
    <mergeCell ref="I641:L641"/>
    <mergeCell ref="M641:N641"/>
    <mergeCell ref="B638:C638"/>
    <mergeCell ref="D638:E638"/>
    <mergeCell ref="I638:L638"/>
    <mergeCell ref="M638:N638"/>
    <mergeCell ref="B639:C639"/>
    <mergeCell ref="D639:E639"/>
    <mergeCell ref="I639:L639"/>
    <mergeCell ref="M639:N639"/>
    <mergeCell ref="B636:C636"/>
    <mergeCell ref="D636:E636"/>
    <mergeCell ref="I636:L636"/>
    <mergeCell ref="M636:N636"/>
    <mergeCell ref="B637:C637"/>
    <mergeCell ref="D637:E637"/>
    <mergeCell ref="I637:L637"/>
    <mergeCell ref="M637:N637"/>
    <mergeCell ref="B634:C634"/>
    <mergeCell ref="D634:E634"/>
    <mergeCell ref="I634:L634"/>
    <mergeCell ref="M634:N634"/>
    <mergeCell ref="B635:C635"/>
    <mergeCell ref="D635:E635"/>
    <mergeCell ref="I635:L635"/>
    <mergeCell ref="M635:N635"/>
    <mergeCell ref="B632:C632"/>
    <mergeCell ref="D632:E632"/>
    <mergeCell ref="I632:L632"/>
    <mergeCell ref="M632:N632"/>
    <mergeCell ref="B633:C633"/>
    <mergeCell ref="D633:E633"/>
    <mergeCell ref="I633:L633"/>
    <mergeCell ref="M633:N633"/>
    <mergeCell ref="B630:C630"/>
    <mergeCell ref="D630:E630"/>
    <mergeCell ref="I630:L630"/>
    <mergeCell ref="M630:N630"/>
    <mergeCell ref="B631:C631"/>
    <mergeCell ref="D631:E631"/>
    <mergeCell ref="I631:L631"/>
    <mergeCell ref="M631:N631"/>
    <mergeCell ref="B628:C628"/>
    <mergeCell ref="D628:E628"/>
    <mergeCell ref="I628:L628"/>
    <mergeCell ref="M628:N628"/>
    <mergeCell ref="B629:C629"/>
    <mergeCell ref="D629:E629"/>
    <mergeCell ref="I629:L629"/>
    <mergeCell ref="M629:N629"/>
    <mergeCell ref="B626:C626"/>
    <mergeCell ref="D626:E626"/>
    <mergeCell ref="I626:L626"/>
    <mergeCell ref="M626:N626"/>
    <mergeCell ref="B627:C627"/>
    <mergeCell ref="D627:E627"/>
    <mergeCell ref="I627:L627"/>
    <mergeCell ref="M627:N627"/>
    <mergeCell ref="B624:C624"/>
    <mergeCell ref="D624:E624"/>
    <mergeCell ref="I624:L624"/>
    <mergeCell ref="M624:N624"/>
    <mergeCell ref="B625:C625"/>
    <mergeCell ref="D625:E625"/>
    <mergeCell ref="I625:L625"/>
    <mergeCell ref="M625:N625"/>
    <mergeCell ref="B622:C622"/>
    <mergeCell ref="D622:E622"/>
    <mergeCell ref="I622:L622"/>
    <mergeCell ref="M622:N622"/>
    <mergeCell ref="B623:C623"/>
    <mergeCell ref="D623:E623"/>
    <mergeCell ref="I623:L623"/>
    <mergeCell ref="M623:N623"/>
    <mergeCell ref="B620:C620"/>
    <mergeCell ref="D620:E620"/>
    <mergeCell ref="I620:L620"/>
    <mergeCell ref="M620:N620"/>
    <mergeCell ref="B621:C621"/>
    <mergeCell ref="D621:E621"/>
    <mergeCell ref="I621:L621"/>
    <mergeCell ref="M621:N621"/>
    <mergeCell ref="B618:C618"/>
    <mergeCell ref="D618:E618"/>
    <mergeCell ref="I618:L618"/>
    <mergeCell ref="M618:N618"/>
    <mergeCell ref="B619:C619"/>
    <mergeCell ref="D619:E619"/>
    <mergeCell ref="I619:L619"/>
    <mergeCell ref="M619:N619"/>
    <mergeCell ref="B616:C616"/>
    <mergeCell ref="D616:E616"/>
    <mergeCell ref="I616:L616"/>
    <mergeCell ref="M616:N616"/>
    <mergeCell ref="B617:C617"/>
    <mergeCell ref="D617:E617"/>
    <mergeCell ref="I617:L617"/>
    <mergeCell ref="M617:N617"/>
    <mergeCell ref="B614:C614"/>
    <mergeCell ref="D614:E614"/>
    <mergeCell ref="I614:L614"/>
    <mergeCell ref="M614:N614"/>
    <mergeCell ref="B615:C615"/>
    <mergeCell ref="D615:E615"/>
    <mergeCell ref="I615:L615"/>
    <mergeCell ref="M615:N615"/>
    <mergeCell ref="B612:C612"/>
    <mergeCell ref="D612:E612"/>
    <mergeCell ref="I612:L612"/>
    <mergeCell ref="M612:N612"/>
    <mergeCell ref="B613:C613"/>
    <mergeCell ref="D613:E613"/>
    <mergeCell ref="I613:L613"/>
    <mergeCell ref="M613:N613"/>
    <mergeCell ref="B610:C610"/>
    <mergeCell ref="D610:E610"/>
    <mergeCell ref="I610:L610"/>
    <mergeCell ref="M610:N610"/>
    <mergeCell ref="B611:C611"/>
    <mergeCell ref="D611:E611"/>
    <mergeCell ref="I611:L611"/>
    <mergeCell ref="M611:N611"/>
    <mergeCell ref="B608:C608"/>
    <mergeCell ref="D608:E608"/>
    <mergeCell ref="I608:L608"/>
    <mergeCell ref="M608:N608"/>
    <mergeCell ref="B609:C609"/>
    <mergeCell ref="D609:E609"/>
    <mergeCell ref="I609:L609"/>
    <mergeCell ref="M609:N609"/>
    <mergeCell ref="B606:C606"/>
    <mergeCell ref="D606:E606"/>
    <mergeCell ref="I606:L606"/>
    <mergeCell ref="M606:N606"/>
    <mergeCell ref="B607:C607"/>
    <mergeCell ref="D607:E607"/>
    <mergeCell ref="I607:L607"/>
    <mergeCell ref="M607:N607"/>
    <mergeCell ref="B604:C604"/>
    <mergeCell ref="D604:E604"/>
    <mergeCell ref="I604:L604"/>
    <mergeCell ref="M604:N604"/>
    <mergeCell ref="B605:C605"/>
    <mergeCell ref="D605:E605"/>
    <mergeCell ref="I605:L605"/>
    <mergeCell ref="M605:N605"/>
    <mergeCell ref="B602:C602"/>
    <mergeCell ref="D602:E602"/>
    <mergeCell ref="I602:L602"/>
    <mergeCell ref="M602:N602"/>
    <mergeCell ref="B603:C603"/>
    <mergeCell ref="D603:E603"/>
    <mergeCell ref="I603:L603"/>
    <mergeCell ref="M603:N603"/>
    <mergeCell ref="B600:C600"/>
    <mergeCell ref="D600:E600"/>
    <mergeCell ref="I600:L600"/>
    <mergeCell ref="M600:N600"/>
    <mergeCell ref="B601:C601"/>
    <mergeCell ref="D601:E601"/>
    <mergeCell ref="I601:L601"/>
    <mergeCell ref="M601:N601"/>
    <mergeCell ref="B598:C598"/>
    <mergeCell ref="D598:E598"/>
    <mergeCell ref="I598:L598"/>
    <mergeCell ref="M598:N598"/>
    <mergeCell ref="B599:C599"/>
    <mergeCell ref="D599:E599"/>
    <mergeCell ref="I599:L599"/>
    <mergeCell ref="M599:N599"/>
    <mergeCell ref="B596:C596"/>
    <mergeCell ref="D596:E596"/>
    <mergeCell ref="I596:L596"/>
    <mergeCell ref="M596:N596"/>
    <mergeCell ref="B597:C597"/>
    <mergeCell ref="D597:E597"/>
    <mergeCell ref="I597:L597"/>
    <mergeCell ref="M597:N597"/>
    <mergeCell ref="B594:C594"/>
    <mergeCell ref="D594:E594"/>
    <mergeCell ref="I594:L594"/>
    <mergeCell ref="M594:N594"/>
    <mergeCell ref="B595:C595"/>
    <mergeCell ref="D595:E595"/>
    <mergeCell ref="I595:L595"/>
    <mergeCell ref="M595:N595"/>
    <mergeCell ref="B592:C592"/>
    <mergeCell ref="D592:E592"/>
    <mergeCell ref="I592:L592"/>
    <mergeCell ref="M592:N592"/>
    <mergeCell ref="B593:C593"/>
    <mergeCell ref="D593:E593"/>
    <mergeCell ref="I593:L593"/>
    <mergeCell ref="M593:N593"/>
    <mergeCell ref="B590:C590"/>
    <mergeCell ref="D590:E590"/>
    <mergeCell ref="I590:L590"/>
    <mergeCell ref="M590:N590"/>
    <mergeCell ref="B591:C591"/>
    <mergeCell ref="D591:E591"/>
    <mergeCell ref="I591:L591"/>
    <mergeCell ref="M591:N591"/>
    <mergeCell ref="B588:C588"/>
    <mergeCell ref="D588:E588"/>
    <mergeCell ref="I588:L588"/>
    <mergeCell ref="M588:N588"/>
    <mergeCell ref="B589:C589"/>
    <mergeCell ref="D589:E589"/>
    <mergeCell ref="I589:L589"/>
    <mergeCell ref="M589:N589"/>
    <mergeCell ref="B586:C586"/>
    <mergeCell ref="D586:E586"/>
    <mergeCell ref="I586:L586"/>
    <mergeCell ref="M586:N586"/>
    <mergeCell ref="B587:C587"/>
    <mergeCell ref="D587:E587"/>
    <mergeCell ref="I587:L587"/>
    <mergeCell ref="M587:N587"/>
    <mergeCell ref="B584:C584"/>
    <mergeCell ref="D584:E584"/>
    <mergeCell ref="I584:L584"/>
    <mergeCell ref="M584:N584"/>
    <mergeCell ref="B585:C585"/>
    <mergeCell ref="D585:E585"/>
    <mergeCell ref="I585:L585"/>
    <mergeCell ref="M585:N585"/>
    <mergeCell ref="B582:C582"/>
    <mergeCell ref="D582:E582"/>
    <mergeCell ref="I582:L582"/>
    <mergeCell ref="M582:N582"/>
    <mergeCell ref="B583:C583"/>
    <mergeCell ref="D583:E583"/>
    <mergeCell ref="I583:L583"/>
    <mergeCell ref="M583:N583"/>
    <mergeCell ref="B580:C580"/>
    <mergeCell ref="D580:E580"/>
    <mergeCell ref="I580:L580"/>
    <mergeCell ref="M580:N580"/>
    <mergeCell ref="B581:C581"/>
    <mergeCell ref="D581:E581"/>
    <mergeCell ref="I581:L581"/>
    <mergeCell ref="M581:N581"/>
    <mergeCell ref="B578:C578"/>
    <mergeCell ref="D578:E578"/>
    <mergeCell ref="I578:L578"/>
    <mergeCell ref="M578:N578"/>
    <mergeCell ref="B579:C579"/>
    <mergeCell ref="D579:E579"/>
    <mergeCell ref="I579:L579"/>
    <mergeCell ref="M579:N579"/>
    <mergeCell ref="B576:C576"/>
    <mergeCell ref="D576:E576"/>
    <mergeCell ref="I576:L576"/>
    <mergeCell ref="M576:N576"/>
    <mergeCell ref="B577:C577"/>
    <mergeCell ref="D577:E577"/>
    <mergeCell ref="I577:L577"/>
    <mergeCell ref="M577:N577"/>
    <mergeCell ref="B574:C574"/>
    <mergeCell ref="D574:E574"/>
    <mergeCell ref="I574:L574"/>
    <mergeCell ref="M574:N574"/>
    <mergeCell ref="B575:C575"/>
    <mergeCell ref="D575:E575"/>
    <mergeCell ref="I575:L575"/>
    <mergeCell ref="M575:N575"/>
    <mergeCell ref="B572:C572"/>
    <mergeCell ref="D572:E572"/>
    <mergeCell ref="I572:L572"/>
    <mergeCell ref="M572:N572"/>
    <mergeCell ref="B573:C573"/>
    <mergeCell ref="D573:E573"/>
    <mergeCell ref="I573:L573"/>
    <mergeCell ref="M573:N573"/>
    <mergeCell ref="B570:C570"/>
    <mergeCell ref="D570:E570"/>
    <mergeCell ref="I570:L570"/>
    <mergeCell ref="M570:N570"/>
    <mergeCell ref="B571:C571"/>
    <mergeCell ref="D571:E571"/>
    <mergeCell ref="I571:L571"/>
    <mergeCell ref="M571:N571"/>
    <mergeCell ref="B568:C568"/>
    <mergeCell ref="D568:E568"/>
    <mergeCell ref="I568:L568"/>
    <mergeCell ref="M568:N568"/>
    <mergeCell ref="B569:C569"/>
    <mergeCell ref="D569:E569"/>
    <mergeCell ref="I569:L569"/>
    <mergeCell ref="M569:N569"/>
    <mergeCell ref="B566:C566"/>
    <mergeCell ref="D566:E566"/>
    <mergeCell ref="I566:L566"/>
    <mergeCell ref="M566:N566"/>
    <mergeCell ref="B567:C567"/>
    <mergeCell ref="D567:E567"/>
    <mergeCell ref="I567:L567"/>
    <mergeCell ref="M567:N567"/>
    <mergeCell ref="B564:C564"/>
    <mergeCell ref="D564:E564"/>
    <mergeCell ref="I564:L564"/>
    <mergeCell ref="M564:N564"/>
    <mergeCell ref="B565:C565"/>
    <mergeCell ref="D565:E565"/>
    <mergeCell ref="I565:L565"/>
    <mergeCell ref="M565:N565"/>
    <mergeCell ref="B562:C562"/>
    <mergeCell ref="D562:E562"/>
    <mergeCell ref="I562:L562"/>
    <mergeCell ref="M562:N562"/>
    <mergeCell ref="B563:C563"/>
    <mergeCell ref="D563:E563"/>
    <mergeCell ref="I563:L563"/>
    <mergeCell ref="M563:N563"/>
    <mergeCell ref="B560:C560"/>
    <mergeCell ref="D560:E560"/>
    <mergeCell ref="I560:L560"/>
    <mergeCell ref="M560:N560"/>
    <mergeCell ref="B561:C561"/>
    <mergeCell ref="D561:E561"/>
    <mergeCell ref="I561:L561"/>
    <mergeCell ref="M561:N561"/>
    <mergeCell ref="B558:C558"/>
    <mergeCell ref="D558:E558"/>
    <mergeCell ref="I558:L558"/>
    <mergeCell ref="M558:N558"/>
    <mergeCell ref="B559:C559"/>
    <mergeCell ref="D559:E559"/>
    <mergeCell ref="I559:L559"/>
    <mergeCell ref="M559:N559"/>
    <mergeCell ref="B556:C556"/>
    <mergeCell ref="D556:E556"/>
    <mergeCell ref="I556:L556"/>
    <mergeCell ref="M556:N556"/>
    <mergeCell ref="B557:C557"/>
    <mergeCell ref="D557:E557"/>
    <mergeCell ref="I557:L557"/>
    <mergeCell ref="M557:N557"/>
    <mergeCell ref="B554:C554"/>
    <mergeCell ref="D554:E554"/>
    <mergeCell ref="B555:C555"/>
    <mergeCell ref="D555:E555"/>
    <mergeCell ref="I555:L555"/>
    <mergeCell ref="M555:N555"/>
    <mergeCell ref="B552:C552"/>
    <mergeCell ref="D552:E552"/>
    <mergeCell ref="I552:L552"/>
    <mergeCell ref="M552:N552"/>
    <mergeCell ref="B553:C553"/>
    <mergeCell ref="D553:E553"/>
    <mergeCell ref="I553:L553"/>
    <mergeCell ref="B550:C550"/>
    <mergeCell ref="D550:E550"/>
    <mergeCell ref="I550:L550"/>
    <mergeCell ref="M550:N550"/>
    <mergeCell ref="B551:C551"/>
    <mergeCell ref="D551:E551"/>
    <mergeCell ref="I551:L551"/>
    <mergeCell ref="M551:N551"/>
    <mergeCell ref="B548:C548"/>
    <mergeCell ref="D548:E548"/>
    <mergeCell ref="I548:L548"/>
    <mergeCell ref="M548:N548"/>
    <mergeCell ref="B549:C549"/>
    <mergeCell ref="D549:E549"/>
    <mergeCell ref="I549:L549"/>
    <mergeCell ref="M549:N549"/>
    <mergeCell ref="D546:E546"/>
    <mergeCell ref="I546:L546"/>
    <mergeCell ref="M546:N546"/>
    <mergeCell ref="B547:C547"/>
    <mergeCell ref="D547:E547"/>
    <mergeCell ref="I547:L547"/>
    <mergeCell ref="M547:N547"/>
    <mergeCell ref="B544:C544"/>
    <mergeCell ref="D544:E544"/>
    <mergeCell ref="I544:L544"/>
    <mergeCell ref="M544:N544"/>
    <mergeCell ref="B545:C545"/>
    <mergeCell ref="D545:E545"/>
    <mergeCell ref="I545:L545"/>
    <mergeCell ref="M545:N545"/>
    <mergeCell ref="B542:C542"/>
    <mergeCell ref="D542:E542"/>
    <mergeCell ref="I542:L542"/>
    <mergeCell ref="M542:N542"/>
    <mergeCell ref="B543:C543"/>
    <mergeCell ref="D543:E543"/>
    <mergeCell ref="I543:L543"/>
    <mergeCell ref="M543:N543"/>
    <mergeCell ref="B540:C540"/>
    <mergeCell ref="D540:E540"/>
    <mergeCell ref="I540:L540"/>
    <mergeCell ref="M540:N540"/>
    <mergeCell ref="B541:C541"/>
    <mergeCell ref="D541:E541"/>
    <mergeCell ref="I541:L541"/>
    <mergeCell ref="M541:N541"/>
    <mergeCell ref="B538:C538"/>
    <mergeCell ref="D538:E538"/>
    <mergeCell ref="I538:L538"/>
    <mergeCell ref="M538:N538"/>
    <mergeCell ref="B539:C539"/>
    <mergeCell ref="D539:E539"/>
    <mergeCell ref="I539:L539"/>
    <mergeCell ref="M539:N539"/>
    <mergeCell ref="B536:C536"/>
    <mergeCell ref="D536:E536"/>
    <mergeCell ref="I536:L536"/>
    <mergeCell ref="M536:N536"/>
    <mergeCell ref="B537:C537"/>
    <mergeCell ref="D537:E537"/>
    <mergeCell ref="I537:L537"/>
    <mergeCell ref="M537:N537"/>
    <mergeCell ref="B534:C534"/>
    <mergeCell ref="D534:E534"/>
    <mergeCell ref="I534:L534"/>
    <mergeCell ref="M534:N534"/>
    <mergeCell ref="B535:C535"/>
    <mergeCell ref="D535:E535"/>
    <mergeCell ref="I535:L535"/>
    <mergeCell ref="M535:N535"/>
    <mergeCell ref="B532:C532"/>
    <mergeCell ref="D532:E532"/>
    <mergeCell ref="I532:L532"/>
    <mergeCell ref="M532:N532"/>
    <mergeCell ref="B533:C533"/>
    <mergeCell ref="D533:E533"/>
    <mergeCell ref="I533:L533"/>
    <mergeCell ref="M533:N533"/>
    <mergeCell ref="B530:C530"/>
    <mergeCell ref="D530:E530"/>
    <mergeCell ref="I530:L530"/>
    <mergeCell ref="M530:N530"/>
    <mergeCell ref="B531:C531"/>
    <mergeCell ref="D531:E531"/>
    <mergeCell ref="I531:L531"/>
    <mergeCell ref="M531:N531"/>
    <mergeCell ref="B528:C528"/>
    <mergeCell ref="D528:E528"/>
    <mergeCell ref="I528:L528"/>
    <mergeCell ref="M528:N528"/>
    <mergeCell ref="B529:C529"/>
    <mergeCell ref="D529:E529"/>
    <mergeCell ref="I529:L529"/>
    <mergeCell ref="M529:N529"/>
    <mergeCell ref="B526:C526"/>
    <mergeCell ref="D526:E526"/>
    <mergeCell ref="I526:L526"/>
    <mergeCell ref="M526:N526"/>
    <mergeCell ref="B527:C527"/>
    <mergeCell ref="D527:E527"/>
    <mergeCell ref="I527:L527"/>
    <mergeCell ref="M527:N527"/>
    <mergeCell ref="B524:C524"/>
    <mergeCell ref="D524:E524"/>
    <mergeCell ref="I524:L524"/>
    <mergeCell ref="M524:N524"/>
    <mergeCell ref="B525:C525"/>
    <mergeCell ref="D525:E525"/>
    <mergeCell ref="I525:L525"/>
    <mergeCell ref="M525:N525"/>
    <mergeCell ref="B522:C522"/>
    <mergeCell ref="D522:E522"/>
    <mergeCell ref="I522:L522"/>
    <mergeCell ref="M522:N522"/>
    <mergeCell ref="B523:C523"/>
    <mergeCell ref="D523:E523"/>
    <mergeCell ref="I523:L523"/>
    <mergeCell ref="M523:N523"/>
    <mergeCell ref="B520:C520"/>
    <mergeCell ref="D520:E520"/>
    <mergeCell ref="I520:L520"/>
    <mergeCell ref="M520:N520"/>
    <mergeCell ref="B521:C521"/>
    <mergeCell ref="D521:E521"/>
    <mergeCell ref="I521:L521"/>
    <mergeCell ref="M521:N521"/>
    <mergeCell ref="B518:C518"/>
    <mergeCell ref="D518:E518"/>
    <mergeCell ref="I518:L518"/>
    <mergeCell ref="M518:N518"/>
    <mergeCell ref="B519:C519"/>
    <mergeCell ref="D519:E519"/>
    <mergeCell ref="I519:L519"/>
    <mergeCell ref="M519:N519"/>
    <mergeCell ref="B516:C516"/>
    <mergeCell ref="D516:E516"/>
    <mergeCell ref="I516:L516"/>
    <mergeCell ref="M516:N516"/>
    <mergeCell ref="B517:C517"/>
    <mergeCell ref="D517:E517"/>
    <mergeCell ref="I517:L517"/>
    <mergeCell ref="M517:N517"/>
    <mergeCell ref="B514:C514"/>
    <mergeCell ref="D514:E514"/>
    <mergeCell ref="I514:L514"/>
    <mergeCell ref="M514:N514"/>
    <mergeCell ref="B515:C515"/>
    <mergeCell ref="D515:E515"/>
    <mergeCell ref="I515:L515"/>
    <mergeCell ref="M515:N515"/>
    <mergeCell ref="B512:C512"/>
    <mergeCell ref="D512:E512"/>
    <mergeCell ref="I512:L512"/>
    <mergeCell ref="M512:N512"/>
    <mergeCell ref="B513:C513"/>
    <mergeCell ref="D513:E513"/>
    <mergeCell ref="I513:L513"/>
    <mergeCell ref="M513:N513"/>
    <mergeCell ref="B510:C510"/>
    <mergeCell ref="D510:E510"/>
    <mergeCell ref="I510:L510"/>
    <mergeCell ref="M510:N510"/>
    <mergeCell ref="B511:C511"/>
    <mergeCell ref="D511:E511"/>
    <mergeCell ref="I511:L511"/>
    <mergeCell ref="M511:N511"/>
    <mergeCell ref="B508:C508"/>
    <mergeCell ref="D508:E508"/>
    <mergeCell ref="I508:L508"/>
    <mergeCell ref="M508:N508"/>
    <mergeCell ref="B509:C509"/>
    <mergeCell ref="D509:E509"/>
    <mergeCell ref="I509:L509"/>
    <mergeCell ref="M509:N509"/>
    <mergeCell ref="B506:C506"/>
    <mergeCell ref="D506:E506"/>
    <mergeCell ref="I506:L506"/>
    <mergeCell ref="M506:N506"/>
    <mergeCell ref="B507:C507"/>
    <mergeCell ref="D507:E507"/>
    <mergeCell ref="I507:L507"/>
    <mergeCell ref="M507:N507"/>
    <mergeCell ref="B504:C504"/>
    <mergeCell ref="D504:E504"/>
    <mergeCell ref="I504:L504"/>
    <mergeCell ref="M504:N504"/>
    <mergeCell ref="B505:C505"/>
    <mergeCell ref="D505:E505"/>
    <mergeCell ref="I505:L505"/>
    <mergeCell ref="M505:N505"/>
    <mergeCell ref="B502:C502"/>
    <mergeCell ref="D502:E502"/>
    <mergeCell ref="I502:L502"/>
    <mergeCell ref="M502:N502"/>
    <mergeCell ref="B503:C503"/>
    <mergeCell ref="D503:E503"/>
    <mergeCell ref="I503:L503"/>
    <mergeCell ref="M503:N503"/>
    <mergeCell ref="B500:C500"/>
    <mergeCell ref="D500:E500"/>
    <mergeCell ref="I500:L500"/>
    <mergeCell ref="M500:N500"/>
    <mergeCell ref="B501:C501"/>
    <mergeCell ref="D501:E501"/>
    <mergeCell ref="I501:L501"/>
    <mergeCell ref="M501:N501"/>
    <mergeCell ref="B498:C498"/>
    <mergeCell ref="D498:E498"/>
    <mergeCell ref="I498:L498"/>
    <mergeCell ref="M498:N498"/>
    <mergeCell ref="B499:C499"/>
    <mergeCell ref="D499:E499"/>
    <mergeCell ref="I499:L499"/>
    <mergeCell ref="M499:N499"/>
    <mergeCell ref="B496:C496"/>
    <mergeCell ref="D496:E496"/>
    <mergeCell ref="I496:L496"/>
    <mergeCell ref="M496:N496"/>
    <mergeCell ref="B497:C497"/>
    <mergeCell ref="D497:E497"/>
    <mergeCell ref="I497:L497"/>
    <mergeCell ref="M497:N497"/>
    <mergeCell ref="B494:C494"/>
    <mergeCell ref="D494:E494"/>
    <mergeCell ref="I494:L494"/>
    <mergeCell ref="M494:N494"/>
    <mergeCell ref="B495:C495"/>
    <mergeCell ref="D495:E495"/>
    <mergeCell ref="I495:L495"/>
    <mergeCell ref="M495:N495"/>
    <mergeCell ref="B492:C492"/>
    <mergeCell ref="D492:E492"/>
    <mergeCell ref="I492:L492"/>
    <mergeCell ref="M492:N492"/>
    <mergeCell ref="B493:C493"/>
    <mergeCell ref="D493:E493"/>
    <mergeCell ref="I493:L493"/>
    <mergeCell ref="M493:N493"/>
    <mergeCell ref="B490:C490"/>
    <mergeCell ref="D490:E490"/>
    <mergeCell ref="I490:L490"/>
    <mergeCell ref="M490:N490"/>
    <mergeCell ref="B491:C491"/>
    <mergeCell ref="D491:E491"/>
    <mergeCell ref="I491:L491"/>
    <mergeCell ref="M491:N491"/>
    <mergeCell ref="B488:C488"/>
    <mergeCell ref="D488:E488"/>
    <mergeCell ref="I488:L488"/>
    <mergeCell ref="M488:N488"/>
    <mergeCell ref="B489:C489"/>
    <mergeCell ref="D489:E489"/>
    <mergeCell ref="I489:L489"/>
    <mergeCell ref="M489:N489"/>
    <mergeCell ref="B486:C486"/>
    <mergeCell ref="D486:E486"/>
    <mergeCell ref="I486:L486"/>
    <mergeCell ref="M486:N486"/>
    <mergeCell ref="B487:C487"/>
    <mergeCell ref="D487:E487"/>
    <mergeCell ref="I487:L487"/>
    <mergeCell ref="M487:N487"/>
    <mergeCell ref="B484:C484"/>
    <mergeCell ref="D484:E484"/>
    <mergeCell ref="I484:L484"/>
    <mergeCell ref="M484:N484"/>
    <mergeCell ref="B485:C485"/>
    <mergeCell ref="D485:E485"/>
    <mergeCell ref="I485:L485"/>
    <mergeCell ref="M485:N485"/>
    <mergeCell ref="B482:C482"/>
    <mergeCell ref="D482:E482"/>
    <mergeCell ref="I482:L482"/>
    <mergeCell ref="M482:N482"/>
    <mergeCell ref="B483:C483"/>
    <mergeCell ref="D483:E483"/>
    <mergeCell ref="I483:L483"/>
    <mergeCell ref="M483:N483"/>
    <mergeCell ref="B480:C480"/>
    <mergeCell ref="D480:E480"/>
    <mergeCell ref="I480:L480"/>
    <mergeCell ref="M480:N480"/>
    <mergeCell ref="B481:C481"/>
    <mergeCell ref="D481:E481"/>
    <mergeCell ref="I481:L481"/>
    <mergeCell ref="M481:N481"/>
    <mergeCell ref="B478:C478"/>
    <mergeCell ref="D478:E478"/>
    <mergeCell ref="I478:L478"/>
    <mergeCell ref="M478:N478"/>
    <mergeCell ref="B479:C479"/>
    <mergeCell ref="D479:E479"/>
    <mergeCell ref="I479:L479"/>
    <mergeCell ref="M479:N479"/>
    <mergeCell ref="B476:C476"/>
    <mergeCell ref="D476:E476"/>
    <mergeCell ref="I476:L476"/>
    <mergeCell ref="M476:N476"/>
    <mergeCell ref="B477:C477"/>
    <mergeCell ref="D477:E477"/>
    <mergeCell ref="I477:L477"/>
    <mergeCell ref="M477:N477"/>
    <mergeCell ref="B474:C474"/>
    <mergeCell ref="D474:E474"/>
    <mergeCell ref="I474:L474"/>
    <mergeCell ref="M474:N474"/>
    <mergeCell ref="B475:C475"/>
    <mergeCell ref="D475:E475"/>
    <mergeCell ref="I475:L475"/>
    <mergeCell ref="M475:N475"/>
    <mergeCell ref="B472:C472"/>
    <mergeCell ref="D472:E472"/>
    <mergeCell ref="I472:L472"/>
    <mergeCell ref="M472:N472"/>
    <mergeCell ref="B473:C473"/>
    <mergeCell ref="D473:E473"/>
    <mergeCell ref="I473:L473"/>
    <mergeCell ref="M473:N473"/>
    <mergeCell ref="B470:C470"/>
    <mergeCell ref="D470:E470"/>
    <mergeCell ref="I470:L470"/>
    <mergeCell ref="M470:N470"/>
    <mergeCell ref="B471:C471"/>
    <mergeCell ref="D471:E471"/>
    <mergeCell ref="I471:L471"/>
    <mergeCell ref="M471:N471"/>
    <mergeCell ref="B468:C468"/>
    <mergeCell ref="D468:E468"/>
    <mergeCell ref="I468:L468"/>
    <mergeCell ref="M468:N468"/>
    <mergeCell ref="B469:C469"/>
    <mergeCell ref="D469:E469"/>
    <mergeCell ref="I469:L469"/>
    <mergeCell ref="M469:N469"/>
    <mergeCell ref="B466:C466"/>
    <mergeCell ref="D466:E466"/>
    <mergeCell ref="I466:L466"/>
    <mergeCell ref="M466:N466"/>
    <mergeCell ref="B467:C467"/>
    <mergeCell ref="D467:E467"/>
    <mergeCell ref="I467:L467"/>
    <mergeCell ref="M467:N467"/>
    <mergeCell ref="B464:C464"/>
    <mergeCell ref="D464:E464"/>
    <mergeCell ref="I464:L464"/>
    <mergeCell ref="M464:N464"/>
    <mergeCell ref="B465:C465"/>
    <mergeCell ref="D465:E465"/>
    <mergeCell ref="I465:L465"/>
    <mergeCell ref="M465:N465"/>
    <mergeCell ref="B462:C462"/>
    <mergeCell ref="D462:E462"/>
    <mergeCell ref="I462:L462"/>
    <mergeCell ref="M462:N462"/>
    <mergeCell ref="B463:C463"/>
    <mergeCell ref="D463:E463"/>
    <mergeCell ref="I463:L463"/>
    <mergeCell ref="M463:N463"/>
    <mergeCell ref="B460:C460"/>
    <mergeCell ref="D460:E460"/>
    <mergeCell ref="I460:L460"/>
    <mergeCell ref="M460:N460"/>
    <mergeCell ref="B461:C461"/>
    <mergeCell ref="D461:E461"/>
    <mergeCell ref="I461:L461"/>
    <mergeCell ref="M461:N461"/>
    <mergeCell ref="B458:C458"/>
    <mergeCell ref="D458:E458"/>
    <mergeCell ref="I458:L458"/>
    <mergeCell ref="M458:N458"/>
    <mergeCell ref="B459:C459"/>
    <mergeCell ref="D459:E459"/>
    <mergeCell ref="I459:L459"/>
    <mergeCell ref="M459:N459"/>
    <mergeCell ref="B456:C456"/>
    <mergeCell ref="D456:E456"/>
    <mergeCell ref="I456:L456"/>
    <mergeCell ref="M456:N456"/>
    <mergeCell ref="B457:C457"/>
    <mergeCell ref="D457:E457"/>
    <mergeCell ref="I457:L457"/>
    <mergeCell ref="M457:N457"/>
    <mergeCell ref="B454:C454"/>
    <mergeCell ref="D454:E454"/>
    <mergeCell ref="I454:L454"/>
    <mergeCell ref="M454:N454"/>
    <mergeCell ref="B455:C455"/>
    <mergeCell ref="D455:E455"/>
    <mergeCell ref="I455:L455"/>
    <mergeCell ref="M455:N455"/>
    <mergeCell ref="B452:C452"/>
    <mergeCell ref="D452:E452"/>
    <mergeCell ref="I452:L452"/>
    <mergeCell ref="M452:N452"/>
    <mergeCell ref="B453:C453"/>
    <mergeCell ref="D453:E453"/>
    <mergeCell ref="I453:L453"/>
    <mergeCell ref="M453:N453"/>
    <mergeCell ref="B450:C450"/>
    <mergeCell ref="D450:E450"/>
    <mergeCell ref="I450:L450"/>
    <mergeCell ref="M450:N450"/>
    <mergeCell ref="B451:C451"/>
    <mergeCell ref="D451:E451"/>
    <mergeCell ref="I451:L451"/>
    <mergeCell ref="M451:N451"/>
    <mergeCell ref="B448:C448"/>
    <mergeCell ref="D448:E448"/>
    <mergeCell ref="I448:L448"/>
    <mergeCell ref="M448:N448"/>
    <mergeCell ref="B449:C449"/>
    <mergeCell ref="D449:E449"/>
    <mergeCell ref="I449:L449"/>
    <mergeCell ref="M449:N449"/>
    <mergeCell ref="B446:C446"/>
    <mergeCell ref="D446:E446"/>
    <mergeCell ref="I446:L446"/>
    <mergeCell ref="M446:N446"/>
    <mergeCell ref="B447:C447"/>
    <mergeCell ref="D447:E447"/>
    <mergeCell ref="I447:L447"/>
    <mergeCell ref="M447:N447"/>
    <mergeCell ref="B444:C444"/>
    <mergeCell ref="D444:E444"/>
    <mergeCell ref="I444:L444"/>
    <mergeCell ref="M444:N444"/>
    <mergeCell ref="B445:C445"/>
    <mergeCell ref="D445:E445"/>
    <mergeCell ref="I445:L445"/>
    <mergeCell ref="M445:N445"/>
    <mergeCell ref="B442:C442"/>
    <mergeCell ref="D442:E442"/>
    <mergeCell ref="I442:L442"/>
    <mergeCell ref="M442:N442"/>
    <mergeCell ref="B443:C443"/>
    <mergeCell ref="D443:E443"/>
    <mergeCell ref="I443:L443"/>
    <mergeCell ref="M443:N443"/>
    <mergeCell ref="B440:C440"/>
    <mergeCell ref="D440:E440"/>
    <mergeCell ref="I440:L440"/>
    <mergeCell ref="M440:N440"/>
    <mergeCell ref="B441:C441"/>
    <mergeCell ref="D441:E441"/>
    <mergeCell ref="I441:L441"/>
    <mergeCell ref="M441:N441"/>
    <mergeCell ref="B438:C438"/>
    <mergeCell ref="D438:E438"/>
    <mergeCell ref="I438:L438"/>
    <mergeCell ref="M438:N438"/>
    <mergeCell ref="B439:C439"/>
    <mergeCell ref="D439:E439"/>
    <mergeCell ref="I439:L439"/>
    <mergeCell ref="M439:N439"/>
    <mergeCell ref="B436:C436"/>
    <mergeCell ref="D436:E436"/>
    <mergeCell ref="I436:L436"/>
    <mergeCell ref="M436:N436"/>
    <mergeCell ref="B437:C437"/>
    <mergeCell ref="D437:E437"/>
    <mergeCell ref="I437:L437"/>
    <mergeCell ref="M437:N437"/>
    <mergeCell ref="B434:C434"/>
    <mergeCell ref="D434:E434"/>
    <mergeCell ref="I434:L434"/>
    <mergeCell ref="M434:N434"/>
    <mergeCell ref="B435:C435"/>
    <mergeCell ref="D435:E435"/>
    <mergeCell ref="I435:L435"/>
    <mergeCell ref="M435:N435"/>
    <mergeCell ref="B432:C432"/>
    <mergeCell ref="D432:E432"/>
    <mergeCell ref="I432:L432"/>
    <mergeCell ref="M432:N432"/>
    <mergeCell ref="B433:C433"/>
    <mergeCell ref="D433:E433"/>
    <mergeCell ref="I433:L433"/>
    <mergeCell ref="M433:N433"/>
    <mergeCell ref="B430:C430"/>
    <mergeCell ref="D430:E430"/>
    <mergeCell ref="I430:L430"/>
    <mergeCell ref="M430:N430"/>
    <mergeCell ref="B431:C431"/>
    <mergeCell ref="D431:E431"/>
    <mergeCell ref="I431:L431"/>
    <mergeCell ref="M431:N431"/>
    <mergeCell ref="B428:C428"/>
    <mergeCell ref="D428:E428"/>
    <mergeCell ref="I428:L428"/>
    <mergeCell ref="M428:N428"/>
    <mergeCell ref="B429:C429"/>
    <mergeCell ref="D429:E429"/>
    <mergeCell ref="I429:L429"/>
    <mergeCell ref="M429:N429"/>
    <mergeCell ref="B426:C426"/>
    <mergeCell ref="D426:E426"/>
    <mergeCell ref="I426:L426"/>
    <mergeCell ref="M426:N426"/>
    <mergeCell ref="B427:C427"/>
    <mergeCell ref="D427:E427"/>
    <mergeCell ref="I427:L427"/>
    <mergeCell ref="M427:N427"/>
    <mergeCell ref="B424:C424"/>
    <mergeCell ref="D424:E424"/>
    <mergeCell ref="I424:L424"/>
    <mergeCell ref="M424:N424"/>
    <mergeCell ref="B425:C425"/>
    <mergeCell ref="D425:E425"/>
    <mergeCell ref="I425:L425"/>
    <mergeCell ref="M425:N425"/>
    <mergeCell ref="B422:C422"/>
    <mergeCell ref="D422:E422"/>
    <mergeCell ref="I422:L422"/>
    <mergeCell ref="M422:N422"/>
    <mergeCell ref="B423:C423"/>
    <mergeCell ref="D423:E423"/>
    <mergeCell ref="I423:L423"/>
    <mergeCell ref="M423:N423"/>
    <mergeCell ref="B420:C420"/>
    <mergeCell ref="D420:E420"/>
    <mergeCell ref="I420:L420"/>
    <mergeCell ref="M420:N420"/>
    <mergeCell ref="B421:C421"/>
    <mergeCell ref="D421:E421"/>
    <mergeCell ref="I421:L421"/>
    <mergeCell ref="M421:N421"/>
    <mergeCell ref="B418:C418"/>
    <mergeCell ref="D418:E418"/>
    <mergeCell ref="I418:L418"/>
    <mergeCell ref="M418:N418"/>
    <mergeCell ref="B419:C419"/>
    <mergeCell ref="D419:E419"/>
    <mergeCell ref="I419:L419"/>
    <mergeCell ref="M419:N419"/>
    <mergeCell ref="B416:C416"/>
    <mergeCell ref="D416:E416"/>
    <mergeCell ref="I416:L416"/>
    <mergeCell ref="M416:N416"/>
    <mergeCell ref="B417:C417"/>
    <mergeCell ref="D417:E417"/>
    <mergeCell ref="I417:L417"/>
    <mergeCell ref="M417:N417"/>
    <mergeCell ref="B414:C414"/>
    <mergeCell ref="D414:E414"/>
    <mergeCell ref="I414:L414"/>
    <mergeCell ref="M414:N414"/>
    <mergeCell ref="B415:C415"/>
    <mergeCell ref="D415:E415"/>
    <mergeCell ref="I415:L415"/>
    <mergeCell ref="M415:N415"/>
    <mergeCell ref="B412:C412"/>
    <mergeCell ref="D412:E412"/>
    <mergeCell ref="I412:L412"/>
    <mergeCell ref="M412:N412"/>
    <mergeCell ref="B413:C413"/>
    <mergeCell ref="D413:E413"/>
    <mergeCell ref="I413:L413"/>
    <mergeCell ref="M413:N413"/>
    <mergeCell ref="B410:C410"/>
    <mergeCell ref="D410:E410"/>
    <mergeCell ref="I410:L410"/>
    <mergeCell ref="M410:N410"/>
    <mergeCell ref="B411:C411"/>
    <mergeCell ref="D411:E411"/>
    <mergeCell ref="I411:L411"/>
    <mergeCell ref="M411:N411"/>
    <mergeCell ref="B408:C408"/>
    <mergeCell ref="D408:E408"/>
    <mergeCell ref="I408:L408"/>
    <mergeCell ref="M408:N408"/>
    <mergeCell ref="B409:C409"/>
    <mergeCell ref="D409:E409"/>
    <mergeCell ref="I409:L409"/>
    <mergeCell ref="M409:N409"/>
    <mergeCell ref="B406:C406"/>
    <mergeCell ref="D406:E406"/>
    <mergeCell ref="I406:L406"/>
    <mergeCell ref="M406:N406"/>
    <mergeCell ref="B407:C407"/>
    <mergeCell ref="D407:E407"/>
    <mergeCell ref="I407:L407"/>
    <mergeCell ref="M407:N407"/>
    <mergeCell ref="B404:C404"/>
    <mergeCell ref="D404:E404"/>
    <mergeCell ref="I404:L404"/>
    <mergeCell ref="M404:N404"/>
    <mergeCell ref="B405:C405"/>
    <mergeCell ref="D405:E405"/>
    <mergeCell ref="I405:L405"/>
    <mergeCell ref="M405:N405"/>
    <mergeCell ref="B402:C402"/>
    <mergeCell ref="D402:E402"/>
    <mergeCell ref="I402:L402"/>
    <mergeCell ref="M402:N402"/>
    <mergeCell ref="B403:C403"/>
    <mergeCell ref="D403:E403"/>
    <mergeCell ref="I403:L403"/>
    <mergeCell ref="M403:N403"/>
    <mergeCell ref="B400:C400"/>
    <mergeCell ref="D400:E400"/>
    <mergeCell ref="I400:L400"/>
    <mergeCell ref="M400:N400"/>
    <mergeCell ref="B401:C401"/>
    <mergeCell ref="D401:E401"/>
    <mergeCell ref="I401:L401"/>
    <mergeCell ref="M401:N401"/>
    <mergeCell ref="B398:C398"/>
    <mergeCell ref="D398:E398"/>
    <mergeCell ref="I398:L398"/>
    <mergeCell ref="M398:N398"/>
    <mergeCell ref="B399:C399"/>
    <mergeCell ref="D399:E399"/>
    <mergeCell ref="I399:L399"/>
    <mergeCell ref="M399:N399"/>
    <mergeCell ref="B396:C396"/>
    <mergeCell ref="D396:E396"/>
    <mergeCell ref="I396:L396"/>
    <mergeCell ref="M396:N396"/>
    <mergeCell ref="B397:C397"/>
    <mergeCell ref="D397:E397"/>
    <mergeCell ref="I397:L397"/>
    <mergeCell ref="M397:N397"/>
    <mergeCell ref="B394:C394"/>
    <mergeCell ref="D394:E394"/>
    <mergeCell ref="I394:L394"/>
    <mergeCell ref="M394:N394"/>
    <mergeCell ref="B395:C395"/>
    <mergeCell ref="D395:E395"/>
    <mergeCell ref="I395:L395"/>
    <mergeCell ref="M395:N395"/>
    <mergeCell ref="B392:C392"/>
    <mergeCell ref="D392:E392"/>
    <mergeCell ref="I392:L392"/>
    <mergeCell ref="M392:N392"/>
    <mergeCell ref="B393:C393"/>
    <mergeCell ref="D393:E393"/>
    <mergeCell ref="I393:L393"/>
    <mergeCell ref="M393:N393"/>
    <mergeCell ref="B390:C390"/>
    <mergeCell ref="D390:E390"/>
    <mergeCell ref="I390:L390"/>
    <mergeCell ref="M390:N390"/>
    <mergeCell ref="B391:C391"/>
    <mergeCell ref="D391:E391"/>
    <mergeCell ref="I391:L391"/>
    <mergeCell ref="M391:N391"/>
    <mergeCell ref="B388:C388"/>
    <mergeCell ref="D388:E388"/>
    <mergeCell ref="I388:L388"/>
    <mergeCell ref="M388:N388"/>
    <mergeCell ref="B389:C389"/>
    <mergeCell ref="D389:E389"/>
    <mergeCell ref="I389:L389"/>
    <mergeCell ref="M389:N389"/>
    <mergeCell ref="B386:C386"/>
    <mergeCell ref="D386:E386"/>
    <mergeCell ref="I386:L386"/>
    <mergeCell ref="M386:N386"/>
    <mergeCell ref="B387:C387"/>
    <mergeCell ref="D387:E387"/>
    <mergeCell ref="I387:L387"/>
    <mergeCell ref="M387:N387"/>
    <mergeCell ref="B384:C384"/>
    <mergeCell ref="D384:E384"/>
    <mergeCell ref="I384:L384"/>
    <mergeCell ref="M384:N384"/>
    <mergeCell ref="B385:C385"/>
    <mergeCell ref="D385:E385"/>
    <mergeCell ref="I385:L385"/>
    <mergeCell ref="M385:N385"/>
    <mergeCell ref="B382:C382"/>
    <mergeCell ref="D382:E382"/>
    <mergeCell ref="I382:L382"/>
    <mergeCell ref="M382:N382"/>
    <mergeCell ref="B383:C383"/>
    <mergeCell ref="D383:E383"/>
    <mergeCell ref="I383:L383"/>
    <mergeCell ref="M383:N383"/>
    <mergeCell ref="B380:C380"/>
    <mergeCell ref="D380:E380"/>
    <mergeCell ref="I380:L380"/>
    <mergeCell ref="M380:N380"/>
    <mergeCell ref="B381:C381"/>
    <mergeCell ref="D381:E381"/>
    <mergeCell ref="I381:L381"/>
    <mergeCell ref="M381:N381"/>
    <mergeCell ref="B378:C378"/>
    <mergeCell ref="D378:E378"/>
    <mergeCell ref="I378:L378"/>
    <mergeCell ref="M378:N378"/>
    <mergeCell ref="B379:C379"/>
    <mergeCell ref="D379:E379"/>
    <mergeCell ref="I379:L379"/>
    <mergeCell ref="M379:N379"/>
    <mergeCell ref="B376:C376"/>
    <mergeCell ref="D376:E376"/>
    <mergeCell ref="I376:L376"/>
    <mergeCell ref="M376:N376"/>
    <mergeCell ref="B377:C377"/>
    <mergeCell ref="D377:E377"/>
    <mergeCell ref="I377:L377"/>
    <mergeCell ref="M377:N377"/>
    <mergeCell ref="B374:C374"/>
    <mergeCell ref="D374:E374"/>
    <mergeCell ref="I374:L374"/>
    <mergeCell ref="M374:N374"/>
    <mergeCell ref="B375:C375"/>
    <mergeCell ref="D375:E375"/>
    <mergeCell ref="I375:L375"/>
    <mergeCell ref="M375:N375"/>
    <mergeCell ref="B372:C372"/>
    <mergeCell ref="D372:E372"/>
    <mergeCell ref="I372:L372"/>
    <mergeCell ref="M372:N372"/>
    <mergeCell ref="B373:C373"/>
    <mergeCell ref="D373:E373"/>
    <mergeCell ref="I373:L373"/>
    <mergeCell ref="M373:N373"/>
    <mergeCell ref="B370:C370"/>
    <mergeCell ref="D370:E370"/>
    <mergeCell ref="I370:L370"/>
    <mergeCell ref="M370:N370"/>
    <mergeCell ref="B371:C371"/>
    <mergeCell ref="D371:E371"/>
    <mergeCell ref="I371:L371"/>
    <mergeCell ref="M371:N371"/>
    <mergeCell ref="B368:C368"/>
    <mergeCell ref="D368:E368"/>
    <mergeCell ref="I368:L368"/>
    <mergeCell ref="M368:N368"/>
    <mergeCell ref="B369:C369"/>
    <mergeCell ref="D369:E369"/>
    <mergeCell ref="I369:L369"/>
    <mergeCell ref="M369:N369"/>
    <mergeCell ref="B366:C366"/>
    <mergeCell ref="D366:E366"/>
    <mergeCell ref="I366:L366"/>
    <mergeCell ref="M366:N366"/>
    <mergeCell ref="B367:C367"/>
    <mergeCell ref="D367:E367"/>
    <mergeCell ref="I367:L367"/>
    <mergeCell ref="M367:N367"/>
    <mergeCell ref="B364:C364"/>
    <mergeCell ref="D364:E364"/>
    <mergeCell ref="I364:L364"/>
    <mergeCell ref="M364:N364"/>
    <mergeCell ref="B365:C365"/>
    <mergeCell ref="D365:E365"/>
    <mergeCell ref="I365:L365"/>
    <mergeCell ref="M365:N365"/>
    <mergeCell ref="B362:C362"/>
    <mergeCell ref="D362:E362"/>
    <mergeCell ref="I362:L362"/>
    <mergeCell ref="M362:N362"/>
    <mergeCell ref="B363:C363"/>
    <mergeCell ref="D363:E363"/>
    <mergeCell ref="I363:L363"/>
    <mergeCell ref="M363:N363"/>
    <mergeCell ref="B360:C360"/>
    <mergeCell ref="D360:E360"/>
    <mergeCell ref="I360:L360"/>
    <mergeCell ref="M360:N360"/>
    <mergeCell ref="B361:C361"/>
    <mergeCell ref="D361:E361"/>
    <mergeCell ref="I361:L361"/>
    <mergeCell ref="M361:N361"/>
    <mergeCell ref="B358:C358"/>
    <mergeCell ref="D358:E358"/>
    <mergeCell ref="I358:L358"/>
    <mergeCell ref="M358:N358"/>
    <mergeCell ref="B359:C359"/>
    <mergeCell ref="D359:E359"/>
    <mergeCell ref="I359:L359"/>
    <mergeCell ref="M359:N359"/>
    <mergeCell ref="B356:C356"/>
    <mergeCell ref="D356:E356"/>
    <mergeCell ref="I356:L356"/>
    <mergeCell ref="M356:N356"/>
    <mergeCell ref="B357:C357"/>
    <mergeCell ref="D357:E357"/>
    <mergeCell ref="I357:L357"/>
    <mergeCell ref="M357:N357"/>
    <mergeCell ref="B354:C354"/>
    <mergeCell ref="D354:E354"/>
    <mergeCell ref="I354:L354"/>
    <mergeCell ref="M354:N354"/>
    <mergeCell ref="B355:C355"/>
    <mergeCell ref="D355:E355"/>
    <mergeCell ref="I355:L355"/>
    <mergeCell ref="M355:N355"/>
    <mergeCell ref="B352:C352"/>
    <mergeCell ref="D352:E352"/>
    <mergeCell ref="I352:L352"/>
    <mergeCell ref="M352:N352"/>
    <mergeCell ref="B353:C353"/>
    <mergeCell ref="D353:E353"/>
    <mergeCell ref="I353:L353"/>
    <mergeCell ref="M353:N353"/>
    <mergeCell ref="B350:C350"/>
    <mergeCell ref="D350:E350"/>
    <mergeCell ref="I350:L350"/>
    <mergeCell ref="M350:N350"/>
    <mergeCell ref="B351:C351"/>
    <mergeCell ref="D351:E351"/>
    <mergeCell ref="I351:L351"/>
    <mergeCell ref="M351:N351"/>
    <mergeCell ref="B348:C348"/>
    <mergeCell ref="D348:E348"/>
    <mergeCell ref="I348:L348"/>
    <mergeCell ref="M348:N348"/>
    <mergeCell ref="B349:C349"/>
    <mergeCell ref="D349:E349"/>
    <mergeCell ref="I349:L349"/>
    <mergeCell ref="M349:N349"/>
    <mergeCell ref="B346:C346"/>
    <mergeCell ref="D346:E346"/>
    <mergeCell ref="I346:L346"/>
    <mergeCell ref="M346:N346"/>
    <mergeCell ref="B347:C347"/>
    <mergeCell ref="D347:E347"/>
    <mergeCell ref="I347:L347"/>
    <mergeCell ref="M347:N347"/>
    <mergeCell ref="B344:C344"/>
    <mergeCell ref="D344:E344"/>
    <mergeCell ref="I344:L344"/>
    <mergeCell ref="M344:N344"/>
    <mergeCell ref="B345:C345"/>
    <mergeCell ref="D345:E345"/>
    <mergeCell ref="I345:L345"/>
    <mergeCell ref="M345:N345"/>
    <mergeCell ref="B342:C342"/>
    <mergeCell ref="D342:E342"/>
    <mergeCell ref="I342:L342"/>
    <mergeCell ref="M342:N342"/>
    <mergeCell ref="B343:C343"/>
    <mergeCell ref="D343:E343"/>
    <mergeCell ref="I343:L343"/>
    <mergeCell ref="M343:N343"/>
    <mergeCell ref="B340:C340"/>
    <mergeCell ref="D340:E340"/>
    <mergeCell ref="I340:L340"/>
    <mergeCell ref="M340:N340"/>
    <mergeCell ref="B341:C341"/>
    <mergeCell ref="D341:E341"/>
    <mergeCell ref="I341:L341"/>
    <mergeCell ref="M341:N341"/>
    <mergeCell ref="B338:C338"/>
    <mergeCell ref="D338:E338"/>
    <mergeCell ref="I338:L338"/>
    <mergeCell ref="M338:N338"/>
    <mergeCell ref="B339:C339"/>
    <mergeCell ref="D339:E339"/>
    <mergeCell ref="I339:L339"/>
    <mergeCell ref="M339:N339"/>
    <mergeCell ref="B336:C336"/>
    <mergeCell ref="D336:E336"/>
    <mergeCell ref="I336:L336"/>
    <mergeCell ref="M336:N336"/>
    <mergeCell ref="B337:C337"/>
    <mergeCell ref="D337:E337"/>
    <mergeCell ref="I337:L337"/>
    <mergeCell ref="M337:N337"/>
    <mergeCell ref="B334:C334"/>
    <mergeCell ref="D334:E334"/>
    <mergeCell ref="I334:L334"/>
    <mergeCell ref="M334:N334"/>
    <mergeCell ref="B335:C335"/>
    <mergeCell ref="D335:E335"/>
    <mergeCell ref="I335:L335"/>
    <mergeCell ref="M335:N335"/>
    <mergeCell ref="B332:C332"/>
    <mergeCell ref="D332:E332"/>
    <mergeCell ref="I332:L332"/>
    <mergeCell ref="M332:N332"/>
    <mergeCell ref="B333:C333"/>
    <mergeCell ref="D333:E333"/>
    <mergeCell ref="I333:L333"/>
    <mergeCell ref="M333:N333"/>
    <mergeCell ref="B330:C330"/>
    <mergeCell ref="D330:E330"/>
    <mergeCell ref="I330:L330"/>
    <mergeCell ref="M330:N330"/>
    <mergeCell ref="B331:C331"/>
    <mergeCell ref="D331:E331"/>
    <mergeCell ref="I331:L331"/>
    <mergeCell ref="M331:N331"/>
    <mergeCell ref="B328:C328"/>
    <mergeCell ref="D328:E328"/>
    <mergeCell ref="I328:L328"/>
    <mergeCell ref="M328:N328"/>
    <mergeCell ref="B329:C329"/>
    <mergeCell ref="D329:E329"/>
    <mergeCell ref="I329:L329"/>
    <mergeCell ref="M329:N329"/>
    <mergeCell ref="B326:C326"/>
    <mergeCell ref="D326:E326"/>
    <mergeCell ref="I326:L326"/>
    <mergeCell ref="M326:N326"/>
    <mergeCell ref="B327:C327"/>
    <mergeCell ref="D327:E327"/>
    <mergeCell ref="I327:L327"/>
    <mergeCell ref="M327:N327"/>
    <mergeCell ref="B324:C324"/>
    <mergeCell ref="D324:E324"/>
    <mergeCell ref="I324:L324"/>
    <mergeCell ref="M324:N324"/>
    <mergeCell ref="B325:C325"/>
    <mergeCell ref="D325:E325"/>
    <mergeCell ref="I325:L325"/>
    <mergeCell ref="M325:N325"/>
    <mergeCell ref="B322:C322"/>
    <mergeCell ref="D322:E322"/>
    <mergeCell ref="I322:L322"/>
    <mergeCell ref="M322:N322"/>
    <mergeCell ref="B323:C323"/>
    <mergeCell ref="D323:E323"/>
    <mergeCell ref="I323:L323"/>
    <mergeCell ref="M323:N323"/>
    <mergeCell ref="B320:C320"/>
    <mergeCell ref="D320:E320"/>
    <mergeCell ref="I320:L320"/>
    <mergeCell ref="M320:N320"/>
    <mergeCell ref="B321:C321"/>
    <mergeCell ref="D321:E321"/>
    <mergeCell ref="I321:L321"/>
    <mergeCell ref="M321:N321"/>
    <mergeCell ref="B318:C318"/>
    <mergeCell ref="D318:E318"/>
    <mergeCell ref="I318:L318"/>
    <mergeCell ref="M318:N318"/>
    <mergeCell ref="B319:C319"/>
    <mergeCell ref="D319:E319"/>
    <mergeCell ref="I319:L319"/>
    <mergeCell ref="M319:N319"/>
    <mergeCell ref="B316:C316"/>
    <mergeCell ref="D316:E316"/>
    <mergeCell ref="I316:L316"/>
    <mergeCell ref="M316:N316"/>
    <mergeCell ref="B317:C317"/>
    <mergeCell ref="D317:E317"/>
    <mergeCell ref="I317:L317"/>
    <mergeCell ref="M317:N317"/>
    <mergeCell ref="B314:C314"/>
    <mergeCell ref="D314:E314"/>
    <mergeCell ref="I314:L314"/>
    <mergeCell ref="M314:N314"/>
    <mergeCell ref="B315:C315"/>
    <mergeCell ref="D315:E315"/>
    <mergeCell ref="I315:L315"/>
    <mergeCell ref="M315:N315"/>
    <mergeCell ref="B312:C312"/>
    <mergeCell ref="D312:E312"/>
    <mergeCell ref="I312:L312"/>
    <mergeCell ref="M312:N312"/>
    <mergeCell ref="B313:C313"/>
    <mergeCell ref="D313:E313"/>
    <mergeCell ref="I313:L313"/>
    <mergeCell ref="M313:N313"/>
    <mergeCell ref="B310:C310"/>
    <mergeCell ref="D310:E310"/>
    <mergeCell ref="I310:L310"/>
    <mergeCell ref="M310:N310"/>
    <mergeCell ref="B311:C311"/>
    <mergeCell ref="D311:E311"/>
    <mergeCell ref="I311:L311"/>
    <mergeCell ref="M311:N311"/>
    <mergeCell ref="B308:C308"/>
    <mergeCell ref="D308:E308"/>
    <mergeCell ref="I308:L308"/>
    <mergeCell ref="M308:N308"/>
    <mergeCell ref="B309:C309"/>
    <mergeCell ref="D309:E309"/>
    <mergeCell ref="I309:L309"/>
    <mergeCell ref="M309:N309"/>
    <mergeCell ref="B306:C306"/>
    <mergeCell ref="D306:E306"/>
    <mergeCell ref="I306:L306"/>
    <mergeCell ref="M306:N306"/>
    <mergeCell ref="B307:C307"/>
    <mergeCell ref="D307:E307"/>
    <mergeCell ref="I307:L307"/>
    <mergeCell ref="M307:N307"/>
    <mergeCell ref="B304:C304"/>
    <mergeCell ref="D304:E304"/>
    <mergeCell ref="I304:L304"/>
    <mergeCell ref="M304:N304"/>
    <mergeCell ref="B305:C305"/>
    <mergeCell ref="D305:E305"/>
    <mergeCell ref="I305:L305"/>
    <mergeCell ref="M305:N305"/>
    <mergeCell ref="B302:C302"/>
    <mergeCell ref="D302:E302"/>
    <mergeCell ref="I302:L302"/>
    <mergeCell ref="M302:N302"/>
    <mergeCell ref="B303:C303"/>
    <mergeCell ref="D303:E303"/>
    <mergeCell ref="I303:L303"/>
    <mergeCell ref="M303:N303"/>
    <mergeCell ref="B300:C300"/>
    <mergeCell ref="D300:E300"/>
    <mergeCell ref="I300:L300"/>
    <mergeCell ref="M300:N300"/>
    <mergeCell ref="B301:C301"/>
    <mergeCell ref="D301:E301"/>
    <mergeCell ref="I301:L301"/>
    <mergeCell ref="M301:N301"/>
    <mergeCell ref="B298:C298"/>
    <mergeCell ref="D298:E298"/>
    <mergeCell ref="I298:L298"/>
    <mergeCell ref="M298:N298"/>
    <mergeCell ref="B299:C299"/>
    <mergeCell ref="D299:E299"/>
    <mergeCell ref="I299:L299"/>
    <mergeCell ref="M299:N299"/>
    <mergeCell ref="B296:C296"/>
    <mergeCell ref="D296:E296"/>
    <mergeCell ref="I296:L296"/>
    <mergeCell ref="M296:N296"/>
    <mergeCell ref="B297:C297"/>
    <mergeCell ref="D297:E297"/>
    <mergeCell ref="I297:L297"/>
    <mergeCell ref="M297:N297"/>
    <mergeCell ref="B294:C294"/>
    <mergeCell ref="D294:E294"/>
    <mergeCell ref="I294:L294"/>
    <mergeCell ref="M294:N294"/>
    <mergeCell ref="B295:C295"/>
    <mergeCell ref="D295:E295"/>
    <mergeCell ref="I295:L295"/>
    <mergeCell ref="M295:N295"/>
    <mergeCell ref="B292:C292"/>
    <mergeCell ref="D292:E292"/>
    <mergeCell ref="I292:L292"/>
    <mergeCell ref="M292:N292"/>
    <mergeCell ref="B293:C293"/>
    <mergeCell ref="D293:E293"/>
    <mergeCell ref="I293:L293"/>
    <mergeCell ref="M293:N293"/>
    <mergeCell ref="B290:C290"/>
    <mergeCell ref="D290:E290"/>
    <mergeCell ref="I290:L290"/>
    <mergeCell ref="M290:N290"/>
    <mergeCell ref="B291:C291"/>
    <mergeCell ref="D291:E291"/>
    <mergeCell ref="I291:L291"/>
    <mergeCell ref="M291:N291"/>
    <mergeCell ref="B288:C288"/>
    <mergeCell ref="D288:E288"/>
    <mergeCell ref="I288:L288"/>
    <mergeCell ref="M288:N288"/>
    <mergeCell ref="B289:C289"/>
    <mergeCell ref="D289:E289"/>
    <mergeCell ref="I289:L289"/>
    <mergeCell ref="M289:N289"/>
    <mergeCell ref="B286:C286"/>
    <mergeCell ref="D286:E286"/>
    <mergeCell ref="I286:L286"/>
    <mergeCell ref="M286:N286"/>
    <mergeCell ref="B287:C287"/>
    <mergeCell ref="D287:E287"/>
    <mergeCell ref="I287:L287"/>
    <mergeCell ref="M287:N287"/>
    <mergeCell ref="B284:C284"/>
    <mergeCell ref="D284:E284"/>
    <mergeCell ref="I284:L284"/>
    <mergeCell ref="M284:N284"/>
    <mergeCell ref="B285:C285"/>
    <mergeCell ref="D285:E285"/>
    <mergeCell ref="I285:L285"/>
    <mergeCell ref="M285:N285"/>
    <mergeCell ref="B282:C282"/>
    <mergeCell ref="D282:E282"/>
    <mergeCell ref="I282:L282"/>
    <mergeCell ref="M282:N282"/>
    <mergeCell ref="B283:C283"/>
    <mergeCell ref="D283:E283"/>
    <mergeCell ref="I283:L283"/>
    <mergeCell ref="M283:N283"/>
    <mergeCell ref="B280:C280"/>
    <mergeCell ref="D280:E280"/>
    <mergeCell ref="I280:L280"/>
    <mergeCell ref="M280:N280"/>
    <mergeCell ref="B281:C281"/>
    <mergeCell ref="D281:E281"/>
    <mergeCell ref="I281:L281"/>
    <mergeCell ref="M281:N281"/>
    <mergeCell ref="B278:C278"/>
    <mergeCell ref="D278:E278"/>
    <mergeCell ref="I278:L278"/>
    <mergeCell ref="M278:N278"/>
    <mergeCell ref="B279:C279"/>
    <mergeCell ref="D279:E279"/>
    <mergeCell ref="I279:L279"/>
    <mergeCell ref="M279:N279"/>
    <mergeCell ref="B276:C276"/>
    <mergeCell ref="D276:E276"/>
    <mergeCell ref="I276:L276"/>
    <mergeCell ref="M276:N276"/>
    <mergeCell ref="B277:C277"/>
    <mergeCell ref="D277:E277"/>
    <mergeCell ref="I277:L277"/>
    <mergeCell ref="M277:N277"/>
    <mergeCell ref="B274:C274"/>
    <mergeCell ref="D274:E274"/>
    <mergeCell ref="I274:L274"/>
    <mergeCell ref="M274:N274"/>
    <mergeCell ref="B275:C275"/>
    <mergeCell ref="D275:E275"/>
    <mergeCell ref="I275:L275"/>
    <mergeCell ref="M275:N275"/>
    <mergeCell ref="B272:C272"/>
    <mergeCell ref="D272:E272"/>
    <mergeCell ref="I272:L272"/>
    <mergeCell ref="M272:N272"/>
    <mergeCell ref="B273:C273"/>
    <mergeCell ref="D273:E273"/>
    <mergeCell ref="I273:L273"/>
    <mergeCell ref="M273:N273"/>
    <mergeCell ref="B270:C270"/>
    <mergeCell ref="D270:E270"/>
    <mergeCell ref="I270:L270"/>
    <mergeCell ref="M270:N270"/>
    <mergeCell ref="B271:C271"/>
    <mergeCell ref="D271:E271"/>
    <mergeCell ref="I271:L271"/>
    <mergeCell ref="M271:N271"/>
    <mergeCell ref="B268:C268"/>
    <mergeCell ref="D268:E268"/>
    <mergeCell ref="I268:L268"/>
    <mergeCell ref="M268:N268"/>
    <mergeCell ref="B269:C269"/>
    <mergeCell ref="D269:E269"/>
    <mergeCell ref="I269:L269"/>
    <mergeCell ref="M269:N269"/>
    <mergeCell ref="B266:C266"/>
    <mergeCell ref="D266:E266"/>
    <mergeCell ref="I266:L266"/>
    <mergeCell ref="M266:N266"/>
    <mergeCell ref="B267:C267"/>
    <mergeCell ref="D267:E267"/>
    <mergeCell ref="I267:L267"/>
    <mergeCell ref="M267:N267"/>
    <mergeCell ref="B264:C264"/>
    <mergeCell ref="D264:E264"/>
    <mergeCell ref="I264:L264"/>
    <mergeCell ref="M264:N264"/>
    <mergeCell ref="B265:C265"/>
    <mergeCell ref="D265:E265"/>
    <mergeCell ref="I265:L265"/>
    <mergeCell ref="M265:N265"/>
    <mergeCell ref="B262:C262"/>
    <mergeCell ref="D262:E262"/>
    <mergeCell ref="I262:L262"/>
    <mergeCell ref="M262:N262"/>
    <mergeCell ref="B263:C263"/>
    <mergeCell ref="D263:E263"/>
    <mergeCell ref="I263:L263"/>
    <mergeCell ref="M263:N263"/>
    <mergeCell ref="B260:C260"/>
    <mergeCell ref="D260:E260"/>
    <mergeCell ref="I260:L260"/>
    <mergeCell ref="M260:N260"/>
    <mergeCell ref="B261:C261"/>
    <mergeCell ref="D261:E261"/>
    <mergeCell ref="I261:L261"/>
    <mergeCell ref="M261:N261"/>
    <mergeCell ref="B258:C258"/>
    <mergeCell ref="D258:E258"/>
    <mergeCell ref="I258:L258"/>
    <mergeCell ref="M258:N258"/>
    <mergeCell ref="B259:C259"/>
    <mergeCell ref="D259:E259"/>
    <mergeCell ref="I259:L259"/>
    <mergeCell ref="M259:N259"/>
    <mergeCell ref="B256:C256"/>
    <mergeCell ref="D256:E256"/>
    <mergeCell ref="I256:L256"/>
    <mergeCell ref="M256:N256"/>
    <mergeCell ref="B257:C257"/>
    <mergeCell ref="D257:E257"/>
    <mergeCell ref="I257:L257"/>
    <mergeCell ref="M257:N257"/>
    <mergeCell ref="B254:C254"/>
    <mergeCell ref="D254:E254"/>
    <mergeCell ref="I254:L254"/>
    <mergeCell ref="M254:N254"/>
    <mergeCell ref="B255:C255"/>
    <mergeCell ref="D255:E255"/>
    <mergeCell ref="I255:L255"/>
    <mergeCell ref="M255:N255"/>
    <mergeCell ref="B252:C252"/>
    <mergeCell ref="D252:E252"/>
    <mergeCell ref="I252:L252"/>
    <mergeCell ref="M252:N252"/>
    <mergeCell ref="B253:C253"/>
    <mergeCell ref="D253:E253"/>
    <mergeCell ref="I253:L253"/>
    <mergeCell ref="M253:N253"/>
    <mergeCell ref="B250:C250"/>
    <mergeCell ref="D250:E250"/>
    <mergeCell ref="I250:L250"/>
    <mergeCell ref="M250:N250"/>
    <mergeCell ref="B251:C251"/>
    <mergeCell ref="D251:E251"/>
    <mergeCell ref="I251:L251"/>
    <mergeCell ref="M251:N251"/>
    <mergeCell ref="B248:C248"/>
    <mergeCell ref="D248:E248"/>
    <mergeCell ref="I248:L248"/>
    <mergeCell ref="M248:N248"/>
    <mergeCell ref="B249:C249"/>
    <mergeCell ref="D249:E249"/>
    <mergeCell ref="I249:L249"/>
    <mergeCell ref="M249:N249"/>
    <mergeCell ref="B246:C246"/>
    <mergeCell ref="D246:E246"/>
    <mergeCell ref="I246:L246"/>
    <mergeCell ref="M246:N246"/>
    <mergeCell ref="B247:C247"/>
    <mergeCell ref="D247:E247"/>
    <mergeCell ref="I247:L247"/>
    <mergeCell ref="M247:N247"/>
    <mergeCell ref="B244:C244"/>
    <mergeCell ref="D244:E244"/>
    <mergeCell ref="I244:L244"/>
    <mergeCell ref="M244:N244"/>
    <mergeCell ref="B245:C245"/>
    <mergeCell ref="D245:E245"/>
    <mergeCell ref="I245:L245"/>
    <mergeCell ref="M245:N245"/>
    <mergeCell ref="B242:C242"/>
    <mergeCell ref="D242:E242"/>
    <mergeCell ref="I242:L242"/>
    <mergeCell ref="M242:N242"/>
    <mergeCell ref="B243:C243"/>
    <mergeCell ref="D243:E243"/>
    <mergeCell ref="I243:L243"/>
    <mergeCell ref="M243:N243"/>
    <mergeCell ref="B240:C240"/>
    <mergeCell ref="D240:E240"/>
    <mergeCell ref="I240:L240"/>
    <mergeCell ref="M240:N240"/>
    <mergeCell ref="B241:C241"/>
    <mergeCell ref="D241:E241"/>
    <mergeCell ref="I241:L241"/>
    <mergeCell ref="M241:N241"/>
    <mergeCell ref="B238:C238"/>
    <mergeCell ref="D238:E238"/>
    <mergeCell ref="I238:L238"/>
    <mergeCell ref="M238:N238"/>
    <mergeCell ref="B239:C239"/>
    <mergeCell ref="D239:E239"/>
    <mergeCell ref="I239:L239"/>
    <mergeCell ref="M239:N239"/>
    <mergeCell ref="B236:C236"/>
    <mergeCell ref="D236:E236"/>
    <mergeCell ref="I236:L236"/>
    <mergeCell ref="M236:N236"/>
    <mergeCell ref="B237:C237"/>
    <mergeCell ref="D237:E237"/>
    <mergeCell ref="I237:L237"/>
    <mergeCell ref="M237:N237"/>
    <mergeCell ref="B234:C234"/>
    <mergeCell ref="D234:E234"/>
    <mergeCell ref="I234:L234"/>
    <mergeCell ref="M234:N234"/>
    <mergeCell ref="B235:C235"/>
    <mergeCell ref="D235:E235"/>
    <mergeCell ref="I235:L235"/>
    <mergeCell ref="M235:N235"/>
    <mergeCell ref="B232:C232"/>
    <mergeCell ref="D232:E232"/>
    <mergeCell ref="I232:L232"/>
    <mergeCell ref="M232:N232"/>
    <mergeCell ref="B233:C233"/>
    <mergeCell ref="D233:E233"/>
    <mergeCell ref="I233:L233"/>
    <mergeCell ref="M233:N233"/>
    <mergeCell ref="B230:C230"/>
    <mergeCell ref="D230:E230"/>
    <mergeCell ref="I230:L230"/>
    <mergeCell ref="M230:N230"/>
    <mergeCell ref="B231:C231"/>
    <mergeCell ref="D231:E231"/>
    <mergeCell ref="I231:L231"/>
    <mergeCell ref="M231:N231"/>
    <mergeCell ref="B228:C228"/>
    <mergeCell ref="D228:E228"/>
    <mergeCell ref="I228:L228"/>
    <mergeCell ref="M228:N228"/>
    <mergeCell ref="B229:C229"/>
    <mergeCell ref="D229:E229"/>
    <mergeCell ref="I229:L229"/>
    <mergeCell ref="M229:N229"/>
    <mergeCell ref="B226:C226"/>
    <mergeCell ref="D226:E226"/>
    <mergeCell ref="I226:L226"/>
    <mergeCell ref="M226:N226"/>
    <mergeCell ref="B227:C227"/>
    <mergeCell ref="D227:E227"/>
    <mergeCell ref="I227:L227"/>
    <mergeCell ref="M227:N227"/>
    <mergeCell ref="B224:C224"/>
    <mergeCell ref="D224:E224"/>
    <mergeCell ref="I224:L224"/>
    <mergeCell ref="M224:N224"/>
    <mergeCell ref="B225:C225"/>
    <mergeCell ref="D225:E225"/>
    <mergeCell ref="I225:L225"/>
    <mergeCell ref="M225:N225"/>
    <mergeCell ref="B222:C222"/>
    <mergeCell ref="D222:E222"/>
    <mergeCell ref="I222:L222"/>
    <mergeCell ref="M222:N222"/>
    <mergeCell ref="B223:C223"/>
    <mergeCell ref="D223:E223"/>
    <mergeCell ref="I223:L223"/>
    <mergeCell ref="M223:N223"/>
    <mergeCell ref="B220:C220"/>
    <mergeCell ref="D220:E220"/>
    <mergeCell ref="I220:L220"/>
    <mergeCell ref="M220:N220"/>
    <mergeCell ref="B221:C221"/>
    <mergeCell ref="D221:E221"/>
    <mergeCell ref="I221:L221"/>
    <mergeCell ref="M221:N221"/>
    <mergeCell ref="B218:C218"/>
    <mergeCell ref="D218:E218"/>
    <mergeCell ref="I218:L218"/>
    <mergeCell ref="M218:N218"/>
    <mergeCell ref="B219:C219"/>
    <mergeCell ref="D219:E219"/>
    <mergeCell ref="I219:L219"/>
    <mergeCell ref="M219:N219"/>
    <mergeCell ref="B216:C216"/>
    <mergeCell ref="D216:E216"/>
    <mergeCell ref="I216:L216"/>
    <mergeCell ref="M216:N216"/>
    <mergeCell ref="B217:C217"/>
    <mergeCell ref="D217:E217"/>
    <mergeCell ref="I217:L217"/>
    <mergeCell ref="M217:N217"/>
    <mergeCell ref="B214:C214"/>
    <mergeCell ref="D214:E214"/>
    <mergeCell ref="I214:L214"/>
    <mergeCell ref="M214:N214"/>
    <mergeCell ref="B215:C215"/>
    <mergeCell ref="D215:E215"/>
    <mergeCell ref="I215:L215"/>
    <mergeCell ref="M215:N215"/>
    <mergeCell ref="B212:C212"/>
    <mergeCell ref="D212:E212"/>
    <mergeCell ref="I212:L212"/>
    <mergeCell ref="M212:N212"/>
    <mergeCell ref="B213:C213"/>
    <mergeCell ref="D213:E213"/>
    <mergeCell ref="I213:L213"/>
    <mergeCell ref="M213:N213"/>
    <mergeCell ref="B210:C210"/>
    <mergeCell ref="D210:E210"/>
    <mergeCell ref="I210:L210"/>
    <mergeCell ref="M210:N210"/>
    <mergeCell ref="B211:C211"/>
    <mergeCell ref="D211:E211"/>
    <mergeCell ref="I211:L211"/>
    <mergeCell ref="M211:N211"/>
    <mergeCell ref="B208:C208"/>
    <mergeCell ref="D208:E208"/>
    <mergeCell ref="I208:L208"/>
    <mergeCell ref="M208:N208"/>
    <mergeCell ref="B209:C209"/>
    <mergeCell ref="D209:E209"/>
    <mergeCell ref="I209:L209"/>
    <mergeCell ref="M209:N209"/>
    <mergeCell ref="B206:C206"/>
    <mergeCell ref="D206:E206"/>
    <mergeCell ref="I206:L206"/>
    <mergeCell ref="M206:N206"/>
    <mergeCell ref="B207:C207"/>
    <mergeCell ref="D207:E207"/>
    <mergeCell ref="I207:L207"/>
    <mergeCell ref="M207:N207"/>
    <mergeCell ref="B204:C204"/>
    <mergeCell ref="D204:E204"/>
    <mergeCell ref="I204:L204"/>
    <mergeCell ref="M204:N204"/>
    <mergeCell ref="B205:C205"/>
    <mergeCell ref="D205:E205"/>
    <mergeCell ref="I205:L205"/>
    <mergeCell ref="M205:N205"/>
    <mergeCell ref="B202:C202"/>
    <mergeCell ref="D202:E202"/>
    <mergeCell ref="I202:L202"/>
    <mergeCell ref="M202:N202"/>
    <mergeCell ref="B203:C203"/>
    <mergeCell ref="D203:E203"/>
    <mergeCell ref="I203:L203"/>
    <mergeCell ref="M203:N203"/>
    <mergeCell ref="B200:C200"/>
    <mergeCell ref="D200:E200"/>
    <mergeCell ref="I200:L200"/>
    <mergeCell ref="M200:N200"/>
    <mergeCell ref="B201:C201"/>
    <mergeCell ref="D201:E201"/>
    <mergeCell ref="I201:L201"/>
    <mergeCell ref="M201:N201"/>
    <mergeCell ref="B198:C198"/>
    <mergeCell ref="D198:E198"/>
    <mergeCell ref="I198:L198"/>
    <mergeCell ref="M198:N198"/>
    <mergeCell ref="B199:C199"/>
    <mergeCell ref="D199:E199"/>
    <mergeCell ref="I199:L199"/>
    <mergeCell ref="M199:N199"/>
    <mergeCell ref="B196:C196"/>
    <mergeCell ref="D196:E196"/>
    <mergeCell ref="I196:L196"/>
    <mergeCell ref="M196:N196"/>
    <mergeCell ref="B197:C197"/>
    <mergeCell ref="D197:E197"/>
    <mergeCell ref="I197:L197"/>
    <mergeCell ref="M197:N197"/>
    <mergeCell ref="B194:C194"/>
    <mergeCell ref="D194:E194"/>
    <mergeCell ref="I194:L194"/>
    <mergeCell ref="M194:N194"/>
    <mergeCell ref="B195:C195"/>
    <mergeCell ref="D195:E195"/>
    <mergeCell ref="I195:L195"/>
    <mergeCell ref="M195:N195"/>
    <mergeCell ref="B192:C192"/>
    <mergeCell ref="D192:E192"/>
    <mergeCell ref="I192:L192"/>
    <mergeCell ref="M192:N192"/>
    <mergeCell ref="B193:C193"/>
    <mergeCell ref="D193:E193"/>
    <mergeCell ref="I193:L193"/>
    <mergeCell ref="M193:N193"/>
    <mergeCell ref="B190:C190"/>
    <mergeCell ref="D190:E190"/>
    <mergeCell ref="I190:L190"/>
    <mergeCell ref="M190:N190"/>
    <mergeCell ref="B191:C191"/>
    <mergeCell ref="D191:E191"/>
    <mergeCell ref="I191:L191"/>
    <mergeCell ref="M191:N191"/>
    <mergeCell ref="B188:C188"/>
    <mergeCell ref="D188:E188"/>
    <mergeCell ref="I188:L188"/>
    <mergeCell ref="M188:N188"/>
    <mergeCell ref="B189:C189"/>
    <mergeCell ref="D189:E189"/>
    <mergeCell ref="I189:L189"/>
    <mergeCell ref="M189:N189"/>
    <mergeCell ref="B186:C186"/>
    <mergeCell ref="D186:E186"/>
    <mergeCell ref="I186:L186"/>
    <mergeCell ref="M186:N186"/>
    <mergeCell ref="B187:C187"/>
    <mergeCell ref="D187:E187"/>
    <mergeCell ref="I187:L187"/>
    <mergeCell ref="M187:N187"/>
    <mergeCell ref="B184:C184"/>
    <mergeCell ref="D184:E184"/>
    <mergeCell ref="I184:L184"/>
    <mergeCell ref="M184:N184"/>
    <mergeCell ref="B185:C185"/>
    <mergeCell ref="D185:E185"/>
    <mergeCell ref="I185:L185"/>
    <mergeCell ref="M185:N185"/>
    <mergeCell ref="B182:C182"/>
    <mergeCell ref="D182:E182"/>
    <mergeCell ref="I182:L182"/>
    <mergeCell ref="M182:N182"/>
    <mergeCell ref="B183:C183"/>
    <mergeCell ref="D183:E183"/>
    <mergeCell ref="I183:L183"/>
    <mergeCell ref="M183:N183"/>
    <mergeCell ref="B180:C180"/>
    <mergeCell ref="D180:E180"/>
    <mergeCell ref="I180:L180"/>
    <mergeCell ref="M180:N180"/>
    <mergeCell ref="B181:C181"/>
    <mergeCell ref="D181:E181"/>
    <mergeCell ref="I181:L181"/>
    <mergeCell ref="M181:N181"/>
    <mergeCell ref="B178:C178"/>
    <mergeCell ref="D178:E178"/>
    <mergeCell ref="I178:L178"/>
    <mergeCell ref="M178:N178"/>
    <mergeCell ref="B179:C179"/>
    <mergeCell ref="D179:E179"/>
    <mergeCell ref="I179:L179"/>
    <mergeCell ref="M179:N179"/>
    <mergeCell ref="B176:C176"/>
    <mergeCell ref="D176:E176"/>
    <mergeCell ref="I176:L176"/>
    <mergeCell ref="M176:N176"/>
    <mergeCell ref="B177:C177"/>
    <mergeCell ref="D177:E177"/>
    <mergeCell ref="I177:L177"/>
    <mergeCell ref="M177:N177"/>
    <mergeCell ref="B174:C174"/>
    <mergeCell ref="D174:E174"/>
    <mergeCell ref="I174:L174"/>
    <mergeCell ref="M174:N174"/>
    <mergeCell ref="B175:C175"/>
    <mergeCell ref="D175:E175"/>
    <mergeCell ref="I175:L175"/>
    <mergeCell ref="M175:N175"/>
    <mergeCell ref="B172:C172"/>
    <mergeCell ref="D172:E172"/>
    <mergeCell ref="I172:L172"/>
    <mergeCell ref="M172:N172"/>
    <mergeCell ref="B173:C173"/>
    <mergeCell ref="D173:E173"/>
    <mergeCell ref="I173:L173"/>
    <mergeCell ref="M173:N173"/>
    <mergeCell ref="B170:C170"/>
    <mergeCell ref="D170:E170"/>
    <mergeCell ref="I170:L170"/>
    <mergeCell ref="M170:N170"/>
    <mergeCell ref="B171:C171"/>
    <mergeCell ref="D171:E171"/>
    <mergeCell ref="I171:L171"/>
    <mergeCell ref="M171:N171"/>
    <mergeCell ref="B168:C168"/>
    <mergeCell ref="D168:E168"/>
    <mergeCell ref="I168:L168"/>
    <mergeCell ref="M168:N168"/>
    <mergeCell ref="B169:C169"/>
    <mergeCell ref="D169:E169"/>
    <mergeCell ref="I169:L169"/>
    <mergeCell ref="M169:N169"/>
    <mergeCell ref="B166:C166"/>
    <mergeCell ref="D166:E166"/>
    <mergeCell ref="I166:L166"/>
    <mergeCell ref="M166:N166"/>
    <mergeCell ref="B167:C167"/>
    <mergeCell ref="D167:E167"/>
    <mergeCell ref="I167:L167"/>
    <mergeCell ref="M167:N167"/>
    <mergeCell ref="B164:C164"/>
    <mergeCell ref="D164:E164"/>
    <mergeCell ref="I164:L164"/>
    <mergeCell ref="M164:N164"/>
    <mergeCell ref="B165:C165"/>
    <mergeCell ref="D165:E165"/>
    <mergeCell ref="I165:L165"/>
    <mergeCell ref="M165:N165"/>
    <mergeCell ref="B162:C162"/>
    <mergeCell ref="D162:E162"/>
    <mergeCell ref="I162:L162"/>
    <mergeCell ref="M162:N162"/>
    <mergeCell ref="B163:C163"/>
    <mergeCell ref="D163:E163"/>
    <mergeCell ref="I163:L163"/>
    <mergeCell ref="M163:N163"/>
    <mergeCell ref="B160:C160"/>
    <mergeCell ref="D160:E160"/>
    <mergeCell ref="I160:L160"/>
    <mergeCell ref="M160:N160"/>
    <mergeCell ref="B161:C161"/>
    <mergeCell ref="D161:E161"/>
    <mergeCell ref="I161:L161"/>
    <mergeCell ref="M161:N161"/>
    <mergeCell ref="B158:C158"/>
    <mergeCell ref="D158:E158"/>
    <mergeCell ref="I158:L158"/>
    <mergeCell ref="M158:N158"/>
    <mergeCell ref="B159:C159"/>
    <mergeCell ref="D159:E159"/>
    <mergeCell ref="I159:L159"/>
    <mergeCell ref="M159:N159"/>
    <mergeCell ref="B156:C156"/>
    <mergeCell ref="D156:E156"/>
    <mergeCell ref="I156:L156"/>
    <mergeCell ref="M156:N156"/>
    <mergeCell ref="B157:C157"/>
    <mergeCell ref="D157:E157"/>
    <mergeCell ref="I157:L157"/>
    <mergeCell ref="M157:N157"/>
    <mergeCell ref="B154:C154"/>
    <mergeCell ref="D154:E154"/>
    <mergeCell ref="I154:L154"/>
    <mergeCell ref="M154:N154"/>
    <mergeCell ref="B155:C155"/>
    <mergeCell ref="D155:E155"/>
    <mergeCell ref="I155:L155"/>
    <mergeCell ref="M155:N155"/>
    <mergeCell ref="B152:C152"/>
    <mergeCell ref="D152:E152"/>
    <mergeCell ref="I152:L152"/>
    <mergeCell ref="M152:N152"/>
    <mergeCell ref="B153:C153"/>
    <mergeCell ref="D153:E153"/>
    <mergeCell ref="I153:L153"/>
    <mergeCell ref="M153:N153"/>
    <mergeCell ref="B150:C150"/>
    <mergeCell ref="D150:E150"/>
    <mergeCell ref="I150:L150"/>
    <mergeCell ref="M150:N150"/>
    <mergeCell ref="B151:C151"/>
    <mergeCell ref="D151:E151"/>
    <mergeCell ref="I151:L151"/>
    <mergeCell ref="M151:N151"/>
    <mergeCell ref="B148:C148"/>
    <mergeCell ref="D148:E148"/>
    <mergeCell ref="I148:L148"/>
    <mergeCell ref="M148:N148"/>
    <mergeCell ref="B149:C149"/>
    <mergeCell ref="D149:E149"/>
    <mergeCell ref="I149:L149"/>
    <mergeCell ref="M149:N149"/>
    <mergeCell ref="B146:C146"/>
    <mergeCell ref="D146:E146"/>
    <mergeCell ref="I146:L146"/>
    <mergeCell ref="M146:N146"/>
    <mergeCell ref="B147:C147"/>
    <mergeCell ref="D147:E147"/>
    <mergeCell ref="I147:L147"/>
    <mergeCell ref="M147:N147"/>
    <mergeCell ref="B144:C144"/>
    <mergeCell ref="D144:E144"/>
    <mergeCell ref="I144:L144"/>
    <mergeCell ref="M144:N144"/>
    <mergeCell ref="B145:C145"/>
    <mergeCell ref="D145:E145"/>
    <mergeCell ref="I145:L145"/>
    <mergeCell ref="M145:N145"/>
    <mergeCell ref="B142:C142"/>
    <mergeCell ref="D142:E142"/>
    <mergeCell ref="I142:L142"/>
    <mergeCell ref="M142:N142"/>
    <mergeCell ref="B143:C143"/>
    <mergeCell ref="D143:E143"/>
    <mergeCell ref="I143:L143"/>
    <mergeCell ref="M143:N143"/>
    <mergeCell ref="B140:C140"/>
    <mergeCell ref="D140:E140"/>
    <mergeCell ref="I140:L140"/>
    <mergeCell ref="M140:N140"/>
    <mergeCell ref="B141:C141"/>
    <mergeCell ref="D141:E141"/>
    <mergeCell ref="I141:L141"/>
    <mergeCell ref="M141:N141"/>
    <mergeCell ref="B138:C138"/>
    <mergeCell ref="D138:E138"/>
    <mergeCell ref="I138:L138"/>
    <mergeCell ref="M138:N138"/>
    <mergeCell ref="B139:C139"/>
    <mergeCell ref="D139:E139"/>
    <mergeCell ref="I139:L139"/>
    <mergeCell ref="M139:N139"/>
    <mergeCell ref="B136:C136"/>
    <mergeCell ref="D136:E136"/>
    <mergeCell ref="I136:L136"/>
    <mergeCell ref="M136:N136"/>
    <mergeCell ref="B137:C137"/>
    <mergeCell ref="D137:E137"/>
    <mergeCell ref="I137:L137"/>
    <mergeCell ref="M137:N137"/>
    <mergeCell ref="B134:C134"/>
    <mergeCell ref="D134:E134"/>
    <mergeCell ref="I134:L134"/>
    <mergeCell ref="M134:N134"/>
    <mergeCell ref="B135:C135"/>
    <mergeCell ref="D135:E135"/>
    <mergeCell ref="I135:L135"/>
    <mergeCell ref="M135:N135"/>
    <mergeCell ref="B132:C132"/>
    <mergeCell ref="D132:E132"/>
    <mergeCell ref="I132:L132"/>
    <mergeCell ref="M132:N132"/>
    <mergeCell ref="B133:C133"/>
    <mergeCell ref="D133:E133"/>
    <mergeCell ref="I133:L133"/>
    <mergeCell ref="M133:N133"/>
    <mergeCell ref="B130:C130"/>
    <mergeCell ref="D130:E130"/>
    <mergeCell ref="I130:L130"/>
    <mergeCell ref="M130:N130"/>
    <mergeCell ref="B131:C131"/>
    <mergeCell ref="D131:E131"/>
    <mergeCell ref="I131:L131"/>
    <mergeCell ref="M131:N131"/>
    <mergeCell ref="B128:C128"/>
    <mergeCell ref="D128:E128"/>
    <mergeCell ref="I128:L128"/>
    <mergeCell ref="M128:N128"/>
    <mergeCell ref="B129:C129"/>
    <mergeCell ref="D129:E129"/>
    <mergeCell ref="I129:L129"/>
    <mergeCell ref="M129:N129"/>
    <mergeCell ref="B126:C126"/>
    <mergeCell ref="D126:E126"/>
    <mergeCell ref="I126:L126"/>
    <mergeCell ref="M126:N126"/>
    <mergeCell ref="B127:C127"/>
    <mergeCell ref="D127:E127"/>
    <mergeCell ref="I127:L127"/>
    <mergeCell ref="M127:N127"/>
    <mergeCell ref="B124:C124"/>
    <mergeCell ref="D124:E124"/>
    <mergeCell ref="I124:L124"/>
    <mergeCell ref="M124:N124"/>
    <mergeCell ref="B125:C125"/>
    <mergeCell ref="D125:E125"/>
    <mergeCell ref="I125:L125"/>
    <mergeCell ref="M125:N125"/>
    <mergeCell ref="B122:C122"/>
    <mergeCell ref="D122:E122"/>
    <mergeCell ref="I122:L122"/>
    <mergeCell ref="M122:N122"/>
    <mergeCell ref="B123:C123"/>
    <mergeCell ref="D123:E123"/>
    <mergeCell ref="I123:L123"/>
    <mergeCell ref="M123:N123"/>
    <mergeCell ref="B120:C120"/>
    <mergeCell ref="D120:E120"/>
    <mergeCell ref="I120:L120"/>
    <mergeCell ref="M120:N120"/>
    <mergeCell ref="B121:C121"/>
    <mergeCell ref="D121:E121"/>
    <mergeCell ref="I121:L121"/>
    <mergeCell ref="M121:N121"/>
    <mergeCell ref="B118:C118"/>
    <mergeCell ref="D118:E118"/>
    <mergeCell ref="I118:L118"/>
    <mergeCell ref="M118:N118"/>
    <mergeCell ref="B119:C119"/>
    <mergeCell ref="D119:E119"/>
    <mergeCell ref="I119:L119"/>
    <mergeCell ref="M119:N119"/>
    <mergeCell ref="B116:C116"/>
    <mergeCell ref="D116:E116"/>
    <mergeCell ref="I116:L116"/>
    <mergeCell ref="M116:N116"/>
    <mergeCell ref="B117:C117"/>
    <mergeCell ref="D117:E117"/>
    <mergeCell ref="I117:L117"/>
    <mergeCell ref="M117:N117"/>
    <mergeCell ref="B114:C114"/>
    <mergeCell ref="D114:E114"/>
    <mergeCell ref="I114:L114"/>
    <mergeCell ref="M114:N114"/>
    <mergeCell ref="B115:C115"/>
    <mergeCell ref="D115:E115"/>
    <mergeCell ref="I115:L115"/>
    <mergeCell ref="M115:N115"/>
    <mergeCell ref="B112:C112"/>
    <mergeCell ref="D112:E112"/>
    <mergeCell ref="I112:L112"/>
    <mergeCell ref="M112:N112"/>
    <mergeCell ref="B113:C113"/>
    <mergeCell ref="D113:E113"/>
    <mergeCell ref="I113:L113"/>
    <mergeCell ref="M113:N113"/>
    <mergeCell ref="B110:C110"/>
    <mergeCell ref="D110:E110"/>
    <mergeCell ref="I110:L110"/>
    <mergeCell ref="M110:N110"/>
    <mergeCell ref="B111:C111"/>
    <mergeCell ref="D111:E111"/>
    <mergeCell ref="I111:L111"/>
    <mergeCell ref="M111:N111"/>
    <mergeCell ref="B108:C108"/>
    <mergeCell ref="D108:E108"/>
    <mergeCell ref="I108:L108"/>
    <mergeCell ref="M108:N108"/>
    <mergeCell ref="B109:C109"/>
    <mergeCell ref="D109:E109"/>
    <mergeCell ref="I109:L109"/>
    <mergeCell ref="M109:N109"/>
    <mergeCell ref="B106:C106"/>
    <mergeCell ref="D106:E106"/>
    <mergeCell ref="I106:L106"/>
    <mergeCell ref="M106:N106"/>
    <mergeCell ref="B107:C107"/>
    <mergeCell ref="D107:E107"/>
    <mergeCell ref="I107:L107"/>
    <mergeCell ref="M107:N107"/>
    <mergeCell ref="B104:C104"/>
    <mergeCell ref="D104:E104"/>
    <mergeCell ref="I104:L104"/>
    <mergeCell ref="M104:N104"/>
    <mergeCell ref="B105:C105"/>
    <mergeCell ref="D105:E105"/>
    <mergeCell ref="I105:L105"/>
    <mergeCell ref="M105:N105"/>
    <mergeCell ref="B102:C102"/>
    <mergeCell ref="D102:E102"/>
    <mergeCell ref="I102:L102"/>
    <mergeCell ref="M102:N102"/>
    <mergeCell ref="B103:C103"/>
    <mergeCell ref="D103:E103"/>
    <mergeCell ref="I103:L103"/>
    <mergeCell ref="M103:N103"/>
    <mergeCell ref="B100:C100"/>
    <mergeCell ref="D100:E100"/>
    <mergeCell ref="I100:L100"/>
    <mergeCell ref="M100:N100"/>
    <mergeCell ref="B101:C101"/>
    <mergeCell ref="D101:E101"/>
    <mergeCell ref="I101:L101"/>
    <mergeCell ref="M101:N101"/>
    <mergeCell ref="B98:C98"/>
    <mergeCell ref="D98:E98"/>
    <mergeCell ref="I98:L98"/>
    <mergeCell ref="M98:N98"/>
    <mergeCell ref="B99:C99"/>
    <mergeCell ref="D99:E99"/>
    <mergeCell ref="I99:L99"/>
    <mergeCell ref="M99:N99"/>
    <mergeCell ref="B96:C96"/>
    <mergeCell ref="D96:E96"/>
    <mergeCell ref="I96:L96"/>
    <mergeCell ref="M96:N96"/>
    <mergeCell ref="B97:C97"/>
    <mergeCell ref="D97:E97"/>
    <mergeCell ref="I97:L97"/>
    <mergeCell ref="M97:N97"/>
    <mergeCell ref="B94:C94"/>
    <mergeCell ref="D94:E94"/>
    <mergeCell ref="I94:L94"/>
    <mergeCell ref="M94:N94"/>
    <mergeCell ref="B95:C95"/>
    <mergeCell ref="D95:E95"/>
    <mergeCell ref="I95:L95"/>
    <mergeCell ref="M95:N95"/>
    <mergeCell ref="B92:C92"/>
    <mergeCell ref="D92:E92"/>
    <mergeCell ref="I92:L92"/>
    <mergeCell ref="M92:N92"/>
    <mergeCell ref="B93:C93"/>
    <mergeCell ref="D93:E93"/>
    <mergeCell ref="I93:L93"/>
    <mergeCell ref="M93:N93"/>
    <mergeCell ref="B90:C90"/>
    <mergeCell ref="D90:E90"/>
    <mergeCell ref="I90:L90"/>
    <mergeCell ref="M90:N90"/>
    <mergeCell ref="B91:C91"/>
    <mergeCell ref="D91:E91"/>
    <mergeCell ref="I91:L91"/>
    <mergeCell ref="M91:N91"/>
    <mergeCell ref="B88:C88"/>
    <mergeCell ref="D88:E88"/>
    <mergeCell ref="I88:L88"/>
    <mergeCell ref="M88:N88"/>
    <mergeCell ref="B89:C89"/>
    <mergeCell ref="D89:E89"/>
    <mergeCell ref="I89:L89"/>
    <mergeCell ref="M89:N89"/>
    <mergeCell ref="B86:C86"/>
    <mergeCell ref="D86:E86"/>
    <mergeCell ref="I86:L86"/>
    <mergeCell ref="M86:N86"/>
    <mergeCell ref="B87:C87"/>
    <mergeCell ref="D87:E87"/>
    <mergeCell ref="I87:L87"/>
    <mergeCell ref="M87:N87"/>
    <mergeCell ref="B84:C84"/>
    <mergeCell ref="D84:E84"/>
    <mergeCell ref="I84:L84"/>
    <mergeCell ref="M84:N84"/>
    <mergeCell ref="B85:C85"/>
    <mergeCell ref="D85:E85"/>
    <mergeCell ref="I85:L85"/>
    <mergeCell ref="M85:N85"/>
    <mergeCell ref="B82:C82"/>
    <mergeCell ref="D82:E82"/>
    <mergeCell ref="I82:L82"/>
    <mergeCell ref="M82:N82"/>
    <mergeCell ref="B83:C83"/>
    <mergeCell ref="D83:E83"/>
    <mergeCell ref="I83:L83"/>
    <mergeCell ref="M83:N83"/>
    <mergeCell ref="B80:C80"/>
    <mergeCell ref="D80:E80"/>
    <mergeCell ref="I80:L80"/>
    <mergeCell ref="M80:N80"/>
    <mergeCell ref="B81:C81"/>
    <mergeCell ref="D81:E81"/>
    <mergeCell ref="I81:L81"/>
    <mergeCell ref="M81:N81"/>
    <mergeCell ref="B78:C78"/>
    <mergeCell ref="D78:E78"/>
    <mergeCell ref="I78:L78"/>
    <mergeCell ref="M78:N78"/>
    <mergeCell ref="B79:C79"/>
    <mergeCell ref="D79:E79"/>
    <mergeCell ref="I79:L79"/>
    <mergeCell ref="M79:N79"/>
    <mergeCell ref="B76:C76"/>
    <mergeCell ref="D76:E76"/>
    <mergeCell ref="I76:L76"/>
    <mergeCell ref="M76:N76"/>
    <mergeCell ref="B77:C77"/>
    <mergeCell ref="D77:E77"/>
    <mergeCell ref="I77:L77"/>
    <mergeCell ref="M77:N77"/>
    <mergeCell ref="B74:C74"/>
    <mergeCell ref="D74:E74"/>
    <mergeCell ref="I74:L74"/>
    <mergeCell ref="M74:N74"/>
    <mergeCell ref="B75:C75"/>
    <mergeCell ref="D75:E75"/>
    <mergeCell ref="I75:L75"/>
    <mergeCell ref="M75:N75"/>
    <mergeCell ref="B72:C72"/>
    <mergeCell ref="D72:E72"/>
    <mergeCell ref="I72:L72"/>
    <mergeCell ref="M72:N72"/>
    <mergeCell ref="B73:C73"/>
    <mergeCell ref="D73:E73"/>
    <mergeCell ref="I73:L73"/>
    <mergeCell ref="M73:N73"/>
    <mergeCell ref="B70:C70"/>
    <mergeCell ref="D70:E70"/>
    <mergeCell ref="I70:L70"/>
    <mergeCell ref="M70:N70"/>
    <mergeCell ref="B71:C71"/>
    <mergeCell ref="D71:E71"/>
    <mergeCell ref="I71:L71"/>
    <mergeCell ref="M71:N71"/>
    <mergeCell ref="B68:C68"/>
    <mergeCell ref="D68:E68"/>
    <mergeCell ref="I68:L68"/>
    <mergeCell ref="M68:N68"/>
    <mergeCell ref="B69:C69"/>
    <mergeCell ref="D69:E69"/>
    <mergeCell ref="I69:L69"/>
    <mergeCell ref="M69:N69"/>
    <mergeCell ref="B66:C66"/>
    <mergeCell ref="D66:E66"/>
    <mergeCell ref="I66:L66"/>
    <mergeCell ref="M66:N66"/>
    <mergeCell ref="B67:C67"/>
    <mergeCell ref="D67:E67"/>
    <mergeCell ref="I67:L67"/>
    <mergeCell ref="M67:N67"/>
    <mergeCell ref="B64:C64"/>
    <mergeCell ref="D64:E64"/>
    <mergeCell ref="I64:L64"/>
    <mergeCell ref="M64:N64"/>
    <mergeCell ref="B65:C65"/>
    <mergeCell ref="D65:E65"/>
    <mergeCell ref="I65:L65"/>
    <mergeCell ref="M65:N65"/>
    <mergeCell ref="B62:C62"/>
    <mergeCell ref="D62:E62"/>
    <mergeCell ref="I62:L62"/>
    <mergeCell ref="M62:N62"/>
    <mergeCell ref="B63:C63"/>
    <mergeCell ref="D63:E63"/>
    <mergeCell ref="I63:L63"/>
    <mergeCell ref="M63:N63"/>
    <mergeCell ref="B60:C60"/>
    <mergeCell ref="D60:E60"/>
    <mergeCell ref="I60:L60"/>
    <mergeCell ref="M60:N60"/>
    <mergeCell ref="B61:C61"/>
    <mergeCell ref="D61:E61"/>
    <mergeCell ref="I61:L61"/>
    <mergeCell ref="M61:N61"/>
    <mergeCell ref="B58:C58"/>
    <mergeCell ref="D58:E58"/>
    <mergeCell ref="I58:L58"/>
    <mergeCell ref="M58:N58"/>
    <mergeCell ref="B59:C59"/>
    <mergeCell ref="D59:E59"/>
    <mergeCell ref="I59:L59"/>
    <mergeCell ref="M59:N59"/>
    <mergeCell ref="B56:C56"/>
    <mergeCell ref="D56:E56"/>
    <mergeCell ref="I56:L56"/>
    <mergeCell ref="M56:N56"/>
    <mergeCell ref="B57:C57"/>
    <mergeCell ref="D57:E57"/>
    <mergeCell ref="I57:L57"/>
    <mergeCell ref="M57:N57"/>
    <mergeCell ref="B55:C55"/>
    <mergeCell ref="D55:E55"/>
    <mergeCell ref="I55:L55"/>
    <mergeCell ref="M55:N55"/>
    <mergeCell ref="B4:Z4"/>
    <mergeCell ref="B5:Z5"/>
    <mergeCell ref="B6:E6"/>
    <mergeCell ref="M6:Q6"/>
    <mergeCell ref="W6:Y6"/>
    <mergeCell ref="B53:C53"/>
    <mergeCell ref="D53:E53"/>
    <mergeCell ref="I53:L53"/>
    <mergeCell ref="M53:N53"/>
    <mergeCell ref="B54:C54"/>
    <mergeCell ref="D54:E54"/>
    <mergeCell ref="I54:L54"/>
    <mergeCell ref="M54:N54"/>
    <mergeCell ref="B51:C51"/>
    <mergeCell ref="D51:E51"/>
    <mergeCell ref="I51:L51"/>
    <mergeCell ref="M51:N51"/>
    <mergeCell ref="B52:C52"/>
    <mergeCell ref="D52:E52"/>
    <mergeCell ref="I52:L52"/>
    <mergeCell ref="M52:N52"/>
    <mergeCell ref="B49:C49"/>
    <mergeCell ref="D49:E49"/>
    <mergeCell ref="I49:L49"/>
    <mergeCell ref="M49:N49"/>
    <mergeCell ref="B50:C50"/>
    <mergeCell ref="D50:E50"/>
    <mergeCell ref="I50:L50"/>
    <mergeCell ref="M50:N50"/>
    <mergeCell ref="B47:C47"/>
    <mergeCell ref="D47:E47"/>
    <mergeCell ref="I47:L47"/>
    <mergeCell ref="M47:N47"/>
    <mergeCell ref="B48:C48"/>
    <mergeCell ref="D48:E48"/>
    <mergeCell ref="I48:L48"/>
    <mergeCell ref="M48:N48"/>
    <mergeCell ref="B45:C45"/>
    <mergeCell ref="D45:E45"/>
    <mergeCell ref="I45:L45"/>
    <mergeCell ref="M45:N45"/>
    <mergeCell ref="B46:C46"/>
    <mergeCell ref="D46:E46"/>
    <mergeCell ref="I46:L46"/>
    <mergeCell ref="M46:N46"/>
    <mergeCell ref="B43:C43"/>
    <mergeCell ref="D43:E43"/>
    <mergeCell ref="I43:L43"/>
    <mergeCell ref="M43:N43"/>
    <mergeCell ref="B44:C44"/>
    <mergeCell ref="D44:E44"/>
    <mergeCell ref="I44:L44"/>
    <mergeCell ref="M44:N44"/>
    <mergeCell ref="B41:C41"/>
    <mergeCell ref="D41:E41"/>
    <mergeCell ref="I41:L41"/>
    <mergeCell ref="M41:N41"/>
    <mergeCell ref="B42:C42"/>
    <mergeCell ref="D42:E42"/>
    <mergeCell ref="I42:L42"/>
    <mergeCell ref="M42:N42"/>
    <mergeCell ref="B39:C39"/>
    <mergeCell ref="D39:E39"/>
    <mergeCell ref="I39:L39"/>
    <mergeCell ref="M39:N39"/>
    <mergeCell ref="B40:C40"/>
    <mergeCell ref="D40:E40"/>
    <mergeCell ref="I40:L40"/>
    <mergeCell ref="M40:N40"/>
    <mergeCell ref="B37:C37"/>
    <mergeCell ref="D37:E37"/>
    <mergeCell ref="I37:L37"/>
    <mergeCell ref="M37:N37"/>
    <mergeCell ref="B38:C38"/>
    <mergeCell ref="D38:E38"/>
    <mergeCell ref="I38:L38"/>
    <mergeCell ref="M38:N38"/>
    <mergeCell ref="B35:C35"/>
    <mergeCell ref="D35:E35"/>
    <mergeCell ref="I35:L35"/>
    <mergeCell ref="M35:N35"/>
    <mergeCell ref="B36:C36"/>
    <mergeCell ref="D36:E36"/>
    <mergeCell ref="I36:L36"/>
    <mergeCell ref="M36:N36"/>
    <mergeCell ref="B33:C33"/>
    <mergeCell ref="D33:E33"/>
    <mergeCell ref="I33:L33"/>
    <mergeCell ref="M33:N33"/>
    <mergeCell ref="B34:C34"/>
    <mergeCell ref="D34:E34"/>
    <mergeCell ref="I34:L34"/>
    <mergeCell ref="M34:N34"/>
    <mergeCell ref="B31:C31"/>
    <mergeCell ref="D31:E31"/>
    <mergeCell ref="I31:L31"/>
    <mergeCell ref="M31:N31"/>
    <mergeCell ref="B32:C32"/>
    <mergeCell ref="D32:E32"/>
    <mergeCell ref="I32:L32"/>
    <mergeCell ref="M32:N32"/>
    <mergeCell ref="B29:C29"/>
    <mergeCell ref="D29:E29"/>
    <mergeCell ref="I29:L29"/>
    <mergeCell ref="M29:N29"/>
    <mergeCell ref="B30:C30"/>
    <mergeCell ref="D30:E30"/>
    <mergeCell ref="I30:L30"/>
    <mergeCell ref="M30:N30"/>
    <mergeCell ref="B27:C27"/>
    <mergeCell ref="D27:E27"/>
    <mergeCell ref="I27:L27"/>
    <mergeCell ref="M27:N27"/>
    <mergeCell ref="B28:C28"/>
    <mergeCell ref="D28:E28"/>
    <mergeCell ref="I28:L28"/>
    <mergeCell ref="M28:N28"/>
    <mergeCell ref="B25:C25"/>
    <mergeCell ref="D25:E25"/>
    <mergeCell ref="I25:L25"/>
    <mergeCell ref="M25:N25"/>
    <mergeCell ref="B26:C26"/>
    <mergeCell ref="D26:E26"/>
    <mergeCell ref="I26:L26"/>
    <mergeCell ref="M26:N26"/>
    <mergeCell ref="B23:C23"/>
    <mergeCell ref="D23:E23"/>
    <mergeCell ref="I23:L23"/>
    <mergeCell ref="M23:N23"/>
    <mergeCell ref="B24:C24"/>
    <mergeCell ref="D24:E24"/>
    <mergeCell ref="I24:L24"/>
    <mergeCell ref="M24:N24"/>
    <mergeCell ref="B21:C21"/>
    <mergeCell ref="D21:E21"/>
    <mergeCell ref="I21:L21"/>
    <mergeCell ref="M21:N21"/>
    <mergeCell ref="B22:C22"/>
    <mergeCell ref="D22:E22"/>
    <mergeCell ref="I22:L22"/>
    <mergeCell ref="M22:N22"/>
    <mergeCell ref="B19:C19"/>
    <mergeCell ref="D19:E19"/>
    <mergeCell ref="I19:L19"/>
    <mergeCell ref="M19:N19"/>
    <mergeCell ref="B20:C20"/>
    <mergeCell ref="D20:E20"/>
    <mergeCell ref="I20:L20"/>
    <mergeCell ref="M20:N20"/>
    <mergeCell ref="B17:C17"/>
    <mergeCell ref="D17:E17"/>
    <mergeCell ref="I17:L17"/>
    <mergeCell ref="M17:N17"/>
    <mergeCell ref="B18:C18"/>
    <mergeCell ref="D18:E18"/>
    <mergeCell ref="I18:L18"/>
    <mergeCell ref="M18:N18"/>
    <mergeCell ref="B15:C15"/>
    <mergeCell ref="D15:E15"/>
    <mergeCell ref="I15:L15"/>
    <mergeCell ref="M15:N15"/>
    <mergeCell ref="B16:C16"/>
    <mergeCell ref="D16:E16"/>
    <mergeCell ref="I16:L16"/>
    <mergeCell ref="M16:N16"/>
    <mergeCell ref="B8:C8"/>
    <mergeCell ref="D8:E8"/>
    <mergeCell ref="I8:L8"/>
    <mergeCell ref="M8:N8"/>
    <mergeCell ref="I6:L6"/>
    <mergeCell ref="B13:C13"/>
    <mergeCell ref="D13:E13"/>
    <mergeCell ref="I13:L13"/>
    <mergeCell ref="M13:N13"/>
    <mergeCell ref="B14:C14"/>
    <mergeCell ref="D14:E14"/>
    <mergeCell ref="I14:L14"/>
    <mergeCell ref="M14:N14"/>
    <mergeCell ref="B11:C11"/>
    <mergeCell ref="D11:E11"/>
    <mergeCell ref="I11:L11"/>
    <mergeCell ref="M11:N11"/>
    <mergeCell ref="B12:C12"/>
    <mergeCell ref="D12:E12"/>
    <mergeCell ref="I12:L12"/>
    <mergeCell ref="M12:N12"/>
    <mergeCell ref="B9:C9"/>
    <mergeCell ref="D9:E9"/>
    <mergeCell ref="I9:L9"/>
    <mergeCell ref="M9:N9"/>
    <mergeCell ref="B10:C10"/>
    <mergeCell ref="D10:E10"/>
    <mergeCell ref="I10:L10"/>
    <mergeCell ref="M10:N10"/>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R538"/>
  <sheetViews>
    <sheetView topLeftCell="A85" workbookViewId="0">
      <selection activeCell="G94" sqref="G94"/>
    </sheetView>
  </sheetViews>
  <sheetFormatPr baseColWidth="10" defaultRowHeight="15" x14ac:dyDescent="0.25"/>
  <cols>
    <col min="6" max="6" width="20.7109375" bestFit="1" customWidth="1"/>
    <col min="7" max="7" width="13.5703125" bestFit="1" customWidth="1"/>
    <col min="8" max="8" width="39" customWidth="1"/>
    <col min="15" max="15" width="10.7109375" bestFit="1" customWidth="1"/>
    <col min="16" max="16" width="12" bestFit="1" customWidth="1"/>
    <col min="17" max="17" width="72.42578125" bestFit="1" customWidth="1"/>
    <col min="18" max="18" width="26.7109375" customWidth="1"/>
  </cols>
  <sheetData>
    <row r="9" spans="2:18" ht="15.75" thickBot="1" x14ac:dyDescent="0.3"/>
    <row r="10" spans="2:18" ht="20.25" thickBot="1" x14ac:dyDescent="0.3">
      <c r="B10" s="403" t="s">
        <v>1773</v>
      </c>
      <c r="C10" s="404"/>
      <c r="D10" s="404"/>
      <c r="E10" s="404"/>
      <c r="F10" s="404"/>
      <c r="G10" s="404"/>
      <c r="H10" s="404"/>
      <c r="I10" s="404"/>
      <c r="J10" s="404"/>
      <c r="K10" s="404"/>
      <c r="L10" s="404"/>
      <c r="M10" s="404"/>
      <c r="N10" s="404"/>
      <c r="O10" s="404"/>
      <c r="P10" s="404"/>
      <c r="Q10" s="405"/>
    </row>
    <row r="11" spans="2:18" ht="30.75" customHeight="1" thickBot="1" x14ac:dyDescent="0.3">
      <c r="B11" s="406" t="s">
        <v>1774</v>
      </c>
      <c r="C11" s="407"/>
      <c r="D11" s="407"/>
      <c r="E11" s="407"/>
      <c r="F11" s="407"/>
      <c r="G11" s="407"/>
      <c r="H11" s="407"/>
      <c r="I11" s="407"/>
      <c r="J11" s="407"/>
      <c r="K11" s="407"/>
      <c r="L11" s="407"/>
      <c r="M11" s="407"/>
      <c r="N11" s="407"/>
      <c r="O11" s="407"/>
      <c r="P11" s="407"/>
      <c r="Q11" s="408"/>
    </row>
    <row r="12" spans="2:18" ht="15.75" thickBot="1" x14ac:dyDescent="0.3">
      <c r="B12" s="345" t="s">
        <v>1775</v>
      </c>
      <c r="C12" s="346"/>
      <c r="D12" s="346"/>
      <c r="E12" s="347"/>
      <c r="F12" s="115" t="s">
        <v>1776</v>
      </c>
      <c r="G12" s="115"/>
      <c r="H12" s="115"/>
      <c r="I12" s="345" t="s">
        <v>1777</v>
      </c>
      <c r="J12" s="346"/>
      <c r="K12" s="346"/>
      <c r="L12" s="347"/>
      <c r="M12" s="345" t="s">
        <v>1778</v>
      </c>
      <c r="N12" s="346"/>
      <c r="O12" s="346"/>
      <c r="P12" s="347"/>
      <c r="Q12" s="127" t="s">
        <v>1779</v>
      </c>
    </row>
    <row r="13" spans="2:18" ht="16.5" thickTop="1" thickBot="1" x14ac:dyDescent="0.3">
      <c r="B13" s="117"/>
      <c r="C13" s="118"/>
      <c r="D13" s="118"/>
      <c r="E13" s="119"/>
      <c r="F13" s="115"/>
      <c r="G13" s="115"/>
      <c r="H13" s="115"/>
      <c r="I13" s="115"/>
      <c r="J13" s="115"/>
      <c r="K13" s="115"/>
      <c r="L13" s="115"/>
      <c r="M13" s="115"/>
      <c r="N13" s="115"/>
      <c r="O13" s="115"/>
      <c r="P13" s="115"/>
      <c r="Q13" s="116"/>
    </row>
    <row r="14" spans="2:18" ht="30.75" customHeight="1" thickTop="1" thickBot="1" x14ac:dyDescent="0.3">
      <c r="B14" s="409" t="s">
        <v>1780</v>
      </c>
      <c r="C14" s="410"/>
      <c r="D14" s="411" t="s">
        <v>1781</v>
      </c>
      <c r="E14" s="411"/>
      <c r="F14" s="123" t="s">
        <v>1782</v>
      </c>
      <c r="G14" s="123" t="s">
        <v>7</v>
      </c>
      <c r="H14" s="123" t="s">
        <v>1783</v>
      </c>
      <c r="I14" s="412" t="s">
        <v>1784</v>
      </c>
      <c r="J14" s="412"/>
      <c r="K14" s="412"/>
      <c r="L14" s="412"/>
      <c r="M14" s="412" t="s">
        <v>1785</v>
      </c>
      <c r="N14" s="412"/>
      <c r="O14" s="172" t="s">
        <v>1786</v>
      </c>
      <c r="P14" s="172" t="s">
        <v>1787</v>
      </c>
      <c r="Q14" s="173" t="s">
        <v>1788</v>
      </c>
    </row>
    <row r="15" spans="2:18" s="122" customFormat="1" ht="60" x14ac:dyDescent="0.25">
      <c r="B15" s="421">
        <v>20121100672</v>
      </c>
      <c r="C15" s="422"/>
      <c r="D15" s="423" t="s">
        <v>1789</v>
      </c>
      <c r="E15" s="423"/>
      <c r="F15" s="178" t="s">
        <v>115</v>
      </c>
      <c r="G15" s="178" t="s">
        <v>1790</v>
      </c>
      <c r="H15" s="178"/>
      <c r="I15" s="424" t="s">
        <v>1791</v>
      </c>
      <c r="J15" s="424"/>
      <c r="K15" s="424"/>
      <c r="L15" s="424"/>
      <c r="M15" s="423" t="s">
        <v>1792</v>
      </c>
      <c r="N15" s="423"/>
      <c r="O15" s="179">
        <v>40927</v>
      </c>
      <c r="P15" s="180" t="s">
        <v>1793</v>
      </c>
      <c r="Q15" s="181" t="s">
        <v>1794</v>
      </c>
      <c r="R15" s="430" t="s">
        <v>4265</v>
      </c>
    </row>
    <row r="16" spans="2:18" s="122" customFormat="1" ht="60" x14ac:dyDescent="0.25">
      <c r="B16" s="416">
        <v>20121100672</v>
      </c>
      <c r="C16" s="417"/>
      <c r="D16" s="418" t="s">
        <v>1789</v>
      </c>
      <c r="E16" s="418"/>
      <c r="F16" s="174" t="s">
        <v>115</v>
      </c>
      <c r="G16" s="174" t="s">
        <v>1790</v>
      </c>
      <c r="H16" s="174" t="s">
        <v>1795</v>
      </c>
      <c r="I16" s="420" t="s">
        <v>1796</v>
      </c>
      <c r="J16" s="420"/>
      <c r="K16" s="420"/>
      <c r="L16" s="420"/>
      <c r="M16" s="418" t="s">
        <v>1792</v>
      </c>
      <c r="N16" s="418"/>
      <c r="O16" s="175">
        <v>40927</v>
      </c>
      <c r="P16" s="176" t="s">
        <v>1793</v>
      </c>
      <c r="Q16" s="182" t="s">
        <v>1794</v>
      </c>
      <c r="R16" s="431"/>
    </row>
    <row r="17" spans="2:18" s="122" customFormat="1" ht="45" x14ac:dyDescent="0.25">
      <c r="B17" s="416">
        <v>20121100668</v>
      </c>
      <c r="C17" s="417"/>
      <c r="D17" s="418" t="s">
        <v>1797</v>
      </c>
      <c r="E17" s="418"/>
      <c r="F17" s="174" t="s">
        <v>115</v>
      </c>
      <c r="G17" s="174" t="s">
        <v>1790</v>
      </c>
      <c r="H17" s="174"/>
      <c r="I17" s="420" t="s">
        <v>1798</v>
      </c>
      <c r="J17" s="420"/>
      <c r="K17" s="420"/>
      <c r="L17" s="420"/>
      <c r="M17" s="418" t="s">
        <v>1792</v>
      </c>
      <c r="N17" s="418"/>
      <c r="O17" s="175">
        <v>40927</v>
      </c>
      <c r="P17" s="174" t="s">
        <v>1793</v>
      </c>
      <c r="Q17" s="182" t="s">
        <v>1799</v>
      </c>
      <c r="R17" s="431"/>
    </row>
    <row r="18" spans="2:18" s="122" customFormat="1" ht="45" x14ac:dyDescent="0.25">
      <c r="B18" s="416">
        <v>20121100668</v>
      </c>
      <c r="C18" s="417"/>
      <c r="D18" s="418" t="s">
        <v>1797</v>
      </c>
      <c r="E18" s="418"/>
      <c r="F18" s="174" t="s">
        <v>115</v>
      </c>
      <c r="G18" s="174" t="s">
        <v>1790</v>
      </c>
      <c r="H18" s="174"/>
      <c r="I18" s="420" t="s">
        <v>1800</v>
      </c>
      <c r="J18" s="420"/>
      <c r="K18" s="420"/>
      <c r="L18" s="420"/>
      <c r="M18" s="418" t="s">
        <v>1792</v>
      </c>
      <c r="N18" s="418"/>
      <c r="O18" s="175">
        <v>40927</v>
      </c>
      <c r="P18" s="174" t="s">
        <v>1793</v>
      </c>
      <c r="Q18" s="182" t="s">
        <v>1801</v>
      </c>
      <c r="R18" s="431"/>
    </row>
    <row r="19" spans="2:18" s="122" customFormat="1" ht="60" x14ac:dyDescent="0.25">
      <c r="B19" s="416">
        <v>20121100805</v>
      </c>
      <c r="C19" s="417"/>
      <c r="D19" s="418" t="s">
        <v>1802</v>
      </c>
      <c r="E19" s="418"/>
      <c r="F19" s="174" t="s">
        <v>115</v>
      </c>
      <c r="G19" s="174" t="s">
        <v>1790</v>
      </c>
      <c r="H19" s="174"/>
      <c r="I19" s="419" t="s">
        <v>1803</v>
      </c>
      <c r="J19" s="419"/>
      <c r="K19" s="419"/>
      <c r="L19" s="419"/>
      <c r="M19" s="418" t="s">
        <v>1792</v>
      </c>
      <c r="N19" s="418"/>
      <c r="O19" s="175">
        <v>40931</v>
      </c>
      <c r="P19" s="174" t="s">
        <v>1793</v>
      </c>
      <c r="Q19" s="182" t="s">
        <v>1804</v>
      </c>
      <c r="R19" s="431"/>
    </row>
    <row r="20" spans="2:18" s="122" customFormat="1" ht="45.75" customHeight="1" x14ac:dyDescent="0.25">
      <c r="B20" s="416">
        <v>20121100816</v>
      </c>
      <c r="C20" s="417"/>
      <c r="D20" s="418" t="s">
        <v>1805</v>
      </c>
      <c r="E20" s="418"/>
      <c r="F20" s="174" t="s">
        <v>115</v>
      </c>
      <c r="G20" s="174" t="s">
        <v>1790</v>
      </c>
      <c r="H20" s="174"/>
      <c r="I20" s="419" t="s">
        <v>1806</v>
      </c>
      <c r="J20" s="419"/>
      <c r="K20" s="419"/>
      <c r="L20" s="419"/>
      <c r="M20" s="418" t="s">
        <v>1792</v>
      </c>
      <c r="N20" s="418"/>
      <c r="O20" s="175">
        <v>40931</v>
      </c>
      <c r="P20" s="174" t="s">
        <v>1793</v>
      </c>
      <c r="Q20" s="182" t="s">
        <v>1807</v>
      </c>
      <c r="R20" s="431"/>
    </row>
    <row r="21" spans="2:18" s="122" customFormat="1" ht="75" x14ac:dyDescent="0.25">
      <c r="B21" s="416">
        <v>20123100816</v>
      </c>
      <c r="C21" s="417"/>
      <c r="D21" s="418" t="s">
        <v>1808</v>
      </c>
      <c r="E21" s="418"/>
      <c r="F21" s="174" t="s">
        <v>115</v>
      </c>
      <c r="G21" s="174" t="s">
        <v>1790</v>
      </c>
      <c r="H21" s="174"/>
      <c r="I21" s="419" t="s">
        <v>1809</v>
      </c>
      <c r="J21" s="419"/>
      <c r="K21" s="419"/>
      <c r="L21" s="419"/>
      <c r="M21" s="418" t="s">
        <v>1792</v>
      </c>
      <c r="N21" s="418"/>
      <c r="O21" s="175">
        <v>40932</v>
      </c>
      <c r="P21" s="174" t="s">
        <v>1810</v>
      </c>
      <c r="Q21" s="182" t="s">
        <v>1811</v>
      </c>
      <c r="R21" s="431"/>
    </row>
    <row r="22" spans="2:18" s="122" customFormat="1" ht="30" x14ac:dyDescent="0.25">
      <c r="B22" s="416">
        <v>20123100816</v>
      </c>
      <c r="C22" s="417"/>
      <c r="D22" s="418" t="s">
        <v>1812</v>
      </c>
      <c r="E22" s="418"/>
      <c r="F22" s="174" t="s">
        <v>115</v>
      </c>
      <c r="G22" s="174" t="s">
        <v>1790</v>
      </c>
      <c r="H22" s="174"/>
      <c r="I22" s="419" t="s">
        <v>1813</v>
      </c>
      <c r="J22" s="419"/>
      <c r="K22" s="419"/>
      <c r="L22" s="419"/>
      <c r="M22" s="418" t="s">
        <v>1792</v>
      </c>
      <c r="N22" s="418"/>
      <c r="O22" s="175">
        <v>40932</v>
      </c>
      <c r="P22" s="174" t="s">
        <v>1810</v>
      </c>
      <c r="Q22" s="182" t="s">
        <v>1814</v>
      </c>
      <c r="R22" s="431"/>
    </row>
    <row r="23" spans="2:18" s="122" customFormat="1" ht="45" x14ac:dyDescent="0.25">
      <c r="B23" s="416">
        <v>20121101168</v>
      </c>
      <c r="C23" s="417"/>
      <c r="D23" s="418" t="s">
        <v>1815</v>
      </c>
      <c r="E23" s="418"/>
      <c r="F23" s="174" t="s">
        <v>115</v>
      </c>
      <c r="G23" s="174" t="s">
        <v>1790</v>
      </c>
      <c r="H23" s="174"/>
      <c r="I23" s="419" t="s">
        <v>1816</v>
      </c>
      <c r="J23" s="419"/>
      <c r="K23" s="419"/>
      <c r="L23" s="419"/>
      <c r="M23" s="418" t="s">
        <v>1792</v>
      </c>
      <c r="N23" s="418"/>
      <c r="O23" s="175">
        <v>40938</v>
      </c>
      <c r="P23" s="174" t="s">
        <v>1817</v>
      </c>
      <c r="Q23" s="182" t="s">
        <v>1818</v>
      </c>
      <c r="R23" s="431"/>
    </row>
    <row r="24" spans="2:18" s="122" customFormat="1" ht="30" x14ac:dyDescent="0.25">
      <c r="B24" s="416" t="s">
        <v>1819</v>
      </c>
      <c r="C24" s="417"/>
      <c r="D24" s="418" t="s">
        <v>1820</v>
      </c>
      <c r="E24" s="418"/>
      <c r="F24" s="174" t="s">
        <v>115</v>
      </c>
      <c r="G24" s="174" t="s">
        <v>1790</v>
      </c>
      <c r="H24" s="174"/>
      <c r="I24" s="419" t="s">
        <v>1821</v>
      </c>
      <c r="J24" s="419"/>
      <c r="K24" s="419"/>
      <c r="L24" s="419"/>
      <c r="M24" s="418" t="s">
        <v>1792</v>
      </c>
      <c r="N24" s="418"/>
      <c r="O24" s="175">
        <v>40939</v>
      </c>
      <c r="P24" s="174" t="s">
        <v>1822</v>
      </c>
      <c r="Q24" s="182" t="s">
        <v>1823</v>
      </c>
      <c r="R24" s="431"/>
    </row>
    <row r="25" spans="2:18" s="122" customFormat="1" ht="45" x14ac:dyDescent="0.25">
      <c r="B25" s="416">
        <v>13123100173</v>
      </c>
      <c r="C25" s="417"/>
      <c r="D25" s="418" t="s">
        <v>1824</v>
      </c>
      <c r="E25" s="418"/>
      <c r="F25" s="174" t="s">
        <v>115</v>
      </c>
      <c r="G25" s="174" t="s">
        <v>1790</v>
      </c>
      <c r="H25" s="174" t="s">
        <v>1825</v>
      </c>
      <c r="I25" s="419" t="s">
        <v>1826</v>
      </c>
      <c r="J25" s="419"/>
      <c r="K25" s="419"/>
      <c r="L25" s="419"/>
      <c r="M25" s="418" t="s">
        <v>1792</v>
      </c>
      <c r="N25" s="418"/>
      <c r="O25" s="175">
        <v>40940</v>
      </c>
      <c r="P25" s="174" t="s">
        <v>1822</v>
      </c>
      <c r="Q25" s="182" t="s">
        <v>1827</v>
      </c>
      <c r="R25" s="431"/>
    </row>
    <row r="26" spans="2:18" s="122" customFormat="1" ht="30" x14ac:dyDescent="0.25">
      <c r="B26" s="416">
        <v>13123100173</v>
      </c>
      <c r="C26" s="417"/>
      <c r="D26" s="418" t="s">
        <v>1824</v>
      </c>
      <c r="E26" s="418"/>
      <c r="F26" s="174" t="s">
        <v>115</v>
      </c>
      <c r="G26" s="174" t="s">
        <v>1790</v>
      </c>
      <c r="H26" s="174" t="s">
        <v>1825</v>
      </c>
      <c r="I26" s="419" t="s">
        <v>1828</v>
      </c>
      <c r="J26" s="419"/>
      <c r="K26" s="419"/>
      <c r="L26" s="419"/>
      <c r="M26" s="418" t="s">
        <v>1792</v>
      </c>
      <c r="N26" s="418"/>
      <c r="O26" s="175">
        <v>40940</v>
      </c>
      <c r="P26" s="174" t="s">
        <v>1822</v>
      </c>
      <c r="Q26" s="182" t="s">
        <v>1829</v>
      </c>
      <c r="R26" s="431"/>
    </row>
    <row r="27" spans="2:18" s="122" customFormat="1" ht="45" x14ac:dyDescent="0.25">
      <c r="B27" s="416">
        <v>13123100138</v>
      </c>
      <c r="C27" s="417"/>
      <c r="D27" s="418" t="s">
        <v>1830</v>
      </c>
      <c r="E27" s="418"/>
      <c r="F27" s="174" t="s">
        <v>115</v>
      </c>
      <c r="G27" s="174" t="s">
        <v>1790</v>
      </c>
      <c r="H27" s="174" t="s">
        <v>1831</v>
      </c>
      <c r="I27" s="419" t="s">
        <v>1832</v>
      </c>
      <c r="J27" s="419"/>
      <c r="K27" s="419"/>
      <c r="L27" s="419"/>
      <c r="M27" s="418" t="s">
        <v>1792</v>
      </c>
      <c r="N27" s="418"/>
      <c r="O27" s="175">
        <v>40940</v>
      </c>
      <c r="P27" s="174" t="s">
        <v>1822</v>
      </c>
      <c r="Q27" s="182" t="s">
        <v>1833</v>
      </c>
      <c r="R27" s="431"/>
    </row>
    <row r="28" spans="2:18" s="122" customFormat="1" ht="45" x14ac:dyDescent="0.25">
      <c r="B28" s="416">
        <v>13123100138</v>
      </c>
      <c r="C28" s="417"/>
      <c r="D28" s="418" t="s">
        <v>1830</v>
      </c>
      <c r="E28" s="418"/>
      <c r="F28" s="174" t="s">
        <v>115</v>
      </c>
      <c r="G28" s="174" t="s">
        <v>1790</v>
      </c>
      <c r="H28" s="174" t="s">
        <v>1831</v>
      </c>
      <c r="I28" s="419" t="s">
        <v>1834</v>
      </c>
      <c r="J28" s="419"/>
      <c r="K28" s="419"/>
      <c r="L28" s="419"/>
      <c r="M28" s="418" t="s">
        <v>1792</v>
      </c>
      <c r="N28" s="418"/>
      <c r="O28" s="175">
        <v>40940</v>
      </c>
      <c r="P28" s="174" t="s">
        <v>1822</v>
      </c>
      <c r="Q28" s="182" t="s">
        <v>1835</v>
      </c>
      <c r="R28" s="431"/>
    </row>
    <row r="29" spans="2:18" s="122" customFormat="1" ht="30" x14ac:dyDescent="0.25">
      <c r="B29" s="416">
        <v>13123100138</v>
      </c>
      <c r="C29" s="417"/>
      <c r="D29" s="418" t="s">
        <v>1836</v>
      </c>
      <c r="E29" s="418"/>
      <c r="F29" s="174" t="s">
        <v>115</v>
      </c>
      <c r="G29" s="174" t="s">
        <v>1790</v>
      </c>
      <c r="H29" s="174" t="s">
        <v>1837</v>
      </c>
      <c r="I29" s="419" t="s">
        <v>1838</v>
      </c>
      <c r="J29" s="419"/>
      <c r="K29" s="419"/>
      <c r="L29" s="419"/>
      <c r="M29" s="418" t="s">
        <v>1792</v>
      </c>
      <c r="N29" s="418"/>
      <c r="O29" s="175">
        <v>40940</v>
      </c>
      <c r="P29" s="174" t="s">
        <v>1822</v>
      </c>
      <c r="Q29" s="182" t="s">
        <v>1839</v>
      </c>
      <c r="R29" s="431"/>
    </row>
    <row r="30" spans="2:18" s="122" customFormat="1" ht="30" customHeight="1" x14ac:dyDescent="0.25">
      <c r="B30" s="416">
        <v>13123100138</v>
      </c>
      <c r="C30" s="417"/>
      <c r="D30" s="418" t="s">
        <v>1836</v>
      </c>
      <c r="E30" s="418"/>
      <c r="F30" s="174" t="s">
        <v>115</v>
      </c>
      <c r="G30" s="174" t="s">
        <v>1790</v>
      </c>
      <c r="H30" s="174" t="s">
        <v>1837</v>
      </c>
      <c r="I30" s="419" t="s">
        <v>1840</v>
      </c>
      <c r="J30" s="419"/>
      <c r="K30" s="419"/>
      <c r="L30" s="419"/>
      <c r="M30" s="418" t="s">
        <v>1792</v>
      </c>
      <c r="N30" s="418"/>
      <c r="O30" s="175">
        <v>40940</v>
      </c>
      <c r="P30" s="174" t="s">
        <v>1822</v>
      </c>
      <c r="Q30" s="182" t="s">
        <v>1841</v>
      </c>
      <c r="R30" s="431"/>
    </row>
    <row r="31" spans="2:18" s="122" customFormat="1" ht="45" x14ac:dyDescent="0.25">
      <c r="B31" s="416">
        <v>13123100138</v>
      </c>
      <c r="C31" s="417"/>
      <c r="D31" s="418" t="s">
        <v>1842</v>
      </c>
      <c r="E31" s="418"/>
      <c r="F31" s="174" t="s">
        <v>115</v>
      </c>
      <c r="G31" s="174" t="s">
        <v>1790</v>
      </c>
      <c r="H31" s="174" t="s">
        <v>1843</v>
      </c>
      <c r="I31" s="419" t="s">
        <v>1838</v>
      </c>
      <c r="J31" s="419"/>
      <c r="K31" s="419"/>
      <c r="L31" s="419"/>
      <c r="M31" s="418" t="s">
        <v>1792</v>
      </c>
      <c r="N31" s="418"/>
      <c r="O31" s="175">
        <v>40940</v>
      </c>
      <c r="P31" s="174" t="s">
        <v>1822</v>
      </c>
      <c r="Q31" s="182" t="s">
        <v>1844</v>
      </c>
      <c r="R31" s="431"/>
    </row>
    <row r="32" spans="2:18" s="122" customFormat="1" ht="45" x14ac:dyDescent="0.25">
      <c r="B32" s="416">
        <v>13123100138</v>
      </c>
      <c r="C32" s="417"/>
      <c r="D32" s="418" t="s">
        <v>1842</v>
      </c>
      <c r="E32" s="418"/>
      <c r="F32" s="174" t="s">
        <v>115</v>
      </c>
      <c r="G32" s="174" t="s">
        <v>1790</v>
      </c>
      <c r="H32" s="174" t="s">
        <v>1843</v>
      </c>
      <c r="I32" s="419" t="s">
        <v>1840</v>
      </c>
      <c r="J32" s="419"/>
      <c r="K32" s="419"/>
      <c r="L32" s="419"/>
      <c r="M32" s="418" t="s">
        <v>1792</v>
      </c>
      <c r="N32" s="418"/>
      <c r="O32" s="175">
        <v>40940</v>
      </c>
      <c r="P32" s="174" t="s">
        <v>1822</v>
      </c>
      <c r="Q32" s="182" t="s">
        <v>1845</v>
      </c>
      <c r="R32" s="431"/>
    </row>
    <row r="33" spans="2:18" s="122" customFormat="1" ht="33.75" customHeight="1" x14ac:dyDescent="0.25">
      <c r="B33" s="416">
        <v>20121101417</v>
      </c>
      <c r="C33" s="417"/>
      <c r="D33" s="418" t="s">
        <v>1846</v>
      </c>
      <c r="E33" s="418"/>
      <c r="F33" s="174" t="s">
        <v>115</v>
      </c>
      <c r="G33" s="174" t="s">
        <v>1847</v>
      </c>
      <c r="H33" s="174" t="s">
        <v>1848</v>
      </c>
      <c r="I33" s="419" t="s">
        <v>1849</v>
      </c>
      <c r="J33" s="419"/>
      <c r="K33" s="419"/>
      <c r="L33" s="419"/>
      <c r="M33" s="418" t="s">
        <v>1792</v>
      </c>
      <c r="N33" s="418"/>
      <c r="O33" s="175">
        <v>40941</v>
      </c>
      <c r="P33" s="174" t="s">
        <v>1850</v>
      </c>
      <c r="Q33" s="182" t="s">
        <v>1851</v>
      </c>
      <c r="R33" s="431"/>
    </row>
    <row r="34" spans="2:18" s="122" customFormat="1" ht="32.25" customHeight="1" x14ac:dyDescent="0.25">
      <c r="B34" s="416">
        <v>20121101420</v>
      </c>
      <c r="C34" s="417"/>
      <c r="D34" s="418" t="s">
        <v>1855</v>
      </c>
      <c r="E34" s="418"/>
      <c r="F34" s="174" t="s">
        <v>115</v>
      </c>
      <c r="G34" s="174" t="s">
        <v>1847</v>
      </c>
      <c r="H34" s="174" t="s">
        <v>1856</v>
      </c>
      <c r="I34" s="419" t="s">
        <v>1857</v>
      </c>
      <c r="J34" s="419"/>
      <c r="K34" s="419"/>
      <c r="L34" s="419"/>
      <c r="M34" s="418" t="s">
        <v>1792</v>
      </c>
      <c r="N34" s="418"/>
      <c r="O34" s="175">
        <v>40941</v>
      </c>
      <c r="P34" s="174" t="s">
        <v>1850</v>
      </c>
      <c r="Q34" s="182" t="s">
        <v>1858</v>
      </c>
      <c r="R34" s="431"/>
    </row>
    <row r="35" spans="2:18" s="122" customFormat="1" ht="30" x14ac:dyDescent="0.25">
      <c r="B35" s="416" t="s">
        <v>1859</v>
      </c>
      <c r="C35" s="417"/>
      <c r="D35" s="418" t="s">
        <v>1860</v>
      </c>
      <c r="E35" s="418"/>
      <c r="F35" s="174" t="s">
        <v>115</v>
      </c>
      <c r="G35" s="174" t="s">
        <v>1847</v>
      </c>
      <c r="H35" s="174" t="s">
        <v>1861</v>
      </c>
      <c r="I35" s="419" t="s">
        <v>1862</v>
      </c>
      <c r="J35" s="419"/>
      <c r="K35" s="419"/>
      <c r="L35" s="419"/>
      <c r="M35" s="418" t="s">
        <v>1792</v>
      </c>
      <c r="N35" s="418"/>
      <c r="O35" s="175">
        <v>40942</v>
      </c>
      <c r="P35" s="176">
        <v>0.66666666666666663</v>
      </c>
      <c r="Q35" s="182" t="s">
        <v>1863</v>
      </c>
      <c r="R35" s="431"/>
    </row>
    <row r="36" spans="2:18" s="122" customFormat="1" ht="45" x14ac:dyDescent="0.25">
      <c r="B36" s="416" t="s">
        <v>1819</v>
      </c>
      <c r="C36" s="417"/>
      <c r="D36" s="418" t="s">
        <v>1812</v>
      </c>
      <c r="E36" s="418"/>
      <c r="F36" s="174" t="s">
        <v>115</v>
      </c>
      <c r="G36" s="174" t="s">
        <v>1847</v>
      </c>
      <c r="H36" s="174" t="s">
        <v>1864</v>
      </c>
      <c r="I36" s="419" t="s">
        <v>1862</v>
      </c>
      <c r="J36" s="419"/>
      <c r="K36" s="419"/>
      <c r="L36" s="419"/>
      <c r="M36" s="418" t="s">
        <v>1792</v>
      </c>
      <c r="N36" s="418"/>
      <c r="O36" s="175">
        <v>40942</v>
      </c>
      <c r="P36" s="176">
        <v>0.66666666666666663</v>
      </c>
      <c r="Q36" s="182" t="s">
        <v>1865</v>
      </c>
      <c r="R36" s="431"/>
    </row>
    <row r="37" spans="2:18" s="122" customFormat="1" ht="45" x14ac:dyDescent="0.25">
      <c r="B37" s="416" t="s">
        <v>1859</v>
      </c>
      <c r="C37" s="417"/>
      <c r="D37" s="418" t="s">
        <v>1866</v>
      </c>
      <c r="E37" s="418"/>
      <c r="F37" s="174" t="s">
        <v>115</v>
      </c>
      <c r="G37" s="174" t="s">
        <v>1847</v>
      </c>
      <c r="H37" s="174" t="s">
        <v>1867</v>
      </c>
      <c r="I37" s="419" t="s">
        <v>1868</v>
      </c>
      <c r="J37" s="419"/>
      <c r="K37" s="419"/>
      <c r="L37" s="419"/>
      <c r="M37" s="418" t="s">
        <v>1792</v>
      </c>
      <c r="N37" s="418"/>
      <c r="O37" s="175">
        <v>40942</v>
      </c>
      <c r="P37" s="176">
        <v>0.66666666666666663</v>
      </c>
      <c r="Q37" s="182" t="s">
        <v>1869</v>
      </c>
      <c r="R37" s="431"/>
    </row>
    <row r="38" spans="2:18" s="122" customFormat="1" ht="28.5" customHeight="1" x14ac:dyDescent="0.25">
      <c r="B38" s="416" t="s">
        <v>1859</v>
      </c>
      <c r="C38" s="417"/>
      <c r="D38" s="418" t="s">
        <v>1870</v>
      </c>
      <c r="E38" s="418"/>
      <c r="F38" s="174" t="s">
        <v>115</v>
      </c>
      <c r="G38" s="174" t="s">
        <v>1847</v>
      </c>
      <c r="H38" s="174" t="s">
        <v>1871</v>
      </c>
      <c r="I38" s="419" t="s">
        <v>1868</v>
      </c>
      <c r="J38" s="419"/>
      <c r="K38" s="419"/>
      <c r="L38" s="419"/>
      <c r="M38" s="418" t="s">
        <v>1792</v>
      </c>
      <c r="N38" s="418"/>
      <c r="O38" s="175">
        <v>40942</v>
      </c>
      <c r="P38" s="176">
        <v>0.66666666666666663</v>
      </c>
      <c r="Q38" s="182" t="s">
        <v>1872</v>
      </c>
      <c r="R38" s="431"/>
    </row>
    <row r="39" spans="2:18" s="122" customFormat="1" ht="28.5" customHeight="1" x14ac:dyDescent="0.25">
      <c r="B39" s="416" t="s">
        <v>1859</v>
      </c>
      <c r="C39" s="417"/>
      <c r="D39" s="418" t="s">
        <v>1873</v>
      </c>
      <c r="E39" s="418"/>
      <c r="F39" s="174" t="s">
        <v>115</v>
      </c>
      <c r="G39" s="174" t="s">
        <v>1847</v>
      </c>
      <c r="H39" s="174" t="s">
        <v>1874</v>
      </c>
      <c r="I39" s="419" t="s">
        <v>1868</v>
      </c>
      <c r="J39" s="419"/>
      <c r="K39" s="419"/>
      <c r="L39" s="419"/>
      <c r="M39" s="418" t="s">
        <v>1792</v>
      </c>
      <c r="N39" s="418"/>
      <c r="O39" s="175">
        <v>40942</v>
      </c>
      <c r="P39" s="176">
        <v>0.66666666666666663</v>
      </c>
      <c r="Q39" s="182" t="s">
        <v>1875</v>
      </c>
      <c r="R39" s="431"/>
    </row>
    <row r="40" spans="2:18" s="122" customFormat="1" ht="45" x14ac:dyDescent="0.25">
      <c r="B40" s="416" t="s">
        <v>1859</v>
      </c>
      <c r="C40" s="417"/>
      <c r="D40" s="418" t="s">
        <v>1876</v>
      </c>
      <c r="E40" s="418"/>
      <c r="F40" s="174" t="s">
        <v>115</v>
      </c>
      <c r="G40" s="174" t="s">
        <v>1847</v>
      </c>
      <c r="H40" s="174" t="s">
        <v>1864</v>
      </c>
      <c r="I40" s="419" t="s">
        <v>1877</v>
      </c>
      <c r="J40" s="419"/>
      <c r="K40" s="419"/>
      <c r="L40" s="419"/>
      <c r="M40" s="418" t="s">
        <v>1792</v>
      </c>
      <c r="N40" s="418"/>
      <c r="O40" s="175">
        <v>40942</v>
      </c>
      <c r="P40" s="176">
        <v>0.66666666666666663</v>
      </c>
      <c r="Q40" s="182" t="s">
        <v>1878</v>
      </c>
      <c r="R40" s="431"/>
    </row>
    <row r="41" spans="2:18" s="122" customFormat="1" ht="75" x14ac:dyDescent="0.25">
      <c r="B41" s="416">
        <v>20121101444</v>
      </c>
      <c r="C41" s="417"/>
      <c r="D41" s="418" t="s">
        <v>1879</v>
      </c>
      <c r="E41" s="418"/>
      <c r="F41" s="174" t="s">
        <v>115</v>
      </c>
      <c r="G41" s="174" t="s">
        <v>1847</v>
      </c>
      <c r="H41" s="174" t="s">
        <v>1880</v>
      </c>
      <c r="I41" s="419" t="s">
        <v>1868</v>
      </c>
      <c r="J41" s="419"/>
      <c r="K41" s="419"/>
      <c r="L41" s="419"/>
      <c r="M41" s="418" t="s">
        <v>1792</v>
      </c>
      <c r="N41" s="418"/>
      <c r="O41" s="175">
        <v>40971</v>
      </c>
      <c r="P41" s="176">
        <v>0.66666666666666663</v>
      </c>
      <c r="Q41" s="182" t="s">
        <v>1881</v>
      </c>
      <c r="R41" s="431"/>
    </row>
    <row r="42" spans="2:18" s="122" customFormat="1" ht="60" x14ac:dyDescent="0.25">
      <c r="B42" s="416">
        <v>20121101444</v>
      </c>
      <c r="C42" s="417"/>
      <c r="D42" s="418" t="s">
        <v>1882</v>
      </c>
      <c r="E42" s="418"/>
      <c r="F42" s="174" t="s">
        <v>115</v>
      </c>
      <c r="G42" s="174" t="s">
        <v>1847</v>
      </c>
      <c r="H42" s="174" t="s">
        <v>1883</v>
      </c>
      <c r="I42" s="419" t="s">
        <v>1868</v>
      </c>
      <c r="J42" s="419"/>
      <c r="K42" s="419"/>
      <c r="L42" s="419"/>
      <c r="M42" s="418" t="s">
        <v>1792</v>
      </c>
      <c r="N42" s="418"/>
      <c r="O42" s="175">
        <v>40971</v>
      </c>
      <c r="P42" s="176">
        <v>0.66666666666666663</v>
      </c>
      <c r="Q42" s="182" t="s">
        <v>1884</v>
      </c>
      <c r="R42" s="431"/>
    </row>
    <row r="43" spans="2:18" s="122" customFormat="1" ht="45" x14ac:dyDescent="0.25">
      <c r="B43" s="416">
        <v>20121101444</v>
      </c>
      <c r="C43" s="417"/>
      <c r="D43" s="418" t="s">
        <v>1885</v>
      </c>
      <c r="E43" s="418"/>
      <c r="F43" s="174" t="s">
        <v>115</v>
      </c>
      <c r="G43" s="174" t="s">
        <v>1847</v>
      </c>
      <c r="H43" s="174" t="s">
        <v>1886</v>
      </c>
      <c r="I43" s="419" t="s">
        <v>1868</v>
      </c>
      <c r="J43" s="419"/>
      <c r="K43" s="419"/>
      <c r="L43" s="419"/>
      <c r="M43" s="418" t="s">
        <v>1792</v>
      </c>
      <c r="N43" s="418"/>
      <c r="O43" s="175">
        <v>40971</v>
      </c>
      <c r="P43" s="176">
        <v>0.66666666666666663</v>
      </c>
      <c r="Q43" s="182" t="s">
        <v>1887</v>
      </c>
      <c r="R43" s="431"/>
    </row>
    <row r="44" spans="2:18" s="122" customFormat="1" ht="30" x14ac:dyDescent="0.25">
      <c r="B44" s="416">
        <v>20121101444</v>
      </c>
      <c r="C44" s="417"/>
      <c r="D44" s="418" t="s">
        <v>1888</v>
      </c>
      <c r="E44" s="418"/>
      <c r="F44" s="174" t="s">
        <v>115</v>
      </c>
      <c r="G44" s="174" t="s">
        <v>1847</v>
      </c>
      <c r="H44" s="174" t="s">
        <v>1889</v>
      </c>
      <c r="I44" s="419" t="s">
        <v>1868</v>
      </c>
      <c r="J44" s="419"/>
      <c r="K44" s="419"/>
      <c r="L44" s="419"/>
      <c r="M44" s="418" t="s">
        <v>1792</v>
      </c>
      <c r="N44" s="418"/>
      <c r="O44" s="175">
        <v>40971</v>
      </c>
      <c r="P44" s="176">
        <v>0.66666666666666663</v>
      </c>
      <c r="Q44" s="182" t="s">
        <v>1890</v>
      </c>
      <c r="R44" s="431"/>
    </row>
    <row r="45" spans="2:18" s="122" customFormat="1" ht="45" x14ac:dyDescent="0.25">
      <c r="B45" s="416">
        <v>20121101444</v>
      </c>
      <c r="C45" s="417"/>
      <c r="D45" s="418" t="s">
        <v>1891</v>
      </c>
      <c r="E45" s="418"/>
      <c r="F45" s="174" t="s">
        <v>115</v>
      </c>
      <c r="G45" s="174" t="s">
        <v>1847</v>
      </c>
      <c r="H45" s="174" t="s">
        <v>1892</v>
      </c>
      <c r="I45" s="419" t="s">
        <v>1868</v>
      </c>
      <c r="J45" s="419"/>
      <c r="K45" s="419"/>
      <c r="L45" s="419"/>
      <c r="M45" s="418" t="s">
        <v>1792</v>
      </c>
      <c r="N45" s="418"/>
      <c r="O45" s="175">
        <v>40971</v>
      </c>
      <c r="P45" s="176">
        <v>0.66666666666666663</v>
      </c>
      <c r="Q45" s="182" t="s">
        <v>1893</v>
      </c>
      <c r="R45" s="431"/>
    </row>
    <row r="46" spans="2:18" s="122" customFormat="1" ht="75" x14ac:dyDescent="0.25">
      <c r="B46" s="416">
        <v>20121101444</v>
      </c>
      <c r="C46" s="417"/>
      <c r="D46" s="418" t="s">
        <v>1894</v>
      </c>
      <c r="E46" s="418"/>
      <c r="F46" s="174" t="s">
        <v>115</v>
      </c>
      <c r="G46" s="174" t="s">
        <v>1847</v>
      </c>
      <c r="H46" s="174" t="s">
        <v>1895</v>
      </c>
      <c r="I46" s="419" t="s">
        <v>1896</v>
      </c>
      <c r="J46" s="419"/>
      <c r="K46" s="419"/>
      <c r="L46" s="419"/>
      <c r="M46" s="418" t="s">
        <v>1792</v>
      </c>
      <c r="N46" s="418"/>
      <c r="O46" s="175">
        <v>40971</v>
      </c>
      <c r="P46" s="176">
        <v>0.66666666666666663</v>
      </c>
      <c r="Q46" s="182" t="s">
        <v>1897</v>
      </c>
      <c r="R46" s="431"/>
    </row>
    <row r="47" spans="2:18" s="122" customFormat="1" ht="30" x14ac:dyDescent="0.25">
      <c r="B47" s="416">
        <v>20121101444</v>
      </c>
      <c r="C47" s="417"/>
      <c r="D47" s="418" t="s">
        <v>1898</v>
      </c>
      <c r="E47" s="418"/>
      <c r="F47" s="174" t="s">
        <v>115</v>
      </c>
      <c r="G47" s="174" t="s">
        <v>1847</v>
      </c>
      <c r="H47" s="174" t="s">
        <v>1438</v>
      </c>
      <c r="I47" s="419" t="s">
        <v>1868</v>
      </c>
      <c r="J47" s="419"/>
      <c r="K47" s="419"/>
      <c r="L47" s="419"/>
      <c r="M47" s="418" t="s">
        <v>1792</v>
      </c>
      <c r="N47" s="418"/>
      <c r="O47" s="175">
        <v>40971</v>
      </c>
      <c r="P47" s="176">
        <v>0.66666666666666663</v>
      </c>
      <c r="Q47" s="182" t="s">
        <v>1899</v>
      </c>
      <c r="R47" s="431"/>
    </row>
    <row r="48" spans="2:18" s="122" customFormat="1" ht="30" x14ac:dyDescent="0.25">
      <c r="B48" s="416">
        <v>20121101444</v>
      </c>
      <c r="C48" s="417"/>
      <c r="D48" s="418" t="s">
        <v>1900</v>
      </c>
      <c r="E48" s="418"/>
      <c r="F48" s="174" t="s">
        <v>115</v>
      </c>
      <c r="G48" s="174" t="s">
        <v>1847</v>
      </c>
      <c r="H48" s="174" t="s">
        <v>1901</v>
      </c>
      <c r="I48" s="419" t="s">
        <v>1868</v>
      </c>
      <c r="J48" s="419"/>
      <c r="K48" s="419"/>
      <c r="L48" s="419"/>
      <c r="M48" s="418" t="s">
        <v>1792</v>
      </c>
      <c r="N48" s="418"/>
      <c r="O48" s="175">
        <v>40971</v>
      </c>
      <c r="P48" s="176">
        <v>0.66666666666666663</v>
      </c>
      <c r="Q48" s="182" t="s">
        <v>1902</v>
      </c>
      <c r="R48" s="431"/>
    </row>
    <row r="49" spans="2:18" s="122" customFormat="1" ht="45" x14ac:dyDescent="0.25">
      <c r="B49" s="416">
        <v>20121101444</v>
      </c>
      <c r="C49" s="417"/>
      <c r="D49" s="418" t="s">
        <v>1903</v>
      </c>
      <c r="E49" s="418"/>
      <c r="F49" s="174" t="s">
        <v>115</v>
      </c>
      <c r="G49" s="174" t="s">
        <v>1847</v>
      </c>
      <c r="H49" s="174" t="s">
        <v>1100</v>
      </c>
      <c r="I49" s="419" t="s">
        <v>1868</v>
      </c>
      <c r="J49" s="419"/>
      <c r="K49" s="419"/>
      <c r="L49" s="419"/>
      <c r="M49" s="418" t="s">
        <v>1792</v>
      </c>
      <c r="N49" s="418"/>
      <c r="O49" s="175">
        <v>40971</v>
      </c>
      <c r="P49" s="174" t="s">
        <v>1904</v>
      </c>
      <c r="Q49" s="182" t="s">
        <v>1905</v>
      </c>
      <c r="R49" s="431"/>
    </row>
    <row r="50" spans="2:18" s="122" customFormat="1" ht="29.25" customHeight="1" x14ac:dyDescent="0.25">
      <c r="B50" s="416" t="s">
        <v>1859</v>
      </c>
      <c r="C50" s="417"/>
      <c r="D50" s="418" t="s">
        <v>1906</v>
      </c>
      <c r="E50" s="418"/>
      <c r="F50" s="174" t="s">
        <v>115</v>
      </c>
      <c r="G50" s="174" t="s">
        <v>1847</v>
      </c>
      <c r="H50" s="174" t="s">
        <v>1907</v>
      </c>
      <c r="I50" s="419" t="s">
        <v>1908</v>
      </c>
      <c r="J50" s="419"/>
      <c r="K50" s="419"/>
      <c r="L50" s="419"/>
      <c r="M50" s="418" t="s">
        <v>1792</v>
      </c>
      <c r="N50" s="418"/>
      <c r="O50" s="175">
        <v>40946</v>
      </c>
      <c r="P50" s="174" t="s">
        <v>1909</v>
      </c>
      <c r="Q50" s="182" t="s">
        <v>1910</v>
      </c>
      <c r="R50" s="431"/>
    </row>
    <row r="51" spans="2:18" s="122" customFormat="1" ht="31.5" customHeight="1" x14ac:dyDescent="0.25">
      <c r="B51" s="416" t="s">
        <v>1859</v>
      </c>
      <c r="C51" s="417"/>
      <c r="D51" s="418" t="s">
        <v>1911</v>
      </c>
      <c r="E51" s="418"/>
      <c r="F51" s="174" t="s">
        <v>115</v>
      </c>
      <c r="G51" s="174" t="s">
        <v>1847</v>
      </c>
      <c r="H51" s="174" t="s">
        <v>1912</v>
      </c>
      <c r="I51" s="419" t="s">
        <v>1913</v>
      </c>
      <c r="J51" s="419"/>
      <c r="K51" s="419"/>
      <c r="L51" s="419"/>
      <c r="M51" s="418" t="s">
        <v>1792</v>
      </c>
      <c r="N51" s="418"/>
      <c r="O51" s="175">
        <v>40946</v>
      </c>
      <c r="P51" s="174" t="s">
        <v>1909</v>
      </c>
      <c r="Q51" s="182" t="s">
        <v>1914</v>
      </c>
      <c r="R51" s="431"/>
    </row>
    <row r="52" spans="2:18" s="122" customFormat="1" ht="27" customHeight="1" x14ac:dyDescent="0.25">
      <c r="B52" s="416" t="s">
        <v>1859</v>
      </c>
      <c r="C52" s="417"/>
      <c r="D52" s="418" t="s">
        <v>1855</v>
      </c>
      <c r="E52" s="418"/>
      <c r="F52" s="174" t="s">
        <v>115</v>
      </c>
      <c r="G52" s="174" t="s">
        <v>1847</v>
      </c>
      <c r="H52" s="174" t="s">
        <v>1915</v>
      </c>
      <c r="I52" s="419" t="s">
        <v>1913</v>
      </c>
      <c r="J52" s="419"/>
      <c r="K52" s="419"/>
      <c r="L52" s="419"/>
      <c r="M52" s="418" t="s">
        <v>1792</v>
      </c>
      <c r="N52" s="418"/>
      <c r="O52" s="175">
        <v>40946</v>
      </c>
      <c r="P52" s="174" t="s">
        <v>1909</v>
      </c>
      <c r="Q52" s="182" t="s">
        <v>1916</v>
      </c>
      <c r="R52" s="431"/>
    </row>
    <row r="53" spans="2:18" s="122" customFormat="1" ht="33.75" customHeight="1" x14ac:dyDescent="0.25">
      <c r="B53" s="416" t="s">
        <v>1859</v>
      </c>
      <c r="C53" s="417"/>
      <c r="D53" s="418" t="s">
        <v>1917</v>
      </c>
      <c r="E53" s="418"/>
      <c r="F53" s="174" t="s">
        <v>115</v>
      </c>
      <c r="G53" s="174" t="s">
        <v>1847</v>
      </c>
      <c r="H53" s="174" t="s">
        <v>1918</v>
      </c>
      <c r="I53" s="419" t="s">
        <v>1913</v>
      </c>
      <c r="J53" s="419"/>
      <c r="K53" s="419"/>
      <c r="L53" s="419"/>
      <c r="M53" s="418" t="s">
        <v>1792</v>
      </c>
      <c r="N53" s="418"/>
      <c r="O53" s="175">
        <v>40946</v>
      </c>
      <c r="P53" s="174" t="s">
        <v>1909</v>
      </c>
      <c r="Q53" s="182" t="s">
        <v>1919</v>
      </c>
      <c r="R53" s="431"/>
    </row>
    <row r="54" spans="2:18" s="122" customFormat="1" ht="30" customHeight="1" x14ac:dyDescent="0.25">
      <c r="B54" s="416" t="s">
        <v>1859</v>
      </c>
      <c r="C54" s="417"/>
      <c r="D54" s="418" t="s">
        <v>1920</v>
      </c>
      <c r="E54" s="418"/>
      <c r="F54" s="174" t="s">
        <v>115</v>
      </c>
      <c r="G54" s="174" t="s">
        <v>1847</v>
      </c>
      <c r="H54" s="174" t="s">
        <v>1918</v>
      </c>
      <c r="I54" s="419" t="s">
        <v>1921</v>
      </c>
      <c r="J54" s="419"/>
      <c r="K54" s="419"/>
      <c r="L54" s="419"/>
      <c r="M54" s="418" t="s">
        <v>1792</v>
      </c>
      <c r="N54" s="418"/>
      <c r="O54" s="175">
        <v>40946</v>
      </c>
      <c r="P54" s="174" t="s">
        <v>1909</v>
      </c>
      <c r="Q54" s="182" t="s">
        <v>1922</v>
      </c>
      <c r="R54" s="431"/>
    </row>
    <row r="55" spans="2:18" s="122" customFormat="1" ht="30" x14ac:dyDescent="0.25">
      <c r="B55" s="416">
        <v>20121102130</v>
      </c>
      <c r="C55" s="417"/>
      <c r="D55" s="418" t="s">
        <v>1923</v>
      </c>
      <c r="E55" s="418"/>
      <c r="F55" s="174" t="s">
        <v>115</v>
      </c>
      <c r="G55" s="174" t="s">
        <v>1847</v>
      </c>
      <c r="H55" s="174" t="s">
        <v>1476</v>
      </c>
      <c r="I55" s="419" t="s">
        <v>1921</v>
      </c>
      <c r="J55" s="419"/>
      <c r="K55" s="419"/>
      <c r="L55" s="419"/>
      <c r="M55" s="418" t="s">
        <v>1792</v>
      </c>
      <c r="N55" s="418"/>
      <c r="O55" s="175">
        <v>40953</v>
      </c>
      <c r="P55" s="174" t="s">
        <v>1850</v>
      </c>
      <c r="Q55" s="182" t="s">
        <v>1924</v>
      </c>
      <c r="R55" s="431"/>
    </row>
    <row r="56" spans="2:18" s="122" customFormat="1" ht="30" x14ac:dyDescent="0.25">
      <c r="B56" s="416">
        <v>20121101779</v>
      </c>
      <c r="C56" s="417"/>
      <c r="D56" s="418" t="s">
        <v>1925</v>
      </c>
      <c r="E56" s="418"/>
      <c r="F56" s="174" t="s">
        <v>115</v>
      </c>
      <c r="G56" s="174" t="s">
        <v>1847</v>
      </c>
      <c r="H56" s="174" t="s">
        <v>1926</v>
      </c>
      <c r="I56" s="419" t="s">
        <v>1927</v>
      </c>
      <c r="J56" s="419"/>
      <c r="K56" s="419"/>
      <c r="L56" s="419"/>
      <c r="M56" s="418" t="s">
        <v>1792</v>
      </c>
      <c r="N56" s="418"/>
      <c r="O56" s="175">
        <v>40948</v>
      </c>
      <c r="P56" s="174" t="s">
        <v>1909</v>
      </c>
      <c r="Q56" s="182" t="s">
        <v>1928</v>
      </c>
      <c r="R56" s="431"/>
    </row>
    <row r="57" spans="2:18" s="122" customFormat="1" ht="31.5" customHeight="1" x14ac:dyDescent="0.25">
      <c r="B57" s="416">
        <v>20121101781</v>
      </c>
      <c r="C57" s="417"/>
      <c r="D57" s="418" t="s">
        <v>1911</v>
      </c>
      <c r="E57" s="418"/>
      <c r="F57" s="174" t="s">
        <v>115</v>
      </c>
      <c r="G57" s="174" t="s">
        <v>1847</v>
      </c>
      <c r="H57" s="174" t="s">
        <v>1929</v>
      </c>
      <c r="I57" s="419" t="s">
        <v>1930</v>
      </c>
      <c r="J57" s="419"/>
      <c r="K57" s="419"/>
      <c r="L57" s="419"/>
      <c r="M57" s="418" t="s">
        <v>1792</v>
      </c>
      <c r="N57" s="418"/>
      <c r="O57" s="175">
        <v>40948</v>
      </c>
      <c r="P57" s="174" t="s">
        <v>1909</v>
      </c>
      <c r="Q57" s="182" t="s">
        <v>1931</v>
      </c>
      <c r="R57" s="431"/>
    </row>
    <row r="58" spans="2:18" s="122" customFormat="1" ht="31.5" customHeight="1" x14ac:dyDescent="0.25">
      <c r="B58" s="416">
        <v>20121101781</v>
      </c>
      <c r="C58" s="417"/>
      <c r="D58" s="418" t="s">
        <v>1911</v>
      </c>
      <c r="E58" s="418"/>
      <c r="F58" s="174" t="s">
        <v>115</v>
      </c>
      <c r="G58" s="174" t="s">
        <v>1847</v>
      </c>
      <c r="H58" s="174" t="s">
        <v>1929</v>
      </c>
      <c r="I58" s="419" t="s">
        <v>1921</v>
      </c>
      <c r="J58" s="419"/>
      <c r="K58" s="419"/>
      <c r="L58" s="419"/>
      <c r="M58" s="418" t="s">
        <v>1792</v>
      </c>
      <c r="N58" s="418"/>
      <c r="O58" s="175">
        <v>40948</v>
      </c>
      <c r="P58" s="174" t="s">
        <v>1909</v>
      </c>
      <c r="Q58" s="182" t="s">
        <v>1932</v>
      </c>
      <c r="R58" s="431"/>
    </row>
    <row r="59" spans="2:18" s="122" customFormat="1" ht="31.5" customHeight="1" x14ac:dyDescent="0.25">
      <c r="B59" s="416"/>
      <c r="C59" s="417"/>
      <c r="D59" s="418" t="s">
        <v>1933</v>
      </c>
      <c r="E59" s="418"/>
      <c r="F59" s="174" t="s">
        <v>115</v>
      </c>
      <c r="G59" s="174" t="s">
        <v>1790</v>
      </c>
      <c r="H59" s="174" t="s">
        <v>1934</v>
      </c>
      <c r="I59" s="419" t="s">
        <v>1828</v>
      </c>
      <c r="J59" s="419"/>
      <c r="K59" s="419"/>
      <c r="L59" s="419"/>
      <c r="M59" s="418" t="s">
        <v>1792</v>
      </c>
      <c r="N59" s="418"/>
      <c r="O59" s="175">
        <v>40953</v>
      </c>
      <c r="P59" s="174"/>
      <c r="Q59" s="182" t="s">
        <v>1935</v>
      </c>
      <c r="R59" s="431"/>
    </row>
    <row r="60" spans="2:18" s="122" customFormat="1" ht="60" x14ac:dyDescent="0.25">
      <c r="B60" s="416"/>
      <c r="C60" s="417"/>
      <c r="D60" s="418" t="s">
        <v>1936</v>
      </c>
      <c r="E60" s="418"/>
      <c r="F60" s="174" t="s">
        <v>115</v>
      </c>
      <c r="G60" s="174" t="s">
        <v>1790</v>
      </c>
      <c r="H60" s="174" t="s">
        <v>1937</v>
      </c>
      <c r="I60" s="419" t="s">
        <v>1828</v>
      </c>
      <c r="J60" s="419"/>
      <c r="K60" s="419"/>
      <c r="L60" s="419"/>
      <c r="M60" s="418" t="s">
        <v>1792</v>
      </c>
      <c r="N60" s="418"/>
      <c r="O60" s="175"/>
      <c r="P60" s="174"/>
      <c r="Q60" s="182" t="s">
        <v>1938</v>
      </c>
      <c r="R60" s="431"/>
    </row>
    <row r="61" spans="2:18" s="122" customFormat="1" ht="60" x14ac:dyDescent="0.25">
      <c r="B61" s="416"/>
      <c r="C61" s="417"/>
      <c r="D61" s="418" t="s">
        <v>1939</v>
      </c>
      <c r="E61" s="418"/>
      <c r="F61" s="174" t="s">
        <v>115</v>
      </c>
      <c r="G61" s="174" t="s">
        <v>1790</v>
      </c>
      <c r="H61" s="174" t="s">
        <v>1940</v>
      </c>
      <c r="I61" s="419" t="s">
        <v>1828</v>
      </c>
      <c r="J61" s="419"/>
      <c r="K61" s="419"/>
      <c r="L61" s="419"/>
      <c r="M61" s="418" t="s">
        <v>1792</v>
      </c>
      <c r="N61" s="418"/>
      <c r="O61" s="175">
        <v>40913</v>
      </c>
      <c r="P61" s="174"/>
      <c r="Q61" s="182" t="s">
        <v>1941</v>
      </c>
      <c r="R61" s="431"/>
    </row>
    <row r="62" spans="2:18" s="122" customFormat="1" ht="45" x14ac:dyDescent="0.25">
      <c r="B62" s="416"/>
      <c r="C62" s="417"/>
      <c r="D62" s="418" t="s">
        <v>1936</v>
      </c>
      <c r="E62" s="418"/>
      <c r="F62" s="174" t="s">
        <v>115</v>
      </c>
      <c r="G62" s="174" t="s">
        <v>1790</v>
      </c>
      <c r="H62" s="174" t="s">
        <v>1937</v>
      </c>
      <c r="I62" s="419" t="s">
        <v>1942</v>
      </c>
      <c r="J62" s="419"/>
      <c r="K62" s="419"/>
      <c r="L62" s="419"/>
      <c r="M62" s="418" t="s">
        <v>1792</v>
      </c>
      <c r="N62" s="418"/>
      <c r="O62" s="175"/>
      <c r="P62" s="174"/>
      <c r="Q62" s="182" t="s">
        <v>1943</v>
      </c>
      <c r="R62" s="431"/>
    </row>
    <row r="63" spans="2:18" s="122" customFormat="1" ht="45.75" thickBot="1" x14ac:dyDescent="0.3">
      <c r="B63" s="426"/>
      <c r="C63" s="427"/>
      <c r="D63" s="428" t="s">
        <v>1944</v>
      </c>
      <c r="E63" s="428"/>
      <c r="F63" s="183" t="s">
        <v>115</v>
      </c>
      <c r="G63" s="183" t="s">
        <v>1790</v>
      </c>
      <c r="H63" s="183" t="s">
        <v>1945</v>
      </c>
      <c r="I63" s="429" t="s">
        <v>1828</v>
      </c>
      <c r="J63" s="429"/>
      <c r="K63" s="429"/>
      <c r="L63" s="429"/>
      <c r="M63" s="428" t="s">
        <v>1792</v>
      </c>
      <c r="N63" s="428"/>
      <c r="O63" s="184">
        <v>40952</v>
      </c>
      <c r="P63" s="183"/>
      <c r="Q63" s="185" t="s">
        <v>1946</v>
      </c>
      <c r="R63" s="432"/>
    </row>
    <row r="64" spans="2:18" ht="30" x14ac:dyDescent="0.25">
      <c r="B64" s="437"/>
      <c r="C64" s="438"/>
      <c r="D64" s="439"/>
      <c r="E64" s="439"/>
      <c r="F64" s="178" t="s">
        <v>4250</v>
      </c>
      <c r="G64" s="178" t="s">
        <v>1790</v>
      </c>
      <c r="H64" s="194" t="s">
        <v>1027</v>
      </c>
      <c r="I64" s="425" t="s">
        <v>4253</v>
      </c>
      <c r="J64" s="425"/>
      <c r="K64" s="425"/>
      <c r="L64" s="425"/>
      <c r="M64" s="423" t="s">
        <v>1792</v>
      </c>
      <c r="N64" s="423"/>
      <c r="O64" s="195"/>
      <c r="P64" s="195"/>
      <c r="Q64" s="196" t="s">
        <v>4254</v>
      </c>
      <c r="R64" s="430" t="s">
        <v>4266</v>
      </c>
    </row>
    <row r="65" spans="2:18" ht="30" x14ac:dyDescent="0.25">
      <c r="B65" s="433"/>
      <c r="C65" s="434"/>
      <c r="D65" s="435"/>
      <c r="E65" s="435"/>
      <c r="F65" s="174" t="s">
        <v>4250</v>
      </c>
      <c r="G65" s="174" t="s">
        <v>1790</v>
      </c>
      <c r="H65" s="186" t="s">
        <v>1754</v>
      </c>
      <c r="I65" s="419" t="s">
        <v>4255</v>
      </c>
      <c r="J65" s="419"/>
      <c r="K65" s="419"/>
      <c r="L65" s="419"/>
      <c r="M65" s="418" t="s">
        <v>1792</v>
      </c>
      <c r="N65" s="418"/>
      <c r="O65" s="192"/>
      <c r="P65" s="192"/>
      <c r="Q65" s="193" t="s">
        <v>4256</v>
      </c>
      <c r="R65" s="431"/>
    </row>
    <row r="66" spans="2:18" ht="45" x14ac:dyDescent="0.25">
      <c r="B66" s="433"/>
      <c r="C66" s="434"/>
      <c r="D66" s="435"/>
      <c r="E66" s="435"/>
      <c r="F66" s="174" t="s">
        <v>4250</v>
      </c>
      <c r="G66" s="174" t="s">
        <v>1790</v>
      </c>
      <c r="H66" s="186" t="s">
        <v>4257</v>
      </c>
      <c r="I66" s="419" t="s">
        <v>4253</v>
      </c>
      <c r="J66" s="419"/>
      <c r="K66" s="419"/>
      <c r="L66" s="419"/>
      <c r="M66" s="418" t="s">
        <v>1792</v>
      </c>
      <c r="N66" s="418"/>
      <c r="O66" s="192"/>
      <c r="P66" s="192"/>
      <c r="Q66" s="193" t="s">
        <v>4258</v>
      </c>
      <c r="R66" s="431"/>
    </row>
    <row r="67" spans="2:18" ht="45" x14ac:dyDescent="0.25">
      <c r="B67" s="433"/>
      <c r="C67" s="434"/>
      <c r="D67" s="435"/>
      <c r="E67" s="435"/>
      <c r="F67" s="174" t="s">
        <v>4250</v>
      </c>
      <c r="G67" s="174" t="s">
        <v>1790</v>
      </c>
      <c r="H67" s="174" t="s">
        <v>4259</v>
      </c>
      <c r="I67" s="419" t="s">
        <v>4253</v>
      </c>
      <c r="J67" s="419"/>
      <c r="K67" s="419"/>
      <c r="L67" s="419"/>
      <c r="M67" s="418" t="s">
        <v>1792</v>
      </c>
      <c r="N67" s="418"/>
      <c r="O67" s="192"/>
      <c r="P67" s="192"/>
      <c r="Q67" s="193" t="s">
        <v>4260</v>
      </c>
      <c r="R67" s="431"/>
    </row>
    <row r="68" spans="2:18" ht="30" x14ac:dyDescent="0.25">
      <c r="B68" s="433"/>
      <c r="C68" s="434"/>
      <c r="D68" s="435"/>
      <c r="E68" s="435"/>
      <c r="F68" s="174" t="s">
        <v>4250</v>
      </c>
      <c r="G68" s="174" t="s">
        <v>1790</v>
      </c>
      <c r="H68" s="174" t="s">
        <v>708</v>
      </c>
      <c r="I68" s="419" t="s">
        <v>4251</v>
      </c>
      <c r="J68" s="419"/>
      <c r="K68" s="419"/>
      <c r="L68" s="419"/>
      <c r="M68" s="418" t="s">
        <v>1792</v>
      </c>
      <c r="N68" s="418"/>
      <c r="O68" s="192"/>
      <c r="P68" s="192"/>
      <c r="Q68" s="193" t="s">
        <v>4261</v>
      </c>
      <c r="R68" s="431"/>
    </row>
    <row r="69" spans="2:18" ht="30" x14ac:dyDescent="0.25">
      <c r="B69" s="433"/>
      <c r="C69" s="434"/>
      <c r="D69" s="435"/>
      <c r="E69" s="435"/>
      <c r="F69" s="174" t="s">
        <v>4250</v>
      </c>
      <c r="G69" s="174" t="s">
        <v>1790</v>
      </c>
      <c r="H69" s="174" t="s">
        <v>1023</v>
      </c>
      <c r="I69" s="419" t="s">
        <v>4262</v>
      </c>
      <c r="J69" s="419"/>
      <c r="K69" s="419"/>
      <c r="L69" s="419"/>
      <c r="M69" s="418" t="s">
        <v>1792</v>
      </c>
      <c r="N69" s="418"/>
      <c r="O69" s="192"/>
      <c r="P69" s="192"/>
      <c r="Q69" s="193" t="s">
        <v>4263</v>
      </c>
      <c r="R69" s="431"/>
    </row>
    <row r="70" spans="2:18" ht="30.75" thickBot="1" x14ac:dyDescent="0.3">
      <c r="B70" s="433"/>
      <c r="C70" s="434"/>
      <c r="D70" s="435"/>
      <c r="E70" s="435"/>
      <c r="F70" s="187" t="s">
        <v>4250</v>
      </c>
      <c r="G70" s="187" t="s">
        <v>1790</v>
      </c>
      <c r="H70" s="187" t="s">
        <v>1486</v>
      </c>
      <c r="I70" s="436" t="s">
        <v>4251</v>
      </c>
      <c r="J70" s="436"/>
      <c r="K70" s="436"/>
      <c r="L70" s="436"/>
      <c r="M70" s="435" t="s">
        <v>1792</v>
      </c>
      <c r="N70" s="435"/>
      <c r="O70" s="197"/>
      <c r="P70" s="197"/>
      <c r="Q70" s="198" t="s">
        <v>4264</v>
      </c>
      <c r="R70" s="431"/>
    </row>
    <row r="71" spans="2:18" ht="30" x14ac:dyDescent="0.25">
      <c r="B71" s="421">
        <v>20121100671</v>
      </c>
      <c r="C71" s="422"/>
      <c r="D71" s="423" t="s">
        <v>2027</v>
      </c>
      <c r="E71" s="423"/>
      <c r="F71" s="178" t="s">
        <v>360</v>
      </c>
      <c r="G71" s="178" t="s">
        <v>1790</v>
      </c>
      <c r="H71" s="194" t="s">
        <v>1389</v>
      </c>
      <c r="I71" s="424" t="s">
        <v>2028</v>
      </c>
      <c r="J71" s="424"/>
      <c r="K71" s="424"/>
      <c r="L71" s="424"/>
      <c r="M71" s="422" t="s">
        <v>1792</v>
      </c>
      <c r="N71" s="422"/>
      <c r="O71" s="199">
        <v>40927</v>
      </c>
      <c r="P71" s="194" t="s">
        <v>1793</v>
      </c>
      <c r="Q71" s="200" t="s">
        <v>4267</v>
      </c>
      <c r="R71" s="440" t="s">
        <v>4284</v>
      </c>
    </row>
    <row r="72" spans="2:18" ht="31.5" customHeight="1" x14ac:dyDescent="0.25">
      <c r="B72" s="416">
        <v>38123100069</v>
      </c>
      <c r="C72" s="417"/>
      <c r="D72" s="418" t="s">
        <v>3375</v>
      </c>
      <c r="E72" s="418"/>
      <c r="F72" s="174" t="s">
        <v>360</v>
      </c>
      <c r="G72" s="174" t="s">
        <v>1847</v>
      </c>
      <c r="H72" s="174" t="s">
        <v>3377</v>
      </c>
      <c r="I72" s="419" t="s">
        <v>4268</v>
      </c>
      <c r="J72" s="419"/>
      <c r="K72" s="419"/>
      <c r="L72" s="419"/>
      <c r="M72" s="417" t="s">
        <v>1792</v>
      </c>
      <c r="N72" s="417"/>
      <c r="O72" s="175">
        <v>40971</v>
      </c>
      <c r="P72" s="176">
        <v>0.66666666666666663</v>
      </c>
      <c r="Q72" s="177" t="s">
        <v>3379</v>
      </c>
      <c r="R72" s="441"/>
    </row>
    <row r="73" spans="2:18" ht="31.5" customHeight="1" x14ac:dyDescent="0.25">
      <c r="B73" s="416">
        <v>38123100069</v>
      </c>
      <c r="C73" s="417"/>
      <c r="D73" s="418" t="s">
        <v>3375</v>
      </c>
      <c r="E73" s="418"/>
      <c r="F73" s="174" t="s">
        <v>360</v>
      </c>
      <c r="G73" s="174" t="s">
        <v>1847</v>
      </c>
      <c r="H73" s="174" t="s">
        <v>3377</v>
      </c>
      <c r="I73" s="419" t="s">
        <v>4269</v>
      </c>
      <c r="J73" s="419"/>
      <c r="K73" s="419"/>
      <c r="L73" s="419"/>
      <c r="M73" s="417" t="s">
        <v>1792</v>
      </c>
      <c r="N73" s="417"/>
      <c r="O73" s="175">
        <v>40971</v>
      </c>
      <c r="P73" s="176">
        <v>0.66666666666666663</v>
      </c>
      <c r="Q73" s="177" t="s">
        <v>3379</v>
      </c>
      <c r="R73" s="441"/>
    </row>
    <row r="74" spans="2:18" ht="31.5" customHeight="1" x14ac:dyDescent="0.25">
      <c r="B74" s="416">
        <v>38123100087</v>
      </c>
      <c r="C74" s="417"/>
      <c r="D74" s="418" t="s">
        <v>3383</v>
      </c>
      <c r="E74" s="418"/>
      <c r="F74" s="174" t="s">
        <v>360</v>
      </c>
      <c r="G74" s="174" t="s">
        <v>1847</v>
      </c>
      <c r="H74" s="174" t="s">
        <v>3386</v>
      </c>
      <c r="I74" s="419" t="s">
        <v>3387</v>
      </c>
      <c r="J74" s="419"/>
      <c r="K74" s="419"/>
      <c r="L74" s="419"/>
      <c r="M74" s="417" t="s">
        <v>1792</v>
      </c>
      <c r="N74" s="417"/>
      <c r="O74" s="175">
        <v>40971</v>
      </c>
      <c r="P74" s="176">
        <v>0.66666666666666663</v>
      </c>
      <c r="Q74" s="177" t="s">
        <v>3388</v>
      </c>
      <c r="R74" s="441"/>
    </row>
    <row r="75" spans="2:18" ht="19.5" customHeight="1" x14ac:dyDescent="0.25">
      <c r="B75" s="416">
        <v>20121101643</v>
      </c>
      <c r="C75" s="417"/>
      <c r="D75" s="418" t="s">
        <v>3751</v>
      </c>
      <c r="E75" s="418"/>
      <c r="F75" s="174" t="s">
        <v>360</v>
      </c>
      <c r="G75" s="174" t="s">
        <v>1847</v>
      </c>
      <c r="H75" s="174" t="s">
        <v>3752</v>
      </c>
      <c r="I75" s="419" t="s">
        <v>4270</v>
      </c>
      <c r="J75" s="419"/>
      <c r="K75" s="419"/>
      <c r="L75" s="419"/>
      <c r="M75" s="417" t="s">
        <v>1792</v>
      </c>
      <c r="N75" s="417"/>
      <c r="O75" s="175">
        <v>40946</v>
      </c>
      <c r="P75" s="174" t="s">
        <v>1909</v>
      </c>
      <c r="Q75" s="177" t="s">
        <v>4252</v>
      </c>
      <c r="R75" s="441"/>
    </row>
    <row r="76" spans="2:18" ht="19.5" customHeight="1" x14ac:dyDescent="0.25">
      <c r="B76" s="416">
        <v>20121101643</v>
      </c>
      <c r="C76" s="417"/>
      <c r="D76" s="418" t="s">
        <v>3751</v>
      </c>
      <c r="E76" s="418"/>
      <c r="F76" s="174" t="s">
        <v>360</v>
      </c>
      <c r="G76" s="174" t="s">
        <v>1847</v>
      </c>
      <c r="H76" s="174" t="s">
        <v>3752</v>
      </c>
      <c r="I76" s="419" t="s">
        <v>4271</v>
      </c>
      <c r="J76" s="419"/>
      <c r="K76" s="419"/>
      <c r="L76" s="419"/>
      <c r="M76" s="417" t="s">
        <v>1792</v>
      </c>
      <c r="N76" s="417"/>
      <c r="O76" s="175">
        <v>40946</v>
      </c>
      <c r="P76" s="174" t="s">
        <v>1909</v>
      </c>
      <c r="Q76" s="177" t="s">
        <v>4272</v>
      </c>
      <c r="R76" s="441"/>
    </row>
    <row r="77" spans="2:18" ht="19.5" customHeight="1" x14ac:dyDescent="0.25">
      <c r="B77" s="416">
        <v>20121101643</v>
      </c>
      <c r="C77" s="417"/>
      <c r="D77" s="418" t="s">
        <v>3751</v>
      </c>
      <c r="E77" s="418"/>
      <c r="F77" s="174" t="s">
        <v>360</v>
      </c>
      <c r="G77" s="174" t="s">
        <v>1847</v>
      </c>
      <c r="H77" s="174" t="s">
        <v>3752</v>
      </c>
      <c r="I77" s="419" t="s">
        <v>3753</v>
      </c>
      <c r="J77" s="419"/>
      <c r="K77" s="419"/>
      <c r="L77" s="419"/>
      <c r="M77" s="417" t="s">
        <v>1792</v>
      </c>
      <c r="N77" s="417"/>
      <c r="O77" s="175">
        <v>40946</v>
      </c>
      <c r="P77" s="174" t="s">
        <v>1909</v>
      </c>
      <c r="Q77" s="177" t="s">
        <v>4273</v>
      </c>
      <c r="R77" s="441"/>
    </row>
    <row r="78" spans="2:18" ht="30" x14ac:dyDescent="0.25">
      <c r="B78" s="416">
        <v>38123100107</v>
      </c>
      <c r="C78" s="417"/>
      <c r="D78" s="418" t="s">
        <v>3383</v>
      </c>
      <c r="E78" s="418"/>
      <c r="F78" s="174" t="s">
        <v>360</v>
      </c>
      <c r="G78" s="174" t="s">
        <v>1847</v>
      </c>
      <c r="H78" s="174" t="s">
        <v>1529</v>
      </c>
      <c r="I78" s="419" t="s">
        <v>1921</v>
      </c>
      <c r="J78" s="419"/>
      <c r="K78" s="419"/>
      <c r="L78" s="419"/>
      <c r="M78" s="417" t="s">
        <v>1792</v>
      </c>
      <c r="N78" s="417"/>
      <c r="O78" s="175">
        <v>40947</v>
      </c>
      <c r="P78" s="174" t="s">
        <v>1909</v>
      </c>
      <c r="Q78" s="177" t="s">
        <v>4274</v>
      </c>
      <c r="R78" s="441"/>
    </row>
    <row r="79" spans="2:18" ht="30" x14ac:dyDescent="0.25">
      <c r="B79" s="416">
        <v>38123100107</v>
      </c>
      <c r="C79" s="417"/>
      <c r="D79" s="418" t="s">
        <v>3385</v>
      </c>
      <c r="E79" s="418"/>
      <c r="F79" s="174" t="s">
        <v>360</v>
      </c>
      <c r="G79" s="174" t="s">
        <v>1847</v>
      </c>
      <c r="H79" s="174" t="s">
        <v>3855</v>
      </c>
      <c r="I79" s="419" t="s">
        <v>1921</v>
      </c>
      <c r="J79" s="419"/>
      <c r="K79" s="419"/>
      <c r="L79" s="419"/>
      <c r="M79" s="417" t="s">
        <v>1792</v>
      </c>
      <c r="N79" s="417"/>
      <c r="O79" s="175">
        <v>40947</v>
      </c>
      <c r="P79" s="174" t="s">
        <v>1909</v>
      </c>
      <c r="Q79" s="177" t="s">
        <v>4275</v>
      </c>
      <c r="R79" s="441"/>
    </row>
    <row r="80" spans="2:18" ht="30" x14ac:dyDescent="0.25">
      <c r="B80" s="416">
        <v>20123101816</v>
      </c>
      <c r="C80" s="417"/>
      <c r="D80" s="418" t="s">
        <v>3906</v>
      </c>
      <c r="E80" s="418"/>
      <c r="F80" s="174" t="s">
        <v>360</v>
      </c>
      <c r="G80" s="174" t="s">
        <v>1847</v>
      </c>
      <c r="H80" s="174" t="s">
        <v>3908</v>
      </c>
      <c r="I80" s="419" t="s">
        <v>1921</v>
      </c>
      <c r="J80" s="419"/>
      <c r="K80" s="419"/>
      <c r="L80" s="419"/>
      <c r="M80" s="417" t="s">
        <v>1792</v>
      </c>
      <c r="N80" s="417"/>
      <c r="O80" s="175">
        <v>40948</v>
      </c>
      <c r="P80" s="174" t="s">
        <v>1909</v>
      </c>
      <c r="Q80" s="177" t="s">
        <v>4276</v>
      </c>
      <c r="R80" s="441"/>
    </row>
    <row r="81" spans="2:18" ht="30" x14ac:dyDescent="0.25">
      <c r="B81" s="416">
        <v>20123101816</v>
      </c>
      <c r="C81" s="417"/>
      <c r="D81" s="418" t="s">
        <v>3909</v>
      </c>
      <c r="E81" s="418"/>
      <c r="F81" s="174" t="s">
        <v>360</v>
      </c>
      <c r="G81" s="174" t="s">
        <v>1847</v>
      </c>
      <c r="H81" s="174" t="s">
        <v>1329</v>
      </c>
      <c r="I81" s="419" t="s">
        <v>1921</v>
      </c>
      <c r="J81" s="419"/>
      <c r="K81" s="419"/>
      <c r="L81" s="419"/>
      <c r="M81" s="417" t="s">
        <v>1792</v>
      </c>
      <c r="N81" s="417"/>
      <c r="O81" s="175">
        <v>40948</v>
      </c>
      <c r="P81" s="174" t="s">
        <v>1909</v>
      </c>
      <c r="Q81" s="177" t="s">
        <v>4277</v>
      </c>
      <c r="R81" s="441"/>
    </row>
    <row r="82" spans="2:18" ht="30" x14ac:dyDescent="0.25">
      <c r="B82" s="416">
        <v>20123101816</v>
      </c>
      <c r="C82" s="417"/>
      <c r="D82" s="418" t="s">
        <v>3910</v>
      </c>
      <c r="E82" s="418"/>
      <c r="F82" s="174" t="s">
        <v>360</v>
      </c>
      <c r="G82" s="174" t="s">
        <v>1847</v>
      </c>
      <c r="H82" s="174" t="s">
        <v>861</v>
      </c>
      <c r="I82" s="419" t="s">
        <v>1921</v>
      </c>
      <c r="J82" s="419"/>
      <c r="K82" s="419"/>
      <c r="L82" s="419"/>
      <c r="M82" s="417" t="s">
        <v>1792</v>
      </c>
      <c r="N82" s="417"/>
      <c r="O82" s="175">
        <v>40948</v>
      </c>
      <c r="P82" s="174" t="s">
        <v>1909</v>
      </c>
      <c r="Q82" s="177" t="s">
        <v>4277</v>
      </c>
      <c r="R82" s="441"/>
    </row>
    <row r="83" spans="2:18" ht="30" x14ac:dyDescent="0.25">
      <c r="B83" s="416">
        <v>20123101816</v>
      </c>
      <c r="C83" s="417"/>
      <c r="D83" s="418" t="s">
        <v>1959</v>
      </c>
      <c r="E83" s="418"/>
      <c r="F83" s="174" t="s">
        <v>360</v>
      </c>
      <c r="G83" s="174" t="s">
        <v>1847</v>
      </c>
      <c r="H83" s="174" t="s">
        <v>3912</v>
      </c>
      <c r="I83" s="419" t="s">
        <v>1921</v>
      </c>
      <c r="J83" s="419"/>
      <c r="K83" s="419"/>
      <c r="L83" s="419"/>
      <c r="M83" s="417" t="s">
        <v>1792</v>
      </c>
      <c r="N83" s="417"/>
      <c r="O83" s="175">
        <v>40948</v>
      </c>
      <c r="P83" s="174" t="s">
        <v>1909</v>
      </c>
      <c r="Q83" s="177" t="s">
        <v>4277</v>
      </c>
      <c r="R83" s="441"/>
    </row>
    <row r="84" spans="2:18" ht="31.5" customHeight="1" x14ac:dyDescent="0.25">
      <c r="B84" s="416">
        <v>20123101816</v>
      </c>
      <c r="C84" s="417"/>
      <c r="D84" s="418" t="s">
        <v>3913</v>
      </c>
      <c r="E84" s="418"/>
      <c r="F84" s="174" t="s">
        <v>360</v>
      </c>
      <c r="G84" s="174" t="s">
        <v>1847</v>
      </c>
      <c r="H84" s="174" t="s">
        <v>856</v>
      </c>
      <c r="I84" s="419" t="s">
        <v>1921</v>
      </c>
      <c r="J84" s="419"/>
      <c r="K84" s="419"/>
      <c r="L84" s="419"/>
      <c r="M84" s="417" t="s">
        <v>1792</v>
      </c>
      <c r="N84" s="417"/>
      <c r="O84" s="175">
        <v>40948</v>
      </c>
      <c r="P84" s="174" t="s">
        <v>1909</v>
      </c>
      <c r="Q84" s="177" t="s">
        <v>4278</v>
      </c>
      <c r="R84" s="441"/>
    </row>
    <row r="85" spans="2:18" ht="60" x14ac:dyDescent="0.25">
      <c r="B85" s="416"/>
      <c r="C85" s="417"/>
      <c r="D85" s="418"/>
      <c r="E85" s="418"/>
      <c r="F85" s="174" t="s">
        <v>360</v>
      </c>
      <c r="G85" s="174" t="s">
        <v>1790</v>
      </c>
      <c r="H85" s="174" t="s">
        <v>4279</v>
      </c>
      <c r="I85" s="419" t="s">
        <v>1828</v>
      </c>
      <c r="J85" s="419"/>
      <c r="K85" s="419"/>
      <c r="L85" s="419"/>
      <c r="M85" s="418" t="s">
        <v>1792</v>
      </c>
      <c r="N85" s="418"/>
      <c r="O85" s="175"/>
      <c r="P85" s="174"/>
      <c r="Q85" s="177" t="s">
        <v>4280</v>
      </c>
      <c r="R85" s="441"/>
    </row>
    <row r="86" spans="2:18" ht="45" x14ac:dyDescent="0.25">
      <c r="B86" s="416"/>
      <c r="C86" s="417"/>
      <c r="D86" s="418"/>
      <c r="E86" s="418"/>
      <c r="F86" s="174" t="s">
        <v>360</v>
      </c>
      <c r="G86" s="174" t="s">
        <v>1790</v>
      </c>
      <c r="H86" s="174" t="s">
        <v>4279</v>
      </c>
      <c r="I86" s="419" t="s">
        <v>1942</v>
      </c>
      <c r="J86" s="419"/>
      <c r="K86" s="419"/>
      <c r="L86" s="419"/>
      <c r="M86" s="418" t="s">
        <v>1792</v>
      </c>
      <c r="N86" s="418"/>
      <c r="O86" s="175"/>
      <c r="P86" s="174"/>
      <c r="Q86" s="177" t="s">
        <v>4281</v>
      </c>
      <c r="R86" s="441"/>
    </row>
    <row r="87" spans="2:18" ht="45.75" thickBot="1" x14ac:dyDescent="0.3">
      <c r="B87" s="433"/>
      <c r="C87" s="434"/>
      <c r="D87" s="435"/>
      <c r="E87" s="435"/>
      <c r="F87" s="187" t="s">
        <v>360</v>
      </c>
      <c r="G87" s="187" t="s">
        <v>1790</v>
      </c>
      <c r="H87" s="187" t="s">
        <v>4279</v>
      </c>
      <c r="I87" s="436" t="s">
        <v>4282</v>
      </c>
      <c r="J87" s="436"/>
      <c r="K87" s="436"/>
      <c r="L87" s="436"/>
      <c r="M87" s="435" t="s">
        <v>1792</v>
      </c>
      <c r="N87" s="435"/>
      <c r="O87" s="188"/>
      <c r="P87" s="187"/>
      <c r="Q87" s="201" t="s">
        <v>4283</v>
      </c>
      <c r="R87" s="442"/>
    </row>
    <row r="88" spans="2:18" ht="30" x14ac:dyDescent="0.25">
      <c r="B88" s="421"/>
      <c r="C88" s="422"/>
      <c r="D88" s="423"/>
      <c r="E88" s="423"/>
      <c r="F88" s="206" t="s">
        <v>371</v>
      </c>
      <c r="G88" s="206" t="s">
        <v>1790</v>
      </c>
      <c r="H88" s="207" t="s">
        <v>1484</v>
      </c>
      <c r="I88" s="443" t="s">
        <v>4285</v>
      </c>
      <c r="J88" s="443"/>
      <c r="K88" s="443"/>
      <c r="L88" s="443"/>
      <c r="M88" s="439" t="s">
        <v>4304</v>
      </c>
      <c r="N88" s="439"/>
      <c r="O88" s="208">
        <v>40939</v>
      </c>
      <c r="P88" s="209">
        <v>0.61111111111111105</v>
      </c>
      <c r="Q88" s="210" t="s">
        <v>4286</v>
      </c>
      <c r="R88" s="447"/>
    </row>
    <row r="89" spans="2:18" ht="30" x14ac:dyDescent="0.25">
      <c r="B89" s="416"/>
      <c r="C89" s="417"/>
      <c r="D89" s="418"/>
      <c r="E89" s="418"/>
      <c r="F89" s="189" t="s">
        <v>371</v>
      </c>
      <c r="G89" s="189" t="s">
        <v>1790</v>
      </c>
      <c r="H89" s="190" t="s">
        <v>1379</v>
      </c>
      <c r="I89" s="444" t="s">
        <v>4287</v>
      </c>
      <c r="J89" s="444"/>
      <c r="K89" s="444"/>
      <c r="L89" s="444"/>
      <c r="M89" s="435" t="s">
        <v>4304</v>
      </c>
      <c r="N89" s="435"/>
      <c r="O89" s="202">
        <v>40933</v>
      </c>
      <c r="P89" s="203">
        <v>0.66666666666666663</v>
      </c>
      <c r="Q89" s="191" t="s">
        <v>4288</v>
      </c>
      <c r="R89" s="448"/>
    </row>
    <row r="90" spans="2:18" ht="30" x14ac:dyDescent="0.25">
      <c r="B90" s="416"/>
      <c r="C90" s="417"/>
      <c r="D90" s="418"/>
      <c r="E90" s="418"/>
      <c r="F90" s="189" t="s">
        <v>371</v>
      </c>
      <c r="G90" s="189" t="s">
        <v>1790</v>
      </c>
      <c r="H90" s="190" t="s">
        <v>4289</v>
      </c>
      <c r="I90" s="446" t="s">
        <v>4287</v>
      </c>
      <c r="J90" s="446"/>
      <c r="K90" s="446"/>
      <c r="L90" s="446"/>
      <c r="M90" s="435" t="s">
        <v>4304</v>
      </c>
      <c r="N90" s="435"/>
      <c r="O90" s="202">
        <v>40920</v>
      </c>
      <c r="P90" s="204" t="s">
        <v>4290</v>
      </c>
      <c r="Q90" s="191" t="s">
        <v>4291</v>
      </c>
      <c r="R90" s="448"/>
    </row>
    <row r="91" spans="2:18" ht="30" x14ac:dyDescent="0.25">
      <c r="B91" s="416"/>
      <c r="C91" s="417"/>
      <c r="D91" s="418"/>
      <c r="E91" s="418"/>
      <c r="F91" s="189" t="s">
        <v>371</v>
      </c>
      <c r="G91" s="189" t="s">
        <v>1790</v>
      </c>
      <c r="H91" s="190" t="s">
        <v>3545</v>
      </c>
      <c r="I91" s="444" t="s">
        <v>4292</v>
      </c>
      <c r="J91" s="444"/>
      <c r="K91" s="444"/>
      <c r="L91" s="444"/>
      <c r="M91" s="435" t="s">
        <v>4304</v>
      </c>
      <c r="N91" s="435"/>
      <c r="O91" s="202">
        <v>40945</v>
      </c>
      <c r="P91" s="190" t="s">
        <v>4293</v>
      </c>
      <c r="Q91" s="191" t="s">
        <v>4294</v>
      </c>
      <c r="R91" s="448"/>
    </row>
    <row r="92" spans="2:18" ht="45" x14ac:dyDescent="0.25">
      <c r="B92" s="416"/>
      <c r="C92" s="417"/>
      <c r="D92" s="418"/>
      <c r="E92" s="418"/>
      <c r="F92" s="189" t="s">
        <v>371</v>
      </c>
      <c r="G92" s="189" t="s">
        <v>1790</v>
      </c>
      <c r="H92" s="190" t="s">
        <v>4295</v>
      </c>
      <c r="I92" s="444" t="s">
        <v>4296</v>
      </c>
      <c r="J92" s="444"/>
      <c r="K92" s="444"/>
      <c r="L92" s="444"/>
      <c r="M92" s="435" t="s">
        <v>4304</v>
      </c>
      <c r="N92" s="435"/>
      <c r="O92" s="202">
        <v>40933</v>
      </c>
      <c r="P92" s="190" t="s">
        <v>4297</v>
      </c>
      <c r="Q92" s="191" t="s">
        <v>4298</v>
      </c>
      <c r="R92" s="448"/>
    </row>
    <row r="93" spans="2:18" ht="30" x14ac:dyDescent="0.25">
      <c r="B93" s="416"/>
      <c r="C93" s="417"/>
      <c r="D93" s="418"/>
      <c r="E93" s="418"/>
      <c r="F93" s="189" t="s">
        <v>371</v>
      </c>
      <c r="G93" s="189" t="s">
        <v>1790</v>
      </c>
      <c r="H93" s="190" t="s">
        <v>4237</v>
      </c>
      <c r="I93" s="444" t="s">
        <v>4296</v>
      </c>
      <c r="J93" s="444"/>
      <c r="K93" s="444"/>
      <c r="L93" s="444"/>
      <c r="M93" s="435" t="s">
        <v>4304</v>
      </c>
      <c r="N93" s="435"/>
      <c r="O93" s="205">
        <v>40920</v>
      </c>
      <c r="P93" s="189" t="s">
        <v>4299</v>
      </c>
      <c r="Q93" s="191" t="s">
        <v>4300</v>
      </c>
      <c r="R93" s="448"/>
    </row>
    <row r="94" spans="2:18" ht="30.75" thickBot="1" x14ac:dyDescent="0.3">
      <c r="B94" s="433"/>
      <c r="C94" s="434"/>
      <c r="D94" s="435"/>
      <c r="E94" s="435"/>
      <c r="F94" s="218" t="s">
        <v>371</v>
      </c>
      <c r="G94" s="218" t="s">
        <v>1790</v>
      </c>
      <c r="H94" s="219" t="s">
        <v>4237</v>
      </c>
      <c r="I94" s="445" t="s">
        <v>4301</v>
      </c>
      <c r="J94" s="445"/>
      <c r="K94" s="445"/>
      <c r="L94" s="445"/>
      <c r="M94" s="435" t="s">
        <v>4304</v>
      </c>
      <c r="N94" s="435"/>
      <c r="O94" s="220">
        <v>40920</v>
      </c>
      <c r="P94" s="218" t="s">
        <v>4302</v>
      </c>
      <c r="Q94" s="221" t="s">
        <v>4303</v>
      </c>
      <c r="R94" s="448"/>
    </row>
    <row r="95" spans="2:18" ht="30" x14ac:dyDescent="0.25">
      <c r="B95" s="421" t="s">
        <v>4305</v>
      </c>
      <c r="C95" s="422"/>
      <c r="D95" s="423"/>
      <c r="E95" s="423"/>
      <c r="F95" s="206" t="s">
        <v>3633</v>
      </c>
      <c r="G95" s="206" t="s">
        <v>1847</v>
      </c>
      <c r="H95" s="207" t="s">
        <v>1321</v>
      </c>
      <c r="I95" s="443" t="s">
        <v>3634</v>
      </c>
      <c r="J95" s="443"/>
      <c r="K95" s="443"/>
      <c r="L95" s="443"/>
      <c r="M95" s="423" t="s">
        <v>1792</v>
      </c>
      <c r="N95" s="423"/>
      <c r="O95" s="222">
        <v>40952</v>
      </c>
      <c r="P95" s="206"/>
      <c r="Q95" s="210" t="s">
        <v>4306</v>
      </c>
      <c r="R95" s="223"/>
    </row>
    <row r="96" spans="2:18" ht="30" x14ac:dyDescent="0.25">
      <c r="B96" s="416" t="s">
        <v>4305</v>
      </c>
      <c r="C96" s="417"/>
      <c r="D96" s="418"/>
      <c r="E96" s="418"/>
      <c r="F96" s="189" t="s">
        <v>3633</v>
      </c>
      <c r="G96" s="189" t="s">
        <v>1847</v>
      </c>
      <c r="H96" s="190" t="s">
        <v>1321</v>
      </c>
      <c r="I96" s="444" t="s">
        <v>3638</v>
      </c>
      <c r="J96" s="444"/>
      <c r="K96" s="444"/>
      <c r="L96" s="444"/>
      <c r="M96" s="418" t="s">
        <v>1792</v>
      </c>
      <c r="N96" s="418"/>
      <c r="O96" s="205">
        <v>40952</v>
      </c>
      <c r="P96" s="189"/>
      <c r="Q96" s="191" t="s">
        <v>4307</v>
      </c>
      <c r="R96" s="224"/>
    </row>
    <row r="97" spans="2:18" ht="30" x14ac:dyDescent="0.25">
      <c r="B97" s="416" t="s">
        <v>4308</v>
      </c>
      <c r="C97" s="417"/>
      <c r="D97" s="418"/>
      <c r="E97" s="418"/>
      <c r="F97" s="189" t="s">
        <v>3633</v>
      </c>
      <c r="G97" s="189" t="s">
        <v>1847</v>
      </c>
      <c r="H97" s="190" t="s">
        <v>1105</v>
      </c>
      <c r="I97" s="444" t="s">
        <v>4309</v>
      </c>
      <c r="J97" s="444"/>
      <c r="K97" s="444"/>
      <c r="L97" s="444"/>
      <c r="M97" s="418" t="s">
        <v>1792</v>
      </c>
      <c r="N97" s="418"/>
      <c r="O97" s="205">
        <v>40952</v>
      </c>
      <c r="P97" s="189"/>
      <c r="Q97" s="191" t="s">
        <v>4310</v>
      </c>
      <c r="R97" s="224"/>
    </row>
    <row r="98" spans="2:18" x14ac:dyDescent="0.25">
      <c r="B98" s="416" t="s">
        <v>4308</v>
      </c>
      <c r="C98" s="417"/>
      <c r="D98" s="418"/>
      <c r="E98" s="418"/>
      <c r="F98" s="189" t="s">
        <v>3633</v>
      </c>
      <c r="G98" s="189" t="s">
        <v>1847</v>
      </c>
      <c r="H98" s="190" t="s">
        <v>1105</v>
      </c>
      <c r="I98" s="444" t="s">
        <v>3638</v>
      </c>
      <c r="J98" s="444"/>
      <c r="K98" s="444"/>
      <c r="L98" s="444"/>
      <c r="M98" s="418" t="s">
        <v>1792</v>
      </c>
      <c r="N98" s="418"/>
      <c r="O98" s="205">
        <v>40952</v>
      </c>
      <c r="P98" s="189"/>
      <c r="Q98" s="191" t="s">
        <v>4311</v>
      </c>
      <c r="R98" s="224"/>
    </row>
    <row r="99" spans="2:18" ht="60" x14ac:dyDescent="0.25">
      <c r="B99" s="416" t="s">
        <v>4312</v>
      </c>
      <c r="C99" s="417"/>
      <c r="D99" s="418"/>
      <c r="E99" s="418"/>
      <c r="F99" s="189" t="s">
        <v>3633</v>
      </c>
      <c r="G99" s="189" t="s">
        <v>1847</v>
      </c>
      <c r="H99" s="190" t="s">
        <v>2048</v>
      </c>
      <c r="I99" s="444" t="s">
        <v>4309</v>
      </c>
      <c r="J99" s="444"/>
      <c r="K99" s="444"/>
      <c r="L99" s="444"/>
      <c r="M99" s="418" t="s">
        <v>1792</v>
      </c>
      <c r="N99" s="418"/>
      <c r="O99" s="205">
        <v>40928</v>
      </c>
      <c r="P99" s="189" t="s">
        <v>1850</v>
      </c>
      <c r="Q99" s="191" t="s">
        <v>4313</v>
      </c>
      <c r="R99" s="224"/>
    </row>
    <row r="100" spans="2:18" x14ac:dyDescent="0.25">
      <c r="B100" s="416" t="s">
        <v>4312</v>
      </c>
      <c r="C100" s="417"/>
      <c r="D100" s="418"/>
      <c r="E100" s="418"/>
      <c r="F100" s="189" t="s">
        <v>3633</v>
      </c>
      <c r="G100" s="189" t="s">
        <v>1847</v>
      </c>
      <c r="H100" s="190" t="s">
        <v>2048</v>
      </c>
      <c r="I100" s="444" t="s">
        <v>4309</v>
      </c>
      <c r="J100" s="444"/>
      <c r="K100" s="444"/>
      <c r="L100" s="444"/>
      <c r="M100" s="418" t="s">
        <v>1792</v>
      </c>
      <c r="N100" s="418"/>
      <c r="O100" s="205"/>
      <c r="P100" s="189"/>
      <c r="Q100" s="191" t="s">
        <v>4314</v>
      </c>
      <c r="R100" s="224"/>
    </row>
    <row r="101" spans="2:18" ht="45" x14ac:dyDescent="0.25">
      <c r="B101" s="416" t="s">
        <v>4315</v>
      </c>
      <c r="C101" s="417"/>
      <c r="D101" s="418"/>
      <c r="E101" s="418"/>
      <c r="F101" s="189" t="s">
        <v>3633</v>
      </c>
      <c r="G101" s="189" t="s">
        <v>1847</v>
      </c>
      <c r="H101" s="190" t="s">
        <v>4316</v>
      </c>
      <c r="I101" s="444" t="s">
        <v>3638</v>
      </c>
      <c r="J101" s="444"/>
      <c r="K101" s="444"/>
      <c r="L101" s="444"/>
      <c r="M101" s="418" t="s">
        <v>1792</v>
      </c>
      <c r="N101" s="418"/>
      <c r="O101" s="205"/>
      <c r="P101" s="189"/>
      <c r="Q101" s="191" t="s">
        <v>4317</v>
      </c>
      <c r="R101" s="224"/>
    </row>
    <row r="102" spans="2:18" ht="60" x14ac:dyDescent="0.25">
      <c r="B102" s="416" t="s">
        <v>4318</v>
      </c>
      <c r="C102" s="417"/>
      <c r="D102" s="418"/>
      <c r="E102" s="418"/>
      <c r="F102" s="189" t="s">
        <v>3633</v>
      </c>
      <c r="G102" s="189" t="s">
        <v>1847</v>
      </c>
      <c r="H102" s="190" t="s">
        <v>1009</v>
      </c>
      <c r="I102" s="444" t="s">
        <v>3638</v>
      </c>
      <c r="J102" s="444"/>
      <c r="K102" s="444"/>
      <c r="L102" s="444"/>
      <c r="M102" s="418" t="s">
        <v>1792</v>
      </c>
      <c r="N102" s="418"/>
      <c r="O102" s="205"/>
      <c r="P102" s="189"/>
      <c r="Q102" s="191" t="s">
        <v>4319</v>
      </c>
      <c r="R102" s="224"/>
    </row>
    <row r="103" spans="2:18" ht="30" x14ac:dyDescent="0.25">
      <c r="B103" s="416" t="s">
        <v>4320</v>
      </c>
      <c r="C103" s="417"/>
      <c r="D103" s="418"/>
      <c r="E103" s="418"/>
      <c r="F103" s="189" t="s">
        <v>3633</v>
      </c>
      <c r="G103" s="189" t="s">
        <v>1847</v>
      </c>
      <c r="H103" s="190" t="s">
        <v>4321</v>
      </c>
      <c r="I103" s="444" t="s">
        <v>4322</v>
      </c>
      <c r="J103" s="444"/>
      <c r="K103" s="444"/>
      <c r="L103" s="444"/>
      <c r="M103" s="418" t="s">
        <v>1792</v>
      </c>
      <c r="N103" s="418"/>
      <c r="O103" s="205"/>
      <c r="P103" s="189"/>
      <c r="Q103" s="191" t="s">
        <v>4323</v>
      </c>
      <c r="R103" s="224"/>
    </row>
    <row r="104" spans="2:18" ht="30" x14ac:dyDescent="0.25">
      <c r="B104" s="416" t="s">
        <v>3642</v>
      </c>
      <c r="C104" s="417"/>
      <c r="D104" s="418"/>
      <c r="E104" s="418"/>
      <c r="F104" s="189" t="s">
        <v>3633</v>
      </c>
      <c r="G104" s="189" t="s">
        <v>1847</v>
      </c>
      <c r="H104" s="190" t="s">
        <v>1211</v>
      </c>
      <c r="I104" s="444" t="s">
        <v>3638</v>
      </c>
      <c r="J104" s="444"/>
      <c r="K104" s="444"/>
      <c r="L104" s="444"/>
      <c r="M104" s="418" t="s">
        <v>1792</v>
      </c>
      <c r="N104" s="418"/>
      <c r="O104" s="205"/>
      <c r="P104" s="189"/>
      <c r="Q104" s="191" t="s">
        <v>4324</v>
      </c>
      <c r="R104" s="224"/>
    </row>
    <row r="105" spans="2:18" ht="30" x14ac:dyDescent="0.25">
      <c r="B105" s="416" t="s">
        <v>3640</v>
      </c>
      <c r="C105" s="417"/>
      <c r="D105" s="418"/>
      <c r="E105" s="418"/>
      <c r="F105" s="189" t="s">
        <v>3633</v>
      </c>
      <c r="G105" s="189" t="s">
        <v>1847</v>
      </c>
      <c r="H105" s="190" t="s">
        <v>3641</v>
      </c>
      <c r="I105" s="444" t="s">
        <v>3638</v>
      </c>
      <c r="J105" s="444"/>
      <c r="K105" s="444"/>
      <c r="L105" s="444"/>
      <c r="M105" s="418" t="s">
        <v>1792</v>
      </c>
      <c r="N105" s="418"/>
      <c r="O105" s="205"/>
      <c r="P105" s="189"/>
      <c r="Q105" s="191" t="s">
        <v>4325</v>
      </c>
      <c r="R105" s="224"/>
    </row>
    <row r="106" spans="2:18" ht="30" x14ac:dyDescent="0.25">
      <c r="B106" s="416" t="s">
        <v>3636</v>
      </c>
      <c r="C106" s="417"/>
      <c r="D106" s="418"/>
      <c r="E106" s="418"/>
      <c r="F106" s="189" t="s">
        <v>3633</v>
      </c>
      <c r="G106" s="189" t="s">
        <v>1847</v>
      </c>
      <c r="H106" s="190" t="s">
        <v>3637</v>
      </c>
      <c r="I106" s="444" t="s">
        <v>3638</v>
      </c>
      <c r="J106" s="444"/>
      <c r="K106" s="444"/>
      <c r="L106" s="444"/>
      <c r="M106" s="418" t="s">
        <v>1792</v>
      </c>
      <c r="N106" s="418"/>
      <c r="O106" s="205"/>
      <c r="P106" s="189"/>
      <c r="Q106" s="191" t="s">
        <v>4325</v>
      </c>
      <c r="R106" s="224"/>
    </row>
    <row r="107" spans="2:18" ht="30" x14ac:dyDescent="0.25">
      <c r="B107" s="416" t="s">
        <v>3632</v>
      </c>
      <c r="C107" s="417"/>
      <c r="D107" s="418"/>
      <c r="E107" s="418"/>
      <c r="F107" s="189" t="s">
        <v>3633</v>
      </c>
      <c r="G107" s="189" t="s">
        <v>1847</v>
      </c>
      <c r="H107" s="190" t="s">
        <v>2689</v>
      </c>
      <c r="I107" s="444" t="s">
        <v>3634</v>
      </c>
      <c r="J107" s="444"/>
      <c r="K107" s="444"/>
      <c r="L107" s="444"/>
      <c r="M107" s="418" t="s">
        <v>1792</v>
      </c>
      <c r="N107" s="418"/>
      <c r="O107" s="205"/>
      <c r="P107" s="189"/>
      <c r="Q107" s="191" t="s">
        <v>4324</v>
      </c>
      <c r="R107" s="224"/>
    </row>
    <row r="108" spans="2:18" ht="45" x14ac:dyDescent="0.25">
      <c r="B108" s="416" t="s">
        <v>4326</v>
      </c>
      <c r="C108" s="417"/>
      <c r="D108" s="418"/>
      <c r="E108" s="418"/>
      <c r="F108" s="189" t="s">
        <v>3633</v>
      </c>
      <c r="G108" s="189" t="s">
        <v>1847</v>
      </c>
      <c r="H108" s="190" t="s">
        <v>824</v>
      </c>
      <c r="I108" s="444" t="s">
        <v>3634</v>
      </c>
      <c r="J108" s="444"/>
      <c r="K108" s="444"/>
      <c r="L108" s="444"/>
      <c r="M108" s="418" t="s">
        <v>1792</v>
      </c>
      <c r="N108" s="418"/>
      <c r="O108" s="205"/>
      <c r="P108" s="189"/>
      <c r="Q108" s="191" t="s">
        <v>4327</v>
      </c>
      <c r="R108" s="224"/>
    </row>
    <row r="109" spans="2:18" ht="30.75" thickBot="1" x14ac:dyDescent="0.3">
      <c r="B109" s="433" t="s">
        <v>4326</v>
      </c>
      <c r="C109" s="434"/>
      <c r="D109" s="435"/>
      <c r="E109" s="435"/>
      <c r="F109" s="218" t="s">
        <v>3633</v>
      </c>
      <c r="G109" s="218" t="s">
        <v>1847</v>
      </c>
      <c r="H109" s="219" t="s">
        <v>824</v>
      </c>
      <c r="I109" s="445" t="s">
        <v>3638</v>
      </c>
      <c r="J109" s="445"/>
      <c r="K109" s="445"/>
      <c r="L109" s="445"/>
      <c r="M109" s="435" t="s">
        <v>1792</v>
      </c>
      <c r="N109" s="435"/>
      <c r="O109" s="220"/>
      <c r="P109" s="218"/>
      <c r="Q109" s="221" t="s">
        <v>4328</v>
      </c>
      <c r="R109" s="224"/>
    </row>
    <row r="110" spans="2:18" x14ac:dyDescent="0.25">
      <c r="B110" s="421"/>
      <c r="C110" s="422"/>
      <c r="D110" s="423"/>
      <c r="E110" s="423"/>
      <c r="F110" s="206" t="s">
        <v>1663</v>
      </c>
      <c r="G110" s="206" t="s">
        <v>1790</v>
      </c>
      <c r="H110" s="207" t="s">
        <v>4329</v>
      </c>
      <c r="I110" s="443" t="s">
        <v>4330</v>
      </c>
      <c r="J110" s="443"/>
      <c r="K110" s="443"/>
      <c r="L110" s="443"/>
      <c r="M110" s="423" t="s">
        <v>4304</v>
      </c>
      <c r="N110" s="423"/>
      <c r="O110" s="222">
        <v>40942</v>
      </c>
      <c r="P110" s="206" t="s">
        <v>4331</v>
      </c>
      <c r="Q110" s="210" t="s">
        <v>4332</v>
      </c>
      <c r="R110" s="211"/>
    </row>
    <row r="111" spans="2:18" ht="45" x14ac:dyDescent="0.25">
      <c r="B111" s="416"/>
      <c r="C111" s="417"/>
      <c r="D111" s="418"/>
      <c r="E111" s="418"/>
      <c r="F111" s="189" t="s">
        <v>1663</v>
      </c>
      <c r="G111" s="189" t="s">
        <v>1790</v>
      </c>
      <c r="H111" s="190" t="s">
        <v>3338</v>
      </c>
      <c r="I111" s="444" t="s">
        <v>4330</v>
      </c>
      <c r="J111" s="444"/>
      <c r="K111" s="444"/>
      <c r="L111" s="444"/>
      <c r="M111" s="418" t="s">
        <v>4304</v>
      </c>
      <c r="N111" s="418"/>
      <c r="O111" s="205">
        <v>40942</v>
      </c>
      <c r="P111" s="189" t="s">
        <v>4333</v>
      </c>
      <c r="Q111" s="191" t="s">
        <v>4334</v>
      </c>
      <c r="R111" s="212"/>
    </row>
    <row r="112" spans="2:18" ht="60" x14ac:dyDescent="0.25">
      <c r="B112" s="416"/>
      <c r="C112" s="417"/>
      <c r="D112" s="418"/>
      <c r="E112" s="418"/>
      <c r="F112" s="189" t="s">
        <v>1663</v>
      </c>
      <c r="G112" s="189" t="s">
        <v>1790</v>
      </c>
      <c r="H112" s="190" t="s">
        <v>945</v>
      </c>
      <c r="I112" s="444" t="s">
        <v>4330</v>
      </c>
      <c r="J112" s="444"/>
      <c r="K112" s="444"/>
      <c r="L112" s="444"/>
      <c r="M112" s="418" t="s">
        <v>4304</v>
      </c>
      <c r="N112" s="418"/>
      <c r="O112" s="205">
        <v>40942</v>
      </c>
      <c r="P112" s="189" t="s">
        <v>4333</v>
      </c>
      <c r="Q112" s="191" t="s">
        <v>4335</v>
      </c>
      <c r="R112" s="212"/>
    </row>
    <row r="113" spans="2:18" ht="45" x14ac:dyDescent="0.25">
      <c r="B113" s="416"/>
      <c r="C113" s="417"/>
      <c r="D113" s="418"/>
      <c r="E113" s="418"/>
      <c r="F113" s="189" t="s">
        <v>1663</v>
      </c>
      <c r="G113" s="189" t="s">
        <v>1790</v>
      </c>
      <c r="H113" s="190" t="s">
        <v>1162</v>
      </c>
      <c r="I113" s="444" t="s">
        <v>4330</v>
      </c>
      <c r="J113" s="444"/>
      <c r="K113" s="444"/>
      <c r="L113" s="444"/>
      <c r="M113" s="418" t="s">
        <v>4304</v>
      </c>
      <c r="N113" s="418"/>
      <c r="O113" s="205">
        <v>40939</v>
      </c>
      <c r="P113" s="189" t="s">
        <v>4336</v>
      </c>
      <c r="Q113" s="191" t="s">
        <v>4337</v>
      </c>
      <c r="R113" s="212"/>
    </row>
    <row r="114" spans="2:18" ht="30" x14ac:dyDescent="0.25">
      <c r="B114" s="416"/>
      <c r="C114" s="417"/>
      <c r="D114" s="418"/>
      <c r="E114" s="418"/>
      <c r="F114" s="189" t="s">
        <v>1663</v>
      </c>
      <c r="G114" s="189" t="s">
        <v>1790</v>
      </c>
      <c r="H114" s="190" t="s">
        <v>846</v>
      </c>
      <c r="I114" s="444" t="s">
        <v>4330</v>
      </c>
      <c r="J114" s="444"/>
      <c r="K114" s="444"/>
      <c r="L114" s="444"/>
      <c r="M114" s="418" t="s">
        <v>4304</v>
      </c>
      <c r="N114" s="418"/>
      <c r="O114" s="205">
        <v>40942</v>
      </c>
      <c r="P114" s="189" t="s">
        <v>4333</v>
      </c>
      <c r="Q114" s="191" t="s">
        <v>4338</v>
      </c>
      <c r="R114" s="212"/>
    </row>
    <row r="115" spans="2:18" x14ac:dyDescent="0.25">
      <c r="B115" s="416"/>
      <c r="C115" s="417"/>
      <c r="D115" s="418"/>
      <c r="E115" s="418"/>
      <c r="F115" s="189" t="s">
        <v>1663</v>
      </c>
      <c r="G115" s="189" t="s">
        <v>1790</v>
      </c>
      <c r="H115" s="190" t="s">
        <v>3625</v>
      </c>
      <c r="I115" s="444" t="s">
        <v>4330</v>
      </c>
      <c r="J115" s="444"/>
      <c r="K115" s="444"/>
      <c r="L115" s="444"/>
      <c r="M115" s="418" t="s">
        <v>4304</v>
      </c>
      <c r="N115" s="418"/>
      <c r="O115" s="205"/>
      <c r="P115" s="189"/>
      <c r="Q115" s="191" t="s">
        <v>4339</v>
      </c>
      <c r="R115" s="212"/>
    </row>
    <row r="116" spans="2:18" ht="30" x14ac:dyDescent="0.25">
      <c r="B116" s="416"/>
      <c r="C116" s="417"/>
      <c r="D116" s="418"/>
      <c r="E116" s="418"/>
      <c r="F116" s="189" t="s">
        <v>1663</v>
      </c>
      <c r="G116" s="189" t="s">
        <v>1790</v>
      </c>
      <c r="H116" s="190" t="s">
        <v>1466</v>
      </c>
      <c r="I116" s="444" t="s">
        <v>4330</v>
      </c>
      <c r="J116" s="444"/>
      <c r="K116" s="444"/>
      <c r="L116" s="444"/>
      <c r="M116" s="418" t="s">
        <v>4304</v>
      </c>
      <c r="N116" s="418"/>
      <c r="O116" s="205">
        <v>40947</v>
      </c>
      <c r="P116" s="189" t="s">
        <v>4331</v>
      </c>
      <c r="Q116" s="191" t="s">
        <v>4340</v>
      </c>
      <c r="R116" s="212"/>
    </row>
    <row r="117" spans="2:18" ht="45" x14ac:dyDescent="0.25">
      <c r="B117" s="416"/>
      <c r="C117" s="417"/>
      <c r="D117" s="418"/>
      <c r="E117" s="418"/>
      <c r="F117" s="189" t="s">
        <v>1663</v>
      </c>
      <c r="G117" s="189" t="s">
        <v>1790</v>
      </c>
      <c r="H117" s="190" t="s">
        <v>4341</v>
      </c>
      <c r="I117" s="444" t="s">
        <v>4342</v>
      </c>
      <c r="J117" s="444"/>
      <c r="K117" s="444"/>
      <c r="L117" s="444"/>
      <c r="M117" s="418" t="s">
        <v>4304</v>
      </c>
      <c r="N117" s="418"/>
      <c r="O117" s="205">
        <v>40952</v>
      </c>
      <c r="P117" s="189" t="s">
        <v>4343</v>
      </c>
      <c r="Q117" s="191" t="s">
        <v>4344</v>
      </c>
      <c r="R117" s="212"/>
    </row>
    <row r="118" spans="2:18" ht="30" x14ac:dyDescent="0.25">
      <c r="B118" s="416"/>
      <c r="C118" s="417"/>
      <c r="D118" s="418"/>
      <c r="E118" s="418"/>
      <c r="F118" s="189" t="s">
        <v>1663</v>
      </c>
      <c r="G118" s="189" t="s">
        <v>1790</v>
      </c>
      <c r="H118" s="190" t="s">
        <v>1990</v>
      </c>
      <c r="I118" s="444" t="s">
        <v>4345</v>
      </c>
      <c r="J118" s="444"/>
      <c r="K118" s="444"/>
      <c r="L118" s="444"/>
      <c r="M118" s="418" t="s">
        <v>4304</v>
      </c>
      <c r="N118" s="418"/>
      <c r="O118" s="205">
        <v>40946</v>
      </c>
      <c r="P118" s="189" t="s">
        <v>4331</v>
      </c>
      <c r="Q118" s="191" t="s">
        <v>4346</v>
      </c>
      <c r="R118" s="212"/>
    </row>
    <row r="119" spans="2:18" ht="60" x14ac:dyDescent="0.25">
      <c r="B119" s="416"/>
      <c r="C119" s="417"/>
      <c r="D119" s="418"/>
      <c r="E119" s="418"/>
      <c r="F119" s="189" t="s">
        <v>1663</v>
      </c>
      <c r="G119" s="189" t="s">
        <v>1790</v>
      </c>
      <c r="H119" s="190" t="s">
        <v>1990</v>
      </c>
      <c r="I119" s="444" t="s">
        <v>4347</v>
      </c>
      <c r="J119" s="444"/>
      <c r="K119" s="444"/>
      <c r="L119" s="444"/>
      <c r="M119" s="418" t="s">
        <v>4304</v>
      </c>
      <c r="N119" s="418"/>
      <c r="O119" s="205"/>
      <c r="P119" s="189"/>
      <c r="Q119" s="191" t="s">
        <v>4348</v>
      </c>
      <c r="R119" s="212"/>
    </row>
    <row r="120" spans="2:18" ht="75" x14ac:dyDescent="0.25">
      <c r="B120" s="416"/>
      <c r="C120" s="417"/>
      <c r="D120" s="418"/>
      <c r="E120" s="418"/>
      <c r="F120" s="189" t="s">
        <v>1663</v>
      </c>
      <c r="G120" s="189" t="s">
        <v>1790</v>
      </c>
      <c r="H120" s="190" t="s">
        <v>813</v>
      </c>
      <c r="I120" s="444" t="s">
        <v>4347</v>
      </c>
      <c r="J120" s="444"/>
      <c r="K120" s="444"/>
      <c r="L120" s="444"/>
      <c r="M120" s="418" t="s">
        <v>4304</v>
      </c>
      <c r="N120" s="418"/>
      <c r="O120" s="205">
        <v>40952</v>
      </c>
      <c r="P120" s="189" t="s">
        <v>4349</v>
      </c>
      <c r="Q120" s="191" t="s">
        <v>4350</v>
      </c>
      <c r="R120" s="212"/>
    </row>
    <row r="121" spans="2:18" x14ac:dyDescent="0.25">
      <c r="B121" s="416"/>
      <c r="C121" s="417"/>
      <c r="D121" s="418"/>
      <c r="E121" s="418"/>
      <c r="F121" s="189" t="s">
        <v>1663</v>
      </c>
      <c r="G121" s="189" t="s">
        <v>1790</v>
      </c>
      <c r="H121" s="190" t="s">
        <v>4351</v>
      </c>
      <c r="I121" s="444" t="s">
        <v>4352</v>
      </c>
      <c r="J121" s="444"/>
      <c r="K121" s="444"/>
      <c r="L121" s="444"/>
      <c r="M121" s="418" t="s">
        <v>4304</v>
      </c>
      <c r="N121" s="418"/>
      <c r="O121" s="205">
        <v>40890</v>
      </c>
      <c r="P121" s="189" t="s">
        <v>4353</v>
      </c>
      <c r="Q121" s="191" t="s">
        <v>4354</v>
      </c>
      <c r="R121" s="212"/>
    </row>
    <row r="122" spans="2:18" ht="45" x14ac:dyDescent="0.25">
      <c r="B122" s="416"/>
      <c r="C122" s="417"/>
      <c r="D122" s="418"/>
      <c r="E122" s="418"/>
      <c r="F122" s="189" t="s">
        <v>1663</v>
      </c>
      <c r="G122" s="189" t="s">
        <v>1790</v>
      </c>
      <c r="H122" s="190" t="s">
        <v>1224</v>
      </c>
      <c r="I122" s="444" t="s">
        <v>4356</v>
      </c>
      <c r="J122" s="444"/>
      <c r="K122" s="444"/>
      <c r="L122" s="444"/>
      <c r="M122" s="418" t="s">
        <v>4304</v>
      </c>
      <c r="N122" s="418"/>
      <c r="O122" s="205">
        <v>40958</v>
      </c>
      <c r="P122" s="189" t="s">
        <v>4331</v>
      </c>
      <c r="Q122" s="191" t="s">
        <v>4357</v>
      </c>
      <c r="R122" s="212"/>
    </row>
    <row r="123" spans="2:18" ht="30" x14ac:dyDescent="0.25">
      <c r="B123" s="416"/>
      <c r="C123" s="417"/>
      <c r="D123" s="418"/>
      <c r="E123" s="418"/>
      <c r="F123" s="189" t="s">
        <v>1663</v>
      </c>
      <c r="G123" s="189" t="s">
        <v>1790</v>
      </c>
      <c r="H123" s="190" t="s">
        <v>3532</v>
      </c>
      <c r="I123" s="444" t="s">
        <v>4345</v>
      </c>
      <c r="J123" s="444"/>
      <c r="K123" s="444"/>
      <c r="L123" s="444"/>
      <c r="M123" s="418" t="s">
        <v>4304</v>
      </c>
      <c r="N123" s="418"/>
      <c r="O123" s="205"/>
      <c r="P123" s="189"/>
      <c r="Q123" s="191" t="s">
        <v>4358</v>
      </c>
      <c r="R123" s="212"/>
    </row>
    <row r="124" spans="2:18" ht="30" x14ac:dyDescent="0.25">
      <c r="B124" s="416"/>
      <c r="C124" s="417"/>
      <c r="D124" s="418"/>
      <c r="E124" s="418"/>
      <c r="F124" s="189" t="s">
        <v>1663</v>
      </c>
      <c r="G124" s="189" t="s">
        <v>1790</v>
      </c>
      <c r="H124" s="190" t="s">
        <v>3532</v>
      </c>
      <c r="I124" s="444" t="s">
        <v>4330</v>
      </c>
      <c r="J124" s="444"/>
      <c r="K124" s="444"/>
      <c r="L124" s="444"/>
      <c r="M124" s="418" t="s">
        <v>4304</v>
      </c>
      <c r="N124" s="418"/>
      <c r="O124" s="205"/>
      <c r="P124" s="189"/>
      <c r="Q124" s="191" t="s">
        <v>4359</v>
      </c>
      <c r="R124" s="212"/>
    </row>
    <row r="125" spans="2:18" ht="30" x14ac:dyDescent="0.25">
      <c r="B125" s="416"/>
      <c r="C125" s="417"/>
      <c r="D125" s="418"/>
      <c r="E125" s="418"/>
      <c r="F125" s="189" t="s">
        <v>1663</v>
      </c>
      <c r="G125" s="189" t="s">
        <v>1790</v>
      </c>
      <c r="H125" s="190" t="s">
        <v>870</v>
      </c>
      <c r="I125" s="444" t="s">
        <v>4330</v>
      </c>
      <c r="J125" s="444"/>
      <c r="K125" s="444"/>
      <c r="L125" s="444"/>
      <c r="M125" s="418" t="s">
        <v>4304</v>
      </c>
      <c r="N125" s="418"/>
      <c r="O125" s="205"/>
      <c r="P125" s="189"/>
      <c r="Q125" s="191" t="s">
        <v>4360</v>
      </c>
      <c r="R125" s="212"/>
    </row>
    <row r="126" spans="2:18" ht="60" x14ac:dyDescent="0.25">
      <c r="B126" s="416"/>
      <c r="C126" s="417"/>
      <c r="D126" s="418"/>
      <c r="E126" s="418"/>
      <c r="F126" s="189" t="s">
        <v>1663</v>
      </c>
      <c r="G126" s="189" t="s">
        <v>1790</v>
      </c>
      <c r="H126" s="190" t="s">
        <v>965</v>
      </c>
      <c r="I126" s="444" t="s">
        <v>4330</v>
      </c>
      <c r="J126" s="444"/>
      <c r="K126" s="444"/>
      <c r="L126" s="444"/>
      <c r="M126" s="418" t="s">
        <v>4304</v>
      </c>
      <c r="N126" s="418"/>
      <c r="O126" s="205"/>
      <c r="P126" s="189"/>
      <c r="Q126" s="191" t="s">
        <v>4361</v>
      </c>
      <c r="R126" s="212"/>
    </row>
    <row r="127" spans="2:18" x14ac:dyDescent="0.25">
      <c r="B127" s="416"/>
      <c r="C127" s="417"/>
      <c r="D127" s="418"/>
      <c r="E127" s="418"/>
      <c r="F127" s="189" t="s">
        <v>1663</v>
      </c>
      <c r="G127" s="189" t="s">
        <v>1790</v>
      </c>
      <c r="H127" s="190" t="s">
        <v>1226</v>
      </c>
      <c r="I127" s="444" t="s">
        <v>4330</v>
      </c>
      <c r="J127" s="444"/>
      <c r="K127" s="444"/>
      <c r="L127" s="444"/>
      <c r="M127" s="418" t="s">
        <v>4304</v>
      </c>
      <c r="N127" s="418"/>
      <c r="O127" s="205">
        <v>40947</v>
      </c>
      <c r="P127" s="189" t="s">
        <v>4331</v>
      </c>
      <c r="Q127" s="191" t="s">
        <v>4362</v>
      </c>
      <c r="R127" s="212"/>
    </row>
    <row r="128" spans="2:18" x14ac:dyDescent="0.25">
      <c r="B128" s="416"/>
      <c r="C128" s="417"/>
      <c r="D128" s="418"/>
      <c r="E128" s="418"/>
      <c r="F128" s="189" t="s">
        <v>1663</v>
      </c>
      <c r="G128" s="189" t="s">
        <v>1790</v>
      </c>
      <c r="H128" s="190" t="s">
        <v>1227</v>
      </c>
      <c r="I128" s="444" t="s">
        <v>4330</v>
      </c>
      <c r="J128" s="444"/>
      <c r="K128" s="444"/>
      <c r="L128" s="444"/>
      <c r="M128" s="418" t="s">
        <v>4304</v>
      </c>
      <c r="N128" s="418"/>
      <c r="O128" s="205">
        <v>40942</v>
      </c>
      <c r="P128" s="189" t="s">
        <v>4333</v>
      </c>
      <c r="Q128" s="191" t="s">
        <v>4363</v>
      </c>
      <c r="R128" s="212"/>
    </row>
    <row r="129" spans="2:18" x14ac:dyDescent="0.25">
      <c r="B129" s="416"/>
      <c r="C129" s="417"/>
      <c r="D129" s="418"/>
      <c r="E129" s="418"/>
      <c r="F129" s="189" t="s">
        <v>1663</v>
      </c>
      <c r="G129" s="189" t="s">
        <v>1790</v>
      </c>
      <c r="H129" s="190" t="s">
        <v>1373</v>
      </c>
      <c r="I129" s="444" t="s">
        <v>4364</v>
      </c>
      <c r="J129" s="444"/>
      <c r="K129" s="444"/>
      <c r="L129" s="444"/>
      <c r="M129" s="418" t="s">
        <v>4304</v>
      </c>
      <c r="N129" s="418"/>
      <c r="O129" s="205">
        <v>40948</v>
      </c>
      <c r="P129" s="189" t="s">
        <v>4331</v>
      </c>
      <c r="Q129" s="191" t="s">
        <v>4365</v>
      </c>
      <c r="R129" s="212"/>
    </row>
    <row r="130" spans="2:18" ht="30" x14ac:dyDescent="0.25">
      <c r="B130" s="416"/>
      <c r="C130" s="417"/>
      <c r="D130" s="418"/>
      <c r="E130" s="418"/>
      <c r="F130" s="189" t="s">
        <v>1663</v>
      </c>
      <c r="G130" s="189" t="s">
        <v>1790</v>
      </c>
      <c r="H130" s="190" t="s">
        <v>1134</v>
      </c>
      <c r="I130" s="444" t="s">
        <v>4330</v>
      </c>
      <c r="J130" s="444"/>
      <c r="K130" s="444"/>
      <c r="L130" s="444"/>
      <c r="M130" s="418" t="s">
        <v>4304</v>
      </c>
      <c r="N130" s="418"/>
      <c r="O130" s="205">
        <v>40939</v>
      </c>
      <c r="P130" s="189" t="s">
        <v>4336</v>
      </c>
      <c r="Q130" s="191" t="s">
        <v>4366</v>
      </c>
      <c r="R130" s="212"/>
    </row>
    <row r="131" spans="2:18" x14ac:dyDescent="0.25">
      <c r="B131" s="416"/>
      <c r="C131" s="417"/>
      <c r="D131" s="418"/>
      <c r="E131" s="418"/>
      <c r="F131" s="189" t="s">
        <v>1663</v>
      </c>
      <c r="G131" s="189" t="s">
        <v>1790</v>
      </c>
      <c r="H131" s="190" t="s">
        <v>957</v>
      </c>
      <c r="I131" s="444" t="s">
        <v>4364</v>
      </c>
      <c r="J131" s="444"/>
      <c r="K131" s="444"/>
      <c r="L131" s="444"/>
      <c r="M131" s="418" t="s">
        <v>4304</v>
      </c>
      <c r="N131" s="418"/>
      <c r="O131" s="205"/>
      <c r="P131" s="189"/>
      <c r="Q131" s="191" t="s">
        <v>4367</v>
      </c>
      <c r="R131" s="212"/>
    </row>
    <row r="132" spans="2:18" ht="45" x14ac:dyDescent="0.25">
      <c r="B132" s="416"/>
      <c r="C132" s="417"/>
      <c r="D132" s="418"/>
      <c r="E132" s="418"/>
      <c r="F132" s="189" t="s">
        <v>1663</v>
      </c>
      <c r="G132" s="189" t="s">
        <v>1790</v>
      </c>
      <c r="H132" s="190" t="s">
        <v>1138</v>
      </c>
      <c r="I132" s="444" t="s">
        <v>4352</v>
      </c>
      <c r="J132" s="444"/>
      <c r="K132" s="444"/>
      <c r="L132" s="444"/>
      <c r="M132" s="418" t="s">
        <v>4304</v>
      </c>
      <c r="N132" s="418"/>
      <c r="O132" s="205">
        <v>40924</v>
      </c>
      <c r="P132" s="189"/>
      <c r="Q132" s="191" t="s">
        <v>4368</v>
      </c>
      <c r="R132" s="212"/>
    </row>
    <row r="133" spans="2:18" ht="30" x14ac:dyDescent="0.25">
      <c r="B133" s="416"/>
      <c r="C133" s="417"/>
      <c r="D133" s="418"/>
      <c r="E133" s="418"/>
      <c r="F133" s="189" t="s">
        <v>1663</v>
      </c>
      <c r="G133" s="189" t="s">
        <v>1790</v>
      </c>
      <c r="H133" s="190" t="s">
        <v>1138</v>
      </c>
      <c r="I133" s="444" t="s">
        <v>4330</v>
      </c>
      <c r="J133" s="444"/>
      <c r="K133" s="444"/>
      <c r="L133" s="444"/>
      <c r="M133" s="418" t="s">
        <v>4304</v>
      </c>
      <c r="N133" s="418"/>
      <c r="O133" s="205">
        <v>40947</v>
      </c>
      <c r="P133" s="189" t="s">
        <v>4331</v>
      </c>
      <c r="Q133" s="191" t="s">
        <v>4369</v>
      </c>
      <c r="R133" s="212"/>
    </row>
    <row r="134" spans="2:18" ht="30" x14ac:dyDescent="0.25">
      <c r="B134" s="416"/>
      <c r="C134" s="417"/>
      <c r="D134" s="418"/>
      <c r="E134" s="418"/>
      <c r="F134" s="189" t="s">
        <v>1663</v>
      </c>
      <c r="G134" s="189" t="s">
        <v>1790</v>
      </c>
      <c r="H134" s="190" t="s">
        <v>3621</v>
      </c>
      <c r="I134" s="444" t="s">
        <v>4330</v>
      </c>
      <c r="J134" s="444"/>
      <c r="K134" s="444"/>
      <c r="L134" s="444"/>
      <c r="M134" s="418" t="s">
        <v>4304</v>
      </c>
      <c r="N134" s="418"/>
      <c r="O134" s="205"/>
      <c r="P134" s="189"/>
      <c r="Q134" s="191" t="s">
        <v>4370</v>
      </c>
      <c r="R134" s="212"/>
    </row>
    <row r="135" spans="2:18" x14ac:dyDescent="0.25">
      <c r="B135" s="416"/>
      <c r="C135" s="417"/>
      <c r="D135" s="418"/>
      <c r="E135" s="418"/>
      <c r="F135" s="189" t="s">
        <v>1663</v>
      </c>
      <c r="G135" s="189" t="s">
        <v>1790</v>
      </c>
      <c r="H135" s="190" t="s">
        <v>872</v>
      </c>
      <c r="I135" s="444" t="s">
        <v>4330</v>
      </c>
      <c r="J135" s="444"/>
      <c r="K135" s="444"/>
      <c r="L135" s="444"/>
      <c r="M135" s="418" t="s">
        <v>4304</v>
      </c>
      <c r="N135" s="418"/>
      <c r="O135" s="205">
        <v>40947</v>
      </c>
      <c r="P135" s="189" t="s">
        <v>4331</v>
      </c>
      <c r="Q135" s="191" t="s">
        <v>4332</v>
      </c>
      <c r="R135" s="212"/>
    </row>
    <row r="136" spans="2:18" ht="45" x14ac:dyDescent="0.25">
      <c r="B136" s="416"/>
      <c r="C136" s="417"/>
      <c r="D136" s="418"/>
      <c r="E136" s="418"/>
      <c r="F136" s="189" t="s">
        <v>1663</v>
      </c>
      <c r="G136" s="189" t="s">
        <v>1790</v>
      </c>
      <c r="H136" s="190" t="s">
        <v>959</v>
      </c>
      <c r="I136" s="444" t="s">
        <v>4330</v>
      </c>
      <c r="J136" s="444"/>
      <c r="K136" s="444"/>
      <c r="L136" s="444"/>
      <c r="M136" s="418" t="s">
        <v>4304</v>
      </c>
      <c r="N136" s="418"/>
      <c r="O136" s="205">
        <v>40939</v>
      </c>
      <c r="P136" s="189" t="s">
        <v>4336</v>
      </c>
      <c r="Q136" s="191" t="s">
        <v>4371</v>
      </c>
      <c r="R136" s="212"/>
    </row>
    <row r="137" spans="2:18" ht="30" x14ac:dyDescent="0.25">
      <c r="B137" s="416"/>
      <c r="C137" s="417"/>
      <c r="D137" s="418"/>
      <c r="E137" s="418"/>
      <c r="F137" s="189" t="s">
        <v>1663</v>
      </c>
      <c r="G137" s="189" t="s">
        <v>1790</v>
      </c>
      <c r="H137" s="190" t="s">
        <v>1372</v>
      </c>
      <c r="I137" s="444" t="s">
        <v>4330</v>
      </c>
      <c r="J137" s="444"/>
      <c r="K137" s="444"/>
      <c r="L137" s="444"/>
      <c r="M137" s="418" t="s">
        <v>4304</v>
      </c>
      <c r="N137" s="418"/>
      <c r="O137" s="205">
        <v>40947</v>
      </c>
      <c r="P137" s="189" t="s">
        <v>4331</v>
      </c>
      <c r="Q137" s="191" t="s">
        <v>4372</v>
      </c>
      <c r="R137" s="212"/>
    </row>
    <row r="138" spans="2:18" ht="30" x14ac:dyDescent="0.25">
      <c r="B138" s="416"/>
      <c r="C138" s="417"/>
      <c r="D138" s="418"/>
      <c r="E138" s="418"/>
      <c r="F138" s="189" t="s">
        <v>1663</v>
      </c>
      <c r="G138" s="189" t="s">
        <v>1790</v>
      </c>
      <c r="H138" s="190" t="s">
        <v>3335</v>
      </c>
      <c r="I138" s="444" t="s">
        <v>4330</v>
      </c>
      <c r="J138" s="444"/>
      <c r="K138" s="444"/>
      <c r="L138" s="444"/>
      <c r="M138" s="418" t="s">
        <v>4304</v>
      </c>
      <c r="N138" s="418"/>
      <c r="O138" s="205">
        <v>40942</v>
      </c>
      <c r="P138" s="189" t="s">
        <v>4333</v>
      </c>
      <c r="Q138" s="191" t="s">
        <v>4373</v>
      </c>
      <c r="R138" s="212"/>
    </row>
    <row r="139" spans="2:18" ht="45" x14ac:dyDescent="0.25">
      <c r="B139" s="416"/>
      <c r="C139" s="417"/>
      <c r="D139" s="418"/>
      <c r="E139" s="418"/>
      <c r="F139" s="189" t="s">
        <v>1663</v>
      </c>
      <c r="G139" s="189" t="s">
        <v>1790</v>
      </c>
      <c r="H139" s="190" t="s">
        <v>976</v>
      </c>
      <c r="I139" s="444" t="s">
        <v>4330</v>
      </c>
      <c r="J139" s="444"/>
      <c r="K139" s="444"/>
      <c r="L139" s="444"/>
      <c r="M139" s="418" t="s">
        <v>4304</v>
      </c>
      <c r="N139" s="418"/>
      <c r="O139" s="205">
        <v>40942</v>
      </c>
      <c r="P139" s="189" t="s">
        <v>4333</v>
      </c>
      <c r="Q139" s="191" t="s">
        <v>4374</v>
      </c>
      <c r="R139" s="212"/>
    </row>
    <row r="140" spans="2:18" x14ac:dyDescent="0.25">
      <c r="B140" s="416"/>
      <c r="C140" s="417"/>
      <c r="D140" s="418"/>
      <c r="E140" s="418"/>
      <c r="F140" s="189" t="s">
        <v>1663</v>
      </c>
      <c r="G140" s="189" t="s">
        <v>1790</v>
      </c>
      <c r="H140" s="190" t="s">
        <v>809</v>
      </c>
      <c r="I140" s="444" t="s">
        <v>4330</v>
      </c>
      <c r="J140" s="444"/>
      <c r="K140" s="444"/>
      <c r="L140" s="444"/>
      <c r="M140" s="418" t="s">
        <v>4304</v>
      </c>
      <c r="N140" s="418"/>
      <c r="O140" s="205">
        <v>40947</v>
      </c>
      <c r="P140" s="189" t="s">
        <v>4331</v>
      </c>
      <c r="Q140" s="191" t="s">
        <v>4362</v>
      </c>
      <c r="R140" s="212"/>
    </row>
    <row r="141" spans="2:18" ht="30" x14ac:dyDescent="0.25">
      <c r="B141" s="416"/>
      <c r="C141" s="417"/>
      <c r="D141" s="418"/>
      <c r="E141" s="418"/>
      <c r="F141" s="189" t="s">
        <v>1663</v>
      </c>
      <c r="G141" s="189" t="s">
        <v>1790</v>
      </c>
      <c r="H141" s="190" t="s">
        <v>4375</v>
      </c>
      <c r="I141" s="444" t="s">
        <v>4376</v>
      </c>
      <c r="J141" s="444"/>
      <c r="K141" s="444"/>
      <c r="L141" s="444"/>
      <c r="M141" s="418" t="s">
        <v>4304</v>
      </c>
      <c r="N141" s="418"/>
      <c r="O141" s="205">
        <v>40939</v>
      </c>
      <c r="P141" s="189"/>
      <c r="Q141" s="191" t="s">
        <v>4377</v>
      </c>
      <c r="R141" s="212"/>
    </row>
    <row r="142" spans="2:18" x14ac:dyDescent="0.25">
      <c r="B142" s="416"/>
      <c r="C142" s="417"/>
      <c r="D142" s="418"/>
      <c r="E142" s="418"/>
      <c r="F142" s="189" t="s">
        <v>1663</v>
      </c>
      <c r="G142" s="189" t="s">
        <v>1790</v>
      </c>
      <c r="H142" s="190" t="s">
        <v>1135</v>
      </c>
      <c r="I142" s="444" t="s">
        <v>4330</v>
      </c>
      <c r="J142" s="444"/>
      <c r="K142" s="444"/>
      <c r="L142" s="444"/>
      <c r="M142" s="418" t="s">
        <v>4304</v>
      </c>
      <c r="N142" s="418"/>
      <c r="O142" s="205">
        <v>40942</v>
      </c>
      <c r="P142" s="189" t="s">
        <v>4333</v>
      </c>
      <c r="Q142" s="191" t="s">
        <v>4362</v>
      </c>
      <c r="R142" s="212"/>
    </row>
    <row r="143" spans="2:18" ht="45" x14ac:dyDescent="0.25">
      <c r="B143" s="416"/>
      <c r="C143" s="417"/>
      <c r="D143" s="418"/>
      <c r="E143" s="418"/>
      <c r="F143" s="189" t="s">
        <v>1663</v>
      </c>
      <c r="G143" s="189" t="s">
        <v>1790</v>
      </c>
      <c r="H143" s="190" t="s">
        <v>1468</v>
      </c>
      <c r="I143" s="444" t="s">
        <v>4330</v>
      </c>
      <c r="J143" s="444"/>
      <c r="K143" s="444"/>
      <c r="L143" s="444"/>
      <c r="M143" s="418" t="s">
        <v>4304</v>
      </c>
      <c r="N143" s="418"/>
      <c r="O143" s="205">
        <v>40939</v>
      </c>
      <c r="P143" s="189" t="s">
        <v>4336</v>
      </c>
      <c r="Q143" s="191" t="s">
        <v>4378</v>
      </c>
      <c r="R143" s="212"/>
    </row>
    <row r="144" spans="2:18" x14ac:dyDescent="0.25">
      <c r="B144" s="416"/>
      <c r="C144" s="417"/>
      <c r="D144" s="418"/>
      <c r="E144" s="418"/>
      <c r="F144" s="189" t="s">
        <v>1663</v>
      </c>
      <c r="G144" s="189" t="s">
        <v>1790</v>
      </c>
      <c r="H144" s="190" t="s">
        <v>1462</v>
      </c>
      <c r="I144" s="444" t="s">
        <v>4379</v>
      </c>
      <c r="J144" s="444"/>
      <c r="K144" s="444"/>
      <c r="L144" s="444"/>
      <c r="M144" s="418" t="s">
        <v>4304</v>
      </c>
      <c r="N144" s="418"/>
      <c r="O144" s="205">
        <v>40934</v>
      </c>
      <c r="P144" s="189" t="s">
        <v>4333</v>
      </c>
      <c r="Q144" s="191" t="s">
        <v>4380</v>
      </c>
      <c r="R144" s="212"/>
    </row>
    <row r="145" spans="2:18" x14ac:dyDescent="0.25">
      <c r="B145" s="416"/>
      <c r="C145" s="417"/>
      <c r="D145" s="418"/>
      <c r="E145" s="418"/>
      <c r="F145" s="189" t="s">
        <v>1663</v>
      </c>
      <c r="G145" s="189" t="s">
        <v>1790</v>
      </c>
      <c r="H145" s="190" t="s">
        <v>1462</v>
      </c>
      <c r="I145" s="444" t="s">
        <v>4330</v>
      </c>
      <c r="J145" s="444"/>
      <c r="K145" s="444"/>
      <c r="L145" s="444"/>
      <c r="M145" s="418" t="s">
        <v>4304</v>
      </c>
      <c r="N145" s="418"/>
      <c r="O145" s="205">
        <v>40945</v>
      </c>
      <c r="P145" s="189" t="s">
        <v>4331</v>
      </c>
      <c r="Q145" s="191" t="s">
        <v>4381</v>
      </c>
      <c r="R145" s="212"/>
    </row>
    <row r="146" spans="2:18" ht="45" x14ac:dyDescent="0.25">
      <c r="B146" s="416"/>
      <c r="C146" s="417"/>
      <c r="D146" s="418"/>
      <c r="E146" s="418"/>
      <c r="F146" s="189" t="s">
        <v>1663</v>
      </c>
      <c r="G146" s="189" t="s">
        <v>1790</v>
      </c>
      <c r="H146" s="190" t="s">
        <v>4382</v>
      </c>
      <c r="I146" s="444" t="s">
        <v>4383</v>
      </c>
      <c r="J146" s="444"/>
      <c r="K146" s="444"/>
      <c r="L146" s="444"/>
      <c r="M146" s="418" t="s">
        <v>4304</v>
      </c>
      <c r="N146" s="418"/>
      <c r="O146" s="205">
        <v>40903</v>
      </c>
      <c r="P146" s="189"/>
      <c r="Q146" s="191" t="s">
        <v>4384</v>
      </c>
      <c r="R146" s="212"/>
    </row>
    <row r="147" spans="2:18" ht="30" x14ac:dyDescent="0.25">
      <c r="B147" s="416"/>
      <c r="C147" s="417"/>
      <c r="D147" s="418"/>
      <c r="E147" s="418"/>
      <c r="F147" s="189" t="s">
        <v>1663</v>
      </c>
      <c r="G147" s="189" t="s">
        <v>1790</v>
      </c>
      <c r="H147" s="190" t="s">
        <v>850</v>
      </c>
      <c r="I147" s="444" t="s">
        <v>4330</v>
      </c>
      <c r="J147" s="444"/>
      <c r="K147" s="444"/>
      <c r="L147" s="444"/>
      <c r="M147" s="418" t="s">
        <v>4304</v>
      </c>
      <c r="N147" s="418"/>
      <c r="O147" s="205">
        <v>40947</v>
      </c>
      <c r="P147" s="189" t="s">
        <v>4331</v>
      </c>
      <c r="Q147" s="191" t="s">
        <v>4385</v>
      </c>
      <c r="R147" s="212"/>
    </row>
    <row r="148" spans="2:18" ht="30" x14ac:dyDescent="0.25">
      <c r="B148" s="416"/>
      <c r="C148" s="417"/>
      <c r="D148" s="418"/>
      <c r="E148" s="418"/>
      <c r="F148" s="189" t="s">
        <v>1663</v>
      </c>
      <c r="G148" s="189" t="s">
        <v>1790</v>
      </c>
      <c r="H148" s="190" t="s">
        <v>874</v>
      </c>
      <c r="I148" s="444" t="s">
        <v>4364</v>
      </c>
      <c r="J148" s="444"/>
      <c r="K148" s="444"/>
      <c r="L148" s="444"/>
      <c r="M148" s="418" t="s">
        <v>4304</v>
      </c>
      <c r="N148" s="418"/>
      <c r="O148" s="205">
        <v>40947</v>
      </c>
      <c r="P148" s="189" t="s">
        <v>4331</v>
      </c>
      <c r="Q148" s="191" t="s">
        <v>4386</v>
      </c>
      <c r="R148" s="212"/>
    </row>
    <row r="149" spans="2:18" ht="60" x14ac:dyDescent="0.25">
      <c r="B149" s="416"/>
      <c r="C149" s="417"/>
      <c r="D149" s="418"/>
      <c r="E149" s="418"/>
      <c r="F149" s="189" t="s">
        <v>1663</v>
      </c>
      <c r="G149" s="189" t="s">
        <v>1790</v>
      </c>
      <c r="H149" s="190" t="s">
        <v>565</v>
      </c>
      <c r="I149" s="444" t="s">
        <v>4330</v>
      </c>
      <c r="J149" s="444"/>
      <c r="K149" s="444"/>
      <c r="L149" s="444"/>
      <c r="M149" s="418" t="s">
        <v>4304</v>
      </c>
      <c r="N149" s="418"/>
      <c r="O149" s="205">
        <v>40952</v>
      </c>
      <c r="P149" s="189" t="s">
        <v>4349</v>
      </c>
      <c r="Q149" s="191" t="s">
        <v>4387</v>
      </c>
      <c r="R149" s="212"/>
    </row>
    <row r="150" spans="2:18" x14ac:dyDescent="0.25">
      <c r="B150" s="416"/>
      <c r="C150" s="417"/>
      <c r="D150" s="418"/>
      <c r="E150" s="418"/>
      <c r="F150" s="189" t="s">
        <v>1663</v>
      </c>
      <c r="G150" s="189" t="s">
        <v>1790</v>
      </c>
      <c r="H150" s="190" t="s">
        <v>1998</v>
      </c>
      <c r="I150" s="444" t="s">
        <v>4388</v>
      </c>
      <c r="J150" s="444"/>
      <c r="K150" s="444"/>
      <c r="L150" s="444"/>
      <c r="M150" s="418" t="s">
        <v>4304</v>
      </c>
      <c r="N150" s="418"/>
      <c r="O150" s="205">
        <v>40946</v>
      </c>
      <c r="P150" s="189" t="s">
        <v>4331</v>
      </c>
      <c r="Q150" s="191" t="s">
        <v>4389</v>
      </c>
      <c r="R150" s="212"/>
    </row>
    <row r="151" spans="2:18" ht="30" x14ac:dyDescent="0.25">
      <c r="B151" s="416"/>
      <c r="C151" s="417"/>
      <c r="D151" s="418"/>
      <c r="E151" s="418"/>
      <c r="F151" s="189" t="s">
        <v>1663</v>
      </c>
      <c r="G151" s="189" t="s">
        <v>1790</v>
      </c>
      <c r="H151" s="190" t="s">
        <v>1484</v>
      </c>
      <c r="I151" s="444" t="s">
        <v>4390</v>
      </c>
      <c r="J151" s="444"/>
      <c r="K151" s="444"/>
      <c r="L151" s="444"/>
      <c r="M151" s="418" t="s">
        <v>4304</v>
      </c>
      <c r="N151" s="418"/>
      <c r="O151" s="205">
        <v>40952</v>
      </c>
      <c r="P151" s="189"/>
      <c r="Q151" s="191" t="s">
        <v>4391</v>
      </c>
      <c r="R151" s="212"/>
    </row>
    <row r="152" spans="2:18" ht="30.75" thickBot="1" x14ac:dyDescent="0.3">
      <c r="B152" s="433"/>
      <c r="C152" s="434"/>
      <c r="D152" s="435"/>
      <c r="E152" s="435"/>
      <c r="F152" s="218" t="s">
        <v>1663</v>
      </c>
      <c r="G152" s="218" t="s">
        <v>1790</v>
      </c>
      <c r="H152" s="219" t="s">
        <v>2330</v>
      </c>
      <c r="I152" s="445" t="s">
        <v>4392</v>
      </c>
      <c r="J152" s="445"/>
      <c r="K152" s="445"/>
      <c r="L152" s="445"/>
      <c r="M152" s="435" t="s">
        <v>4304</v>
      </c>
      <c r="N152" s="435"/>
      <c r="O152" s="220">
        <v>40954</v>
      </c>
      <c r="P152" s="218" t="s">
        <v>4393</v>
      </c>
      <c r="Q152" s="221" t="s">
        <v>4394</v>
      </c>
      <c r="R152" s="225"/>
    </row>
    <row r="153" spans="2:18" ht="30" x14ac:dyDescent="0.25">
      <c r="B153" s="421"/>
      <c r="C153" s="422"/>
      <c r="D153" s="423"/>
      <c r="E153" s="423"/>
      <c r="F153" s="206" t="s">
        <v>348</v>
      </c>
      <c r="G153" s="206" t="s">
        <v>1790</v>
      </c>
      <c r="H153" s="207" t="s">
        <v>1494</v>
      </c>
      <c r="I153" s="443" t="s">
        <v>4364</v>
      </c>
      <c r="J153" s="443"/>
      <c r="K153" s="443"/>
      <c r="L153" s="443"/>
      <c r="M153" s="423" t="s">
        <v>4304</v>
      </c>
      <c r="N153" s="423"/>
      <c r="O153" s="222">
        <v>40949</v>
      </c>
      <c r="P153" s="206" t="s">
        <v>4331</v>
      </c>
      <c r="Q153" s="210" t="s">
        <v>4395</v>
      </c>
      <c r="R153" s="211"/>
    </row>
    <row r="154" spans="2:18" x14ac:dyDescent="0.25">
      <c r="B154" s="416"/>
      <c r="C154" s="417"/>
      <c r="D154" s="418"/>
      <c r="E154" s="418"/>
      <c r="F154" s="189" t="s">
        <v>348</v>
      </c>
      <c r="G154" s="189" t="s">
        <v>1790</v>
      </c>
      <c r="H154" s="190" t="s">
        <v>1008</v>
      </c>
      <c r="I154" s="444" t="s">
        <v>4330</v>
      </c>
      <c r="J154" s="444"/>
      <c r="K154" s="444"/>
      <c r="L154" s="444"/>
      <c r="M154" s="418" t="s">
        <v>4304</v>
      </c>
      <c r="N154" s="418"/>
      <c r="O154" s="205">
        <v>40953</v>
      </c>
      <c r="P154" s="189" t="s">
        <v>4393</v>
      </c>
      <c r="Q154" s="191" t="s">
        <v>4396</v>
      </c>
      <c r="R154" s="212"/>
    </row>
    <row r="155" spans="2:18" x14ac:dyDescent="0.25">
      <c r="B155" s="416"/>
      <c r="C155" s="417"/>
      <c r="D155" s="418"/>
      <c r="E155" s="418"/>
      <c r="F155" s="189" t="s">
        <v>348</v>
      </c>
      <c r="G155" s="189" t="s">
        <v>1790</v>
      </c>
      <c r="H155" s="190" t="s">
        <v>4397</v>
      </c>
      <c r="I155" s="444" t="s">
        <v>4398</v>
      </c>
      <c r="J155" s="444"/>
      <c r="K155" s="444"/>
      <c r="L155" s="444"/>
      <c r="M155" s="418" t="s">
        <v>4304</v>
      </c>
      <c r="N155" s="418"/>
      <c r="O155" s="205">
        <v>40925</v>
      </c>
      <c r="P155" s="189" t="s">
        <v>4399</v>
      </c>
      <c r="Q155" s="191" t="s">
        <v>4400</v>
      </c>
      <c r="R155" s="212"/>
    </row>
    <row r="156" spans="2:18" ht="30" x14ac:dyDescent="0.25">
      <c r="B156" s="416"/>
      <c r="C156" s="417"/>
      <c r="D156" s="418"/>
      <c r="E156" s="418"/>
      <c r="F156" s="189" t="s">
        <v>348</v>
      </c>
      <c r="G156" s="189" t="s">
        <v>1790</v>
      </c>
      <c r="H156" s="190" t="s">
        <v>4401</v>
      </c>
      <c r="I156" s="444" t="s">
        <v>4402</v>
      </c>
      <c r="J156" s="444"/>
      <c r="K156" s="444"/>
      <c r="L156" s="444"/>
      <c r="M156" s="418" t="s">
        <v>4304</v>
      </c>
      <c r="N156" s="418"/>
      <c r="O156" s="205">
        <v>40950</v>
      </c>
      <c r="P156" s="189" t="s">
        <v>4393</v>
      </c>
      <c r="Q156" s="191" t="s">
        <v>4403</v>
      </c>
      <c r="R156" s="212"/>
    </row>
    <row r="157" spans="2:18" x14ac:dyDescent="0.25">
      <c r="B157" s="416"/>
      <c r="C157" s="417"/>
      <c r="D157" s="418"/>
      <c r="E157" s="418"/>
      <c r="F157" s="189" t="s">
        <v>348</v>
      </c>
      <c r="G157" s="189" t="s">
        <v>1790</v>
      </c>
      <c r="H157" s="190" t="s">
        <v>729</v>
      </c>
      <c r="I157" s="444" t="s">
        <v>4404</v>
      </c>
      <c r="J157" s="444"/>
      <c r="K157" s="444"/>
      <c r="L157" s="444"/>
      <c r="M157" s="418" t="s">
        <v>4304</v>
      </c>
      <c r="N157" s="418"/>
      <c r="O157" s="205">
        <v>40935</v>
      </c>
      <c r="P157" s="189" t="s">
        <v>4399</v>
      </c>
      <c r="Q157" s="191" t="s">
        <v>4405</v>
      </c>
      <c r="R157" s="212"/>
    </row>
    <row r="158" spans="2:18" x14ac:dyDescent="0.25">
      <c r="B158" s="416"/>
      <c r="C158" s="417"/>
      <c r="D158" s="418"/>
      <c r="E158" s="418"/>
      <c r="F158" s="189" t="s">
        <v>348</v>
      </c>
      <c r="G158" s="189" t="s">
        <v>1790</v>
      </c>
      <c r="H158" s="190" t="s">
        <v>3017</v>
      </c>
      <c r="I158" s="444" t="s">
        <v>4330</v>
      </c>
      <c r="J158" s="444"/>
      <c r="K158" s="444"/>
      <c r="L158" s="444"/>
      <c r="M158" s="418" t="s">
        <v>4304</v>
      </c>
      <c r="N158" s="418"/>
      <c r="O158" s="205">
        <v>40942</v>
      </c>
      <c r="P158" s="189" t="s">
        <v>4393</v>
      </c>
      <c r="Q158" s="191" t="s">
        <v>4406</v>
      </c>
      <c r="R158" s="212"/>
    </row>
    <row r="159" spans="2:18" x14ac:dyDescent="0.25">
      <c r="B159" s="416"/>
      <c r="C159" s="417"/>
      <c r="D159" s="418"/>
      <c r="E159" s="418"/>
      <c r="F159" s="189" t="s">
        <v>348</v>
      </c>
      <c r="G159" s="189" t="s">
        <v>1790</v>
      </c>
      <c r="H159" s="190" t="s">
        <v>1743</v>
      </c>
      <c r="I159" s="444" t="s">
        <v>4407</v>
      </c>
      <c r="J159" s="444"/>
      <c r="K159" s="444"/>
      <c r="L159" s="444"/>
      <c r="M159" s="418" t="s">
        <v>4304</v>
      </c>
      <c r="N159" s="418"/>
      <c r="O159" s="205">
        <v>40941</v>
      </c>
      <c r="P159" s="189" t="s">
        <v>4393</v>
      </c>
      <c r="Q159" s="191" t="s">
        <v>4408</v>
      </c>
      <c r="R159" s="212"/>
    </row>
    <row r="160" spans="2:18" ht="30" x14ac:dyDescent="0.25">
      <c r="B160" s="416"/>
      <c r="C160" s="417"/>
      <c r="D160" s="418"/>
      <c r="E160" s="418"/>
      <c r="F160" s="189" t="s">
        <v>348</v>
      </c>
      <c r="G160" s="189" t="s">
        <v>1790</v>
      </c>
      <c r="H160" s="190" t="s">
        <v>1743</v>
      </c>
      <c r="I160" s="444" t="s">
        <v>4330</v>
      </c>
      <c r="J160" s="444"/>
      <c r="K160" s="444"/>
      <c r="L160" s="444"/>
      <c r="M160" s="418" t="s">
        <v>4304</v>
      </c>
      <c r="N160" s="418"/>
      <c r="O160" s="205">
        <v>40941</v>
      </c>
      <c r="P160" s="189" t="s">
        <v>4393</v>
      </c>
      <c r="Q160" s="191" t="s">
        <v>4409</v>
      </c>
      <c r="R160" s="212"/>
    </row>
    <row r="161" spans="2:18" ht="30" x14ac:dyDescent="0.25">
      <c r="B161" s="416"/>
      <c r="C161" s="417"/>
      <c r="D161" s="418"/>
      <c r="E161" s="418"/>
      <c r="F161" s="189" t="s">
        <v>348</v>
      </c>
      <c r="G161" s="189" t="s">
        <v>1790</v>
      </c>
      <c r="H161" s="190" t="s">
        <v>4410</v>
      </c>
      <c r="I161" s="444" t="s">
        <v>4330</v>
      </c>
      <c r="J161" s="444"/>
      <c r="K161" s="444"/>
      <c r="L161" s="444"/>
      <c r="M161" s="418" t="s">
        <v>4304</v>
      </c>
      <c r="N161" s="418"/>
      <c r="O161" s="205">
        <v>40941</v>
      </c>
      <c r="P161" s="189">
        <v>0.625</v>
      </c>
      <c r="Q161" s="191" t="s">
        <v>4411</v>
      </c>
      <c r="R161" s="212"/>
    </row>
    <row r="162" spans="2:18" ht="30" x14ac:dyDescent="0.25">
      <c r="B162" s="416"/>
      <c r="C162" s="417"/>
      <c r="D162" s="418"/>
      <c r="E162" s="418"/>
      <c r="F162" s="189" t="s">
        <v>348</v>
      </c>
      <c r="G162" s="189" t="s">
        <v>1790</v>
      </c>
      <c r="H162" s="190" t="s">
        <v>3019</v>
      </c>
      <c r="I162" s="444" t="s">
        <v>4412</v>
      </c>
      <c r="J162" s="444"/>
      <c r="K162" s="444"/>
      <c r="L162" s="444"/>
      <c r="M162" s="418" t="s">
        <v>4304</v>
      </c>
      <c r="N162" s="418"/>
      <c r="O162" s="205">
        <v>40576</v>
      </c>
      <c r="P162" s="189" t="s">
        <v>4393</v>
      </c>
      <c r="Q162" s="191" t="s">
        <v>4413</v>
      </c>
      <c r="R162" s="212"/>
    </row>
    <row r="163" spans="2:18" x14ac:dyDescent="0.25">
      <c r="B163" s="416"/>
      <c r="C163" s="417"/>
      <c r="D163" s="418"/>
      <c r="E163" s="418"/>
      <c r="F163" s="189" t="s">
        <v>348</v>
      </c>
      <c r="G163" s="189" t="s">
        <v>1790</v>
      </c>
      <c r="H163" s="190" t="s">
        <v>4414</v>
      </c>
      <c r="I163" s="444" t="s">
        <v>4330</v>
      </c>
      <c r="J163" s="444"/>
      <c r="K163" s="444"/>
      <c r="L163" s="444"/>
      <c r="M163" s="418" t="s">
        <v>4304</v>
      </c>
      <c r="N163" s="418"/>
      <c r="O163" s="205">
        <v>40926</v>
      </c>
      <c r="P163" s="189"/>
      <c r="Q163" s="191" t="s">
        <v>4415</v>
      </c>
      <c r="R163" s="212"/>
    </row>
    <row r="164" spans="2:18" x14ac:dyDescent="0.25">
      <c r="B164" s="416"/>
      <c r="C164" s="417"/>
      <c r="D164" s="418"/>
      <c r="E164" s="418"/>
      <c r="F164" s="189" t="s">
        <v>348</v>
      </c>
      <c r="G164" s="189" t="s">
        <v>1790</v>
      </c>
      <c r="H164" s="190" t="s">
        <v>4416</v>
      </c>
      <c r="I164" s="444" t="s">
        <v>4330</v>
      </c>
      <c r="J164" s="444"/>
      <c r="K164" s="444"/>
      <c r="L164" s="444"/>
      <c r="M164" s="418" t="s">
        <v>4304</v>
      </c>
      <c r="N164" s="418"/>
      <c r="O164" s="205">
        <v>40941</v>
      </c>
      <c r="P164" s="189" t="s">
        <v>4393</v>
      </c>
      <c r="Q164" s="191" t="s">
        <v>4417</v>
      </c>
      <c r="R164" s="212"/>
    </row>
    <row r="165" spans="2:18" x14ac:dyDescent="0.25">
      <c r="B165" s="416"/>
      <c r="C165" s="417"/>
      <c r="D165" s="418"/>
      <c r="E165" s="418"/>
      <c r="F165" s="189" t="s">
        <v>348</v>
      </c>
      <c r="G165" s="189" t="s">
        <v>1790</v>
      </c>
      <c r="H165" s="190" t="s">
        <v>819</v>
      </c>
      <c r="I165" s="444" t="s">
        <v>4330</v>
      </c>
      <c r="J165" s="444"/>
      <c r="K165" s="444"/>
      <c r="L165" s="444"/>
      <c r="M165" s="418" t="s">
        <v>4304</v>
      </c>
      <c r="N165" s="418"/>
      <c r="O165" s="205">
        <v>40945</v>
      </c>
      <c r="P165" s="189" t="s">
        <v>4331</v>
      </c>
      <c r="Q165" s="191" t="s">
        <v>4396</v>
      </c>
      <c r="R165" s="212"/>
    </row>
    <row r="166" spans="2:18" x14ac:dyDescent="0.25">
      <c r="B166" s="416"/>
      <c r="C166" s="417"/>
      <c r="D166" s="418"/>
      <c r="E166" s="418"/>
      <c r="F166" s="189" t="s">
        <v>348</v>
      </c>
      <c r="G166" s="189" t="s">
        <v>1790</v>
      </c>
      <c r="H166" s="190" t="s">
        <v>818</v>
      </c>
      <c r="I166" s="444" t="s">
        <v>4330</v>
      </c>
      <c r="J166" s="444"/>
      <c r="K166" s="444"/>
      <c r="L166" s="444"/>
      <c r="M166" s="418" t="s">
        <v>4304</v>
      </c>
      <c r="N166" s="418"/>
      <c r="O166" s="205">
        <v>40941</v>
      </c>
      <c r="P166" s="189" t="s">
        <v>4393</v>
      </c>
      <c r="Q166" s="191" t="s">
        <v>4418</v>
      </c>
      <c r="R166" s="212"/>
    </row>
    <row r="167" spans="2:18" ht="30" x14ac:dyDescent="0.25">
      <c r="B167" s="416"/>
      <c r="C167" s="417"/>
      <c r="D167" s="418"/>
      <c r="E167" s="418"/>
      <c r="F167" s="189" t="s">
        <v>348</v>
      </c>
      <c r="G167" s="189" t="s">
        <v>1790</v>
      </c>
      <c r="H167" s="190" t="s">
        <v>722</v>
      </c>
      <c r="I167" s="444" t="s">
        <v>4330</v>
      </c>
      <c r="J167" s="444"/>
      <c r="K167" s="444"/>
      <c r="L167" s="444"/>
      <c r="M167" s="418" t="s">
        <v>4304</v>
      </c>
      <c r="N167" s="418"/>
      <c r="O167" s="205">
        <v>40941</v>
      </c>
      <c r="P167" s="189" t="s">
        <v>4393</v>
      </c>
      <c r="Q167" s="191" t="s">
        <v>4419</v>
      </c>
      <c r="R167" s="212"/>
    </row>
    <row r="168" spans="2:18" ht="45" x14ac:dyDescent="0.25">
      <c r="B168" s="416"/>
      <c r="C168" s="417"/>
      <c r="D168" s="418"/>
      <c r="E168" s="418"/>
      <c r="F168" s="189" t="s">
        <v>348</v>
      </c>
      <c r="G168" s="189" t="s">
        <v>1790</v>
      </c>
      <c r="H168" s="190" t="s">
        <v>2348</v>
      </c>
      <c r="I168" s="444" t="s">
        <v>4330</v>
      </c>
      <c r="J168" s="444"/>
      <c r="K168" s="444"/>
      <c r="L168" s="444"/>
      <c r="M168" s="418" t="s">
        <v>4304</v>
      </c>
      <c r="N168" s="418"/>
      <c r="O168" s="205">
        <v>40952</v>
      </c>
      <c r="P168" s="189" t="s">
        <v>4349</v>
      </c>
      <c r="Q168" s="191" t="s">
        <v>4420</v>
      </c>
      <c r="R168" s="212"/>
    </row>
    <row r="169" spans="2:18" x14ac:dyDescent="0.25">
      <c r="B169" s="416"/>
      <c r="C169" s="417"/>
      <c r="D169" s="418"/>
      <c r="E169" s="418"/>
      <c r="F169" s="189" t="s">
        <v>348</v>
      </c>
      <c r="G169" s="189" t="s">
        <v>1790</v>
      </c>
      <c r="H169" s="190" t="s">
        <v>4421</v>
      </c>
      <c r="I169" s="444" t="s">
        <v>4330</v>
      </c>
      <c r="J169" s="444"/>
      <c r="K169" s="444"/>
      <c r="L169" s="444"/>
      <c r="M169" s="418" t="s">
        <v>4304</v>
      </c>
      <c r="N169" s="418"/>
      <c r="O169" s="205">
        <v>40953</v>
      </c>
      <c r="P169" s="189" t="s">
        <v>4422</v>
      </c>
      <c r="Q169" s="191" t="s">
        <v>4423</v>
      </c>
      <c r="R169" s="212"/>
    </row>
    <row r="170" spans="2:18" x14ac:dyDescent="0.25">
      <c r="B170" s="416"/>
      <c r="C170" s="417"/>
      <c r="D170" s="418"/>
      <c r="E170" s="418"/>
      <c r="F170" s="189" t="s">
        <v>348</v>
      </c>
      <c r="G170" s="189" t="s">
        <v>1790</v>
      </c>
      <c r="H170" s="190" t="s">
        <v>735</v>
      </c>
      <c r="I170" s="444" t="s">
        <v>4330</v>
      </c>
      <c r="J170" s="444"/>
      <c r="K170" s="444"/>
      <c r="L170" s="444"/>
      <c r="M170" s="418" t="s">
        <v>4304</v>
      </c>
      <c r="N170" s="418"/>
      <c r="O170" s="205">
        <v>40941</v>
      </c>
      <c r="P170" s="189" t="s">
        <v>4393</v>
      </c>
      <c r="Q170" s="191" t="s">
        <v>4424</v>
      </c>
      <c r="R170" s="212"/>
    </row>
    <row r="171" spans="2:18" ht="30" x14ac:dyDescent="0.25">
      <c r="B171" s="416"/>
      <c r="C171" s="417"/>
      <c r="D171" s="418"/>
      <c r="E171" s="418"/>
      <c r="F171" s="189" t="s">
        <v>348</v>
      </c>
      <c r="G171" s="189" t="s">
        <v>1790</v>
      </c>
      <c r="H171" s="190" t="s">
        <v>735</v>
      </c>
      <c r="I171" s="444" t="s">
        <v>4347</v>
      </c>
      <c r="J171" s="444"/>
      <c r="K171" s="444"/>
      <c r="L171" s="444"/>
      <c r="M171" s="418" t="s">
        <v>4304</v>
      </c>
      <c r="N171" s="418"/>
      <c r="O171" s="205">
        <v>40953</v>
      </c>
      <c r="P171" s="189">
        <v>0.625</v>
      </c>
      <c r="Q171" s="191" t="s">
        <v>4425</v>
      </c>
      <c r="R171" s="212"/>
    </row>
    <row r="172" spans="2:18" ht="30" x14ac:dyDescent="0.25">
      <c r="B172" s="416"/>
      <c r="C172" s="417"/>
      <c r="D172" s="418"/>
      <c r="E172" s="418"/>
      <c r="F172" s="189" t="s">
        <v>348</v>
      </c>
      <c r="G172" s="189" t="s">
        <v>1790</v>
      </c>
      <c r="H172" s="190" t="s">
        <v>4426</v>
      </c>
      <c r="I172" s="444" t="s">
        <v>4330</v>
      </c>
      <c r="J172" s="444"/>
      <c r="K172" s="444"/>
      <c r="L172" s="444"/>
      <c r="M172" s="418" t="s">
        <v>4304</v>
      </c>
      <c r="N172" s="418"/>
      <c r="O172" s="205">
        <v>40945</v>
      </c>
      <c r="P172" s="189" t="s">
        <v>4427</v>
      </c>
      <c r="Q172" s="191" t="s">
        <v>4428</v>
      </c>
      <c r="R172" s="212"/>
    </row>
    <row r="173" spans="2:18" ht="45" x14ac:dyDescent="0.25">
      <c r="B173" s="416"/>
      <c r="C173" s="417"/>
      <c r="D173" s="418"/>
      <c r="E173" s="418"/>
      <c r="F173" s="189" t="s">
        <v>348</v>
      </c>
      <c r="G173" s="189" t="s">
        <v>1790</v>
      </c>
      <c r="H173" s="190" t="s">
        <v>2454</v>
      </c>
      <c r="I173" s="444" t="s">
        <v>4347</v>
      </c>
      <c r="J173" s="444"/>
      <c r="K173" s="444"/>
      <c r="L173" s="444"/>
      <c r="M173" s="418" t="s">
        <v>4304</v>
      </c>
      <c r="N173" s="418"/>
      <c r="O173" s="205">
        <v>40935</v>
      </c>
      <c r="P173" s="189" t="s">
        <v>4399</v>
      </c>
      <c r="Q173" s="191" t="s">
        <v>4429</v>
      </c>
      <c r="R173" s="212"/>
    </row>
    <row r="174" spans="2:18" ht="60" x14ac:dyDescent="0.25">
      <c r="B174" s="416"/>
      <c r="C174" s="417"/>
      <c r="D174" s="418"/>
      <c r="E174" s="418"/>
      <c r="F174" s="189" t="s">
        <v>348</v>
      </c>
      <c r="G174" s="189" t="s">
        <v>1790</v>
      </c>
      <c r="H174" s="190" t="s">
        <v>2454</v>
      </c>
      <c r="I174" s="444" t="s">
        <v>4430</v>
      </c>
      <c r="J174" s="444"/>
      <c r="K174" s="444"/>
      <c r="L174" s="444"/>
      <c r="M174" s="418" t="s">
        <v>4304</v>
      </c>
      <c r="N174" s="418"/>
      <c r="O174" s="205">
        <v>40935</v>
      </c>
      <c r="P174" s="189" t="s">
        <v>4399</v>
      </c>
      <c r="Q174" s="191" t="s">
        <v>4431</v>
      </c>
      <c r="R174" s="212"/>
    </row>
    <row r="175" spans="2:18" ht="30" x14ac:dyDescent="0.25">
      <c r="B175" s="416"/>
      <c r="C175" s="417"/>
      <c r="D175" s="418"/>
      <c r="E175" s="418"/>
      <c r="F175" s="189" t="s">
        <v>348</v>
      </c>
      <c r="G175" s="189" t="s">
        <v>1790</v>
      </c>
      <c r="H175" s="190" t="s">
        <v>1314</v>
      </c>
      <c r="I175" s="444" t="s">
        <v>4330</v>
      </c>
      <c r="J175" s="444"/>
      <c r="K175" s="444"/>
      <c r="L175" s="444"/>
      <c r="M175" s="418" t="s">
        <v>4304</v>
      </c>
      <c r="N175" s="418"/>
      <c r="O175" s="205">
        <v>40941</v>
      </c>
      <c r="P175" s="189" t="s">
        <v>4422</v>
      </c>
      <c r="Q175" s="191" t="s">
        <v>4432</v>
      </c>
      <c r="R175" s="212"/>
    </row>
    <row r="176" spans="2:18" ht="30" x14ac:dyDescent="0.25">
      <c r="B176" s="416"/>
      <c r="C176" s="417"/>
      <c r="D176" s="418"/>
      <c r="E176" s="418"/>
      <c r="F176" s="189" t="s">
        <v>348</v>
      </c>
      <c r="G176" s="189" t="s">
        <v>1790</v>
      </c>
      <c r="H176" s="190" t="s">
        <v>745</v>
      </c>
      <c r="I176" s="444" t="s">
        <v>4330</v>
      </c>
      <c r="J176" s="444"/>
      <c r="K176" s="444"/>
      <c r="L176" s="444"/>
      <c r="M176" s="418" t="s">
        <v>4304</v>
      </c>
      <c r="N176" s="418"/>
      <c r="O176" s="205">
        <v>40953</v>
      </c>
      <c r="P176" s="189" t="s">
        <v>4422</v>
      </c>
      <c r="Q176" s="191" t="s">
        <v>4433</v>
      </c>
      <c r="R176" s="212"/>
    </row>
    <row r="177" spans="2:18" x14ac:dyDescent="0.25">
      <c r="B177" s="416"/>
      <c r="C177" s="417"/>
      <c r="D177" s="418"/>
      <c r="E177" s="418"/>
      <c r="F177" s="189" t="s">
        <v>348</v>
      </c>
      <c r="G177" s="189" t="s">
        <v>1790</v>
      </c>
      <c r="H177" s="190" t="s">
        <v>4434</v>
      </c>
      <c r="I177" s="444" t="s">
        <v>4330</v>
      </c>
      <c r="J177" s="444"/>
      <c r="K177" s="444"/>
      <c r="L177" s="444"/>
      <c r="M177" s="418" t="s">
        <v>4304</v>
      </c>
      <c r="N177" s="418"/>
      <c r="O177" s="205">
        <v>40953</v>
      </c>
      <c r="P177" s="189" t="s">
        <v>4422</v>
      </c>
      <c r="Q177" s="191" t="s">
        <v>4435</v>
      </c>
      <c r="R177" s="212"/>
    </row>
    <row r="178" spans="2:18" x14ac:dyDescent="0.25">
      <c r="B178" s="416"/>
      <c r="C178" s="417"/>
      <c r="D178" s="418"/>
      <c r="E178" s="418"/>
      <c r="F178" s="189" t="s">
        <v>348</v>
      </c>
      <c r="G178" s="189" t="s">
        <v>1790</v>
      </c>
      <c r="H178" s="190" t="s">
        <v>647</v>
      </c>
      <c r="I178" s="444" t="s">
        <v>4412</v>
      </c>
      <c r="J178" s="444"/>
      <c r="K178" s="444"/>
      <c r="L178" s="444"/>
      <c r="M178" s="418" t="s">
        <v>4304</v>
      </c>
      <c r="N178" s="418"/>
      <c r="O178" s="205" t="s">
        <v>4436</v>
      </c>
      <c r="P178" s="189" t="s">
        <v>4393</v>
      </c>
      <c r="Q178" s="191" t="s">
        <v>4437</v>
      </c>
      <c r="R178" s="212"/>
    </row>
    <row r="179" spans="2:18" x14ac:dyDescent="0.25">
      <c r="B179" s="416"/>
      <c r="C179" s="417"/>
      <c r="D179" s="418"/>
      <c r="E179" s="418"/>
      <c r="F179" s="189" t="s">
        <v>348</v>
      </c>
      <c r="G179" s="189" t="s">
        <v>1790</v>
      </c>
      <c r="H179" s="190" t="s">
        <v>4438</v>
      </c>
      <c r="I179" s="444" t="s">
        <v>4330</v>
      </c>
      <c r="J179" s="444"/>
      <c r="K179" s="444"/>
      <c r="L179" s="444"/>
      <c r="M179" s="418" t="s">
        <v>4304</v>
      </c>
      <c r="N179" s="418"/>
      <c r="O179" s="205">
        <v>40941</v>
      </c>
      <c r="P179" s="189" t="s">
        <v>4393</v>
      </c>
      <c r="Q179" s="191" t="s">
        <v>4439</v>
      </c>
      <c r="R179" s="212"/>
    </row>
    <row r="180" spans="2:18" ht="15.75" thickBot="1" x14ac:dyDescent="0.3">
      <c r="B180" s="426"/>
      <c r="C180" s="427"/>
      <c r="D180" s="428"/>
      <c r="E180" s="428"/>
      <c r="F180" s="213" t="s">
        <v>348</v>
      </c>
      <c r="G180" s="213" t="s">
        <v>1790</v>
      </c>
      <c r="H180" s="214" t="s">
        <v>1998</v>
      </c>
      <c r="I180" s="454" t="s">
        <v>4440</v>
      </c>
      <c r="J180" s="454"/>
      <c r="K180" s="454"/>
      <c r="L180" s="454"/>
      <c r="M180" s="428" t="s">
        <v>4304</v>
      </c>
      <c r="N180" s="428"/>
      <c r="O180" s="215">
        <v>40953</v>
      </c>
      <c r="P180" s="213" t="s">
        <v>4422</v>
      </c>
      <c r="Q180" s="216" t="s">
        <v>4441</v>
      </c>
      <c r="R180" s="217"/>
    </row>
    <row r="181" spans="2:18" ht="45" x14ac:dyDescent="0.25">
      <c r="B181" s="421"/>
      <c r="C181" s="422"/>
      <c r="D181" s="423"/>
      <c r="E181" s="423"/>
      <c r="F181" s="206" t="s">
        <v>2271</v>
      </c>
      <c r="G181" s="206" t="s">
        <v>1790</v>
      </c>
      <c r="H181" s="207" t="s">
        <v>4442</v>
      </c>
      <c r="I181" s="443" t="s">
        <v>4443</v>
      </c>
      <c r="J181" s="443"/>
      <c r="K181" s="443"/>
      <c r="L181" s="443"/>
      <c r="M181" s="418" t="s">
        <v>4304</v>
      </c>
      <c r="N181" s="418"/>
      <c r="O181" s="222"/>
      <c r="P181" s="206"/>
      <c r="Q181" s="210" t="s">
        <v>4444</v>
      </c>
      <c r="R181" s="211"/>
    </row>
    <row r="182" spans="2:18" ht="30" x14ac:dyDescent="0.25">
      <c r="B182" s="416"/>
      <c r="C182" s="417"/>
      <c r="D182" s="418"/>
      <c r="E182" s="418"/>
      <c r="F182" s="189" t="s">
        <v>2271</v>
      </c>
      <c r="G182" s="189" t="s">
        <v>1790</v>
      </c>
      <c r="H182" s="190" t="s">
        <v>4442</v>
      </c>
      <c r="I182" s="444" t="s">
        <v>4355</v>
      </c>
      <c r="J182" s="444"/>
      <c r="K182" s="444"/>
      <c r="L182" s="444"/>
      <c r="M182" s="418" t="s">
        <v>4304</v>
      </c>
      <c r="N182" s="418"/>
      <c r="O182" s="205">
        <v>40933</v>
      </c>
      <c r="P182" s="189" t="s">
        <v>4333</v>
      </c>
      <c r="Q182" s="191" t="s">
        <v>4445</v>
      </c>
      <c r="R182" s="212"/>
    </row>
    <row r="183" spans="2:18" ht="60" x14ac:dyDescent="0.25">
      <c r="B183" s="416"/>
      <c r="C183" s="417"/>
      <c r="D183" s="418"/>
      <c r="E183" s="418"/>
      <c r="F183" s="189" t="s">
        <v>2271</v>
      </c>
      <c r="G183" s="189" t="s">
        <v>1790</v>
      </c>
      <c r="H183" s="190" t="s">
        <v>4446</v>
      </c>
      <c r="I183" s="444" t="s">
        <v>4430</v>
      </c>
      <c r="J183" s="444"/>
      <c r="K183" s="444"/>
      <c r="L183" s="444"/>
      <c r="M183" s="418" t="s">
        <v>4304</v>
      </c>
      <c r="N183" s="418"/>
      <c r="O183" s="205"/>
      <c r="P183" s="189"/>
      <c r="Q183" s="191" t="s">
        <v>4447</v>
      </c>
      <c r="R183" s="212"/>
    </row>
    <row r="184" spans="2:18" ht="75.75" thickBot="1" x14ac:dyDescent="0.3">
      <c r="B184" s="433"/>
      <c r="C184" s="434"/>
      <c r="D184" s="435"/>
      <c r="E184" s="435"/>
      <c r="F184" s="218" t="s">
        <v>2271</v>
      </c>
      <c r="G184" s="218" t="s">
        <v>1790</v>
      </c>
      <c r="H184" s="219" t="s">
        <v>4446</v>
      </c>
      <c r="I184" s="445" t="s">
        <v>4347</v>
      </c>
      <c r="J184" s="445"/>
      <c r="K184" s="445"/>
      <c r="L184" s="445"/>
      <c r="M184" s="435" t="s">
        <v>4304</v>
      </c>
      <c r="N184" s="435"/>
      <c r="O184" s="220">
        <v>40945</v>
      </c>
      <c r="P184" s="218" t="s">
        <v>4331</v>
      </c>
      <c r="Q184" s="221" t="s">
        <v>4448</v>
      </c>
      <c r="R184" s="225"/>
    </row>
    <row r="185" spans="2:18" ht="30" customHeight="1" x14ac:dyDescent="0.25">
      <c r="B185" s="453"/>
      <c r="C185" s="449"/>
      <c r="D185" s="449"/>
      <c r="E185" s="449"/>
      <c r="F185" s="449" t="s">
        <v>462</v>
      </c>
      <c r="G185" s="449" t="s">
        <v>1790</v>
      </c>
      <c r="H185" s="449" t="s">
        <v>4569</v>
      </c>
      <c r="I185" s="455" t="s">
        <v>4580</v>
      </c>
      <c r="J185" s="455"/>
      <c r="K185" s="455"/>
      <c r="L185" s="455"/>
      <c r="M185" s="449" t="s">
        <v>4584</v>
      </c>
      <c r="N185" s="449"/>
      <c r="O185" s="449"/>
      <c r="P185" s="449"/>
      <c r="Q185" s="210" t="s">
        <v>4570</v>
      </c>
      <c r="R185" s="211"/>
    </row>
    <row r="186" spans="2:18" ht="30" x14ac:dyDescent="0.25">
      <c r="B186" s="452"/>
      <c r="C186" s="451"/>
      <c r="D186" s="451"/>
      <c r="E186" s="451"/>
      <c r="F186" s="450"/>
      <c r="G186" s="450" t="s">
        <v>1790</v>
      </c>
      <c r="H186" s="450"/>
      <c r="I186" s="456"/>
      <c r="J186" s="456"/>
      <c r="K186" s="456"/>
      <c r="L186" s="456"/>
      <c r="M186" s="451"/>
      <c r="N186" s="451"/>
      <c r="O186" s="450"/>
      <c r="P186" s="450"/>
      <c r="Q186" s="191" t="s">
        <v>4571</v>
      </c>
      <c r="R186" s="212"/>
    </row>
    <row r="187" spans="2:18" x14ac:dyDescent="0.25">
      <c r="B187" s="452"/>
      <c r="C187" s="451"/>
      <c r="D187" s="451"/>
      <c r="E187" s="451"/>
      <c r="F187" s="450"/>
      <c r="G187" s="450" t="s">
        <v>1790</v>
      </c>
      <c r="H187" s="450"/>
      <c r="I187" s="456"/>
      <c r="J187" s="456"/>
      <c r="K187" s="456"/>
      <c r="L187" s="456"/>
      <c r="M187" s="451"/>
      <c r="N187" s="451"/>
      <c r="O187" s="450"/>
      <c r="P187" s="450"/>
      <c r="Q187" s="191" t="s">
        <v>4572</v>
      </c>
      <c r="R187" s="212"/>
    </row>
    <row r="188" spans="2:18" ht="30" x14ac:dyDescent="0.25">
      <c r="B188" s="452"/>
      <c r="C188" s="451"/>
      <c r="D188" s="451"/>
      <c r="E188" s="451"/>
      <c r="F188" s="450"/>
      <c r="G188" s="450" t="s">
        <v>1790</v>
      </c>
      <c r="H188" s="450"/>
      <c r="I188" s="456"/>
      <c r="J188" s="456"/>
      <c r="K188" s="456"/>
      <c r="L188" s="456"/>
      <c r="M188" s="451"/>
      <c r="N188" s="451"/>
      <c r="O188" s="450"/>
      <c r="P188" s="450"/>
      <c r="Q188" s="191" t="s">
        <v>4573</v>
      </c>
      <c r="R188" s="212"/>
    </row>
    <row r="189" spans="2:18" ht="15.75" thickBot="1" x14ac:dyDescent="0.3">
      <c r="B189" s="452"/>
      <c r="C189" s="451"/>
      <c r="D189" s="451"/>
      <c r="E189" s="451"/>
      <c r="F189" s="450"/>
      <c r="G189" s="450" t="s">
        <v>1790</v>
      </c>
      <c r="H189" s="450"/>
      <c r="I189" s="456"/>
      <c r="J189" s="456"/>
      <c r="K189" s="456"/>
      <c r="L189" s="456"/>
      <c r="M189" s="451"/>
      <c r="N189" s="451"/>
      <c r="O189" s="450"/>
      <c r="P189" s="450"/>
      <c r="Q189" s="191" t="s">
        <v>4574</v>
      </c>
      <c r="R189" s="212"/>
    </row>
    <row r="190" spans="2:18" ht="30" customHeight="1" x14ac:dyDescent="0.25">
      <c r="B190" s="452"/>
      <c r="C190" s="451"/>
      <c r="D190" s="451"/>
      <c r="E190" s="451"/>
      <c r="F190" s="451" t="s">
        <v>462</v>
      </c>
      <c r="G190" s="451" t="s">
        <v>1790</v>
      </c>
      <c r="H190" s="451" t="s">
        <v>4569</v>
      </c>
      <c r="I190" s="456" t="s">
        <v>4581</v>
      </c>
      <c r="J190" s="456"/>
      <c r="K190" s="456"/>
      <c r="L190" s="456"/>
      <c r="M190" s="449" t="s">
        <v>4584</v>
      </c>
      <c r="N190" s="449"/>
      <c r="O190" s="451"/>
      <c r="P190" s="451"/>
      <c r="Q190" s="191" t="s">
        <v>4570</v>
      </c>
      <c r="R190" s="212"/>
    </row>
    <row r="191" spans="2:18" ht="30" x14ac:dyDescent="0.25">
      <c r="B191" s="452"/>
      <c r="C191" s="451"/>
      <c r="D191" s="451"/>
      <c r="E191" s="451"/>
      <c r="F191" s="450" t="s">
        <v>462</v>
      </c>
      <c r="G191" s="450" t="s">
        <v>1790</v>
      </c>
      <c r="H191" s="451"/>
      <c r="I191" s="456"/>
      <c r="J191" s="456"/>
      <c r="K191" s="456"/>
      <c r="L191" s="456"/>
      <c r="M191" s="451"/>
      <c r="N191" s="451"/>
      <c r="O191" s="450"/>
      <c r="P191" s="450"/>
      <c r="Q191" s="191" t="s">
        <v>4571</v>
      </c>
      <c r="R191" s="212"/>
    </row>
    <row r="192" spans="2:18" x14ac:dyDescent="0.25">
      <c r="B192" s="452"/>
      <c r="C192" s="451"/>
      <c r="D192" s="451"/>
      <c r="E192" s="451"/>
      <c r="F192" s="450" t="s">
        <v>462</v>
      </c>
      <c r="G192" s="450" t="s">
        <v>1790</v>
      </c>
      <c r="H192" s="451"/>
      <c r="I192" s="456"/>
      <c r="J192" s="456"/>
      <c r="K192" s="456"/>
      <c r="L192" s="456"/>
      <c r="M192" s="451"/>
      <c r="N192" s="451"/>
      <c r="O192" s="450"/>
      <c r="P192" s="450"/>
      <c r="Q192" s="191" t="s">
        <v>4572</v>
      </c>
      <c r="R192" s="212"/>
    </row>
    <row r="193" spans="2:18" ht="30" x14ac:dyDescent="0.25">
      <c r="B193" s="452"/>
      <c r="C193" s="451"/>
      <c r="D193" s="451"/>
      <c r="E193" s="451"/>
      <c r="F193" s="450" t="s">
        <v>462</v>
      </c>
      <c r="G193" s="450" t="s">
        <v>1790</v>
      </c>
      <c r="H193" s="451"/>
      <c r="I193" s="456"/>
      <c r="J193" s="456"/>
      <c r="K193" s="456"/>
      <c r="L193" s="456"/>
      <c r="M193" s="451"/>
      <c r="N193" s="451"/>
      <c r="O193" s="450"/>
      <c r="P193" s="450"/>
      <c r="Q193" s="191" t="s">
        <v>4573</v>
      </c>
      <c r="R193" s="212"/>
    </row>
    <row r="194" spans="2:18" ht="15.75" thickBot="1" x14ac:dyDescent="0.3">
      <c r="B194" s="452"/>
      <c r="C194" s="451"/>
      <c r="D194" s="451"/>
      <c r="E194" s="451"/>
      <c r="F194" s="450" t="s">
        <v>462</v>
      </c>
      <c r="G194" s="450" t="s">
        <v>1790</v>
      </c>
      <c r="H194" s="451"/>
      <c r="I194" s="456"/>
      <c r="J194" s="456"/>
      <c r="K194" s="456"/>
      <c r="L194" s="456"/>
      <c r="M194" s="451"/>
      <c r="N194" s="451"/>
      <c r="O194" s="450"/>
      <c r="P194" s="450"/>
      <c r="Q194" s="191" t="s">
        <v>4574</v>
      </c>
      <c r="R194" s="212"/>
    </row>
    <row r="195" spans="2:18" ht="30" customHeight="1" x14ac:dyDescent="0.25">
      <c r="B195" s="478"/>
      <c r="C195" s="466"/>
      <c r="D195" s="465"/>
      <c r="E195" s="466"/>
      <c r="F195" s="475" t="s">
        <v>462</v>
      </c>
      <c r="G195" s="475" t="s">
        <v>1790</v>
      </c>
      <c r="H195" s="475" t="s">
        <v>4569</v>
      </c>
      <c r="I195" s="457" t="s">
        <v>4582</v>
      </c>
      <c r="J195" s="458"/>
      <c r="K195" s="458"/>
      <c r="L195" s="459"/>
      <c r="M195" s="471" t="s">
        <v>4584</v>
      </c>
      <c r="N195" s="472"/>
      <c r="O195" s="475"/>
      <c r="P195" s="475"/>
      <c r="Q195" s="191" t="s">
        <v>4570</v>
      </c>
      <c r="R195" s="212"/>
    </row>
    <row r="196" spans="2:18" ht="30" x14ac:dyDescent="0.25">
      <c r="B196" s="480"/>
      <c r="C196" s="474"/>
      <c r="D196" s="473"/>
      <c r="E196" s="474"/>
      <c r="F196" s="476"/>
      <c r="G196" s="476"/>
      <c r="H196" s="476"/>
      <c r="I196" s="460"/>
      <c r="J196" s="336"/>
      <c r="K196" s="336"/>
      <c r="L196" s="461"/>
      <c r="M196" s="473"/>
      <c r="N196" s="474"/>
      <c r="O196" s="476"/>
      <c r="P196" s="476"/>
      <c r="Q196" s="191" t="s">
        <v>4571</v>
      </c>
      <c r="R196" s="212"/>
    </row>
    <row r="197" spans="2:18" x14ac:dyDescent="0.25">
      <c r="B197" s="480"/>
      <c r="C197" s="474"/>
      <c r="D197" s="473"/>
      <c r="E197" s="474"/>
      <c r="F197" s="476"/>
      <c r="G197" s="476"/>
      <c r="H197" s="476"/>
      <c r="I197" s="460"/>
      <c r="J197" s="336"/>
      <c r="K197" s="336"/>
      <c r="L197" s="461"/>
      <c r="M197" s="473"/>
      <c r="N197" s="474"/>
      <c r="O197" s="476"/>
      <c r="P197" s="476"/>
      <c r="Q197" s="191" t="s">
        <v>4572</v>
      </c>
      <c r="R197" s="212"/>
    </row>
    <row r="198" spans="2:18" ht="30" x14ac:dyDescent="0.25">
      <c r="B198" s="480"/>
      <c r="C198" s="474"/>
      <c r="D198" s="473"/>
      <c r="E198" s="474"/>
      <c r="F198" s="476"/>
      <c r="G198" s="476"/>
      <c r="H198" s="476"/>
      <c r="I198" s="460"/>
      <c r="J198" s="336"/>
      <c r="K198" s="336"/>
      <c r="L198" s="461"/>
      <c r="M198" s="473"/>
      <c r="N198" s="474"/>
      <c r="O198" s="476"/>
      <c r="P198" s="476"/>
      <c r="Q198" s="191" t="s">
        <v>4573</v>
      </c>
      <c r="R198" s="212"/>
    </row>
    <row r="199" spans="2:18" x14ac:dyDescent="0.25">
      <c r="B199" s="480"/>
      <c r="C199" s="474"/>
      <c r="D199" s="473"/>
      <c r="E199" s="474"/>
      <c r="F199" s="476"/>
      <c r="G199" s="476"/>
      <c r="H199" s="476"/>
      <c r="I199" s="460"/>
      <c r="J199" s="336"/>
      <c r="K199" s="336"/>
      <c r="L199" s="461"/>
      <c r="M199" s="473"/>
      <c r="N199" s="474"/>
      <c r="O199" s="476"/>
      <c r="P199" s="476"/>
      <c r="Q199" s="191" t="s">
        <v>4574</v>
      </c>
      <c r="R199" s="212"/>
    </row>
    <row r="200" spans="2:18" x14ac:dyDescent="0.25">
      <c r="B200" s="480"/>
      <c r="C200" s="474"/>
      <c r="D200" s="473"/>
      <c r="E200" s="474"/>
      <c r="F200" s="476"/>
      <c r="G200" s="476"/>
      <c r="H200" s="476"/>
      <c r="I200" s="460"/>
      <c r="J200" s="336"/>
      <c r="K200" s="336"/>
      <c r="L200" s="461"/>
      <c r="M200" s="473"/>
      <c r="N200" s="474"/>
      <c r="O200" s="476"/>
      <c r="P200" s="476"/>
      <c r="Q200" s="221" t="s">
        <v>4575</v>
      </c>
      <c r="R200" s="225"/>
    </row>
    <row r="201" spans="2:18" ht="30" customHeight="1" x14ac:dyDescent="0.25">
      <c r="B201" s="478"/>
      <c r="C201" s="466"/>
      <c r="D201" s="465"/>
      <c r="E201" s="466"/>
      <c r="F201" s="469" t="s">
        <v>462</v>
      </c>
      <c r="G201" s="469" t="s">
        <v>1790</v>
      </c>
      <c r="H201" s="475" t="s">
        <v>4576</v>
      </c>
      <c r="I201" s="457" t="s">
        <v>4583</v>
      </c>
      <c r="J201" s="458"/>
      <c r="K201" s="458"/>
      <c r="L201" s="459"/>
      <c r="M201" s="465" t="s">
        <v>4584</v>
      </c>
      <c r="N201" s="466"/>
      <c r="O201" s="469"/>
      <c r="P201" s="469"/>
      <c r="Q201" s="191" t="s">
        <v>4578</v>
      </c>
      <c r="R201" s="212"/>
    </row>
    <row r="202" spans="2:18" ht="30.75" thickBot="1" x14ac:dyDescent="0.3">
      <c r="B202" s="479"/>
      <c r="C202" s="468"/>
      <c r="D202" s="467"/>
      <c r="E202" s="468"/>
      <c r="F202" s="470"/>
      <c r="G202" s="470"/>
      <c r="H202" s="477"/>
      <c r="I202" s="462"/>
      <c r="J202" s="463"/>
      <c r="K202" s="463"/>
      <c r="L202" s="464"/>
      <c r="M202" s="467"/>
      <c r="N202" s="468"/>
      <c r="O202" s="470"/>
      <c r="P202" s="470"/>
      <c r="Q202" s="216" t="s">
        <v>4579</v>
      </c>
      <c r="R202" s="217"/>
    </row>
    <row r="203" spans="2:18" ht="30" customHeight="1" x14ac:dyDescent="0.25">
      <c r="B203" s="504"/>
      <c r="C203" s="505"/>
      <c r="D203" s="510"/>
      <c r="E203" s="505"/>
      <c r="F203" s="500" t="s">
        <v>3984</v>
      </c>
      <c r="G203" s="500" t="s">
        <v>1790</v>
      </c>
      <c r="H203" s="518" t="s">
        <v>1590</v>
      </c>
      <c r="I203" s="513" t="s">
        <v>4582</v>
      </c>
      <c r="J203" s="514"/>
      <c r="K203" s="514"/>
      <c r="L203" s="515"/>
      <c r="M203" s="516" t="s">
        <v>4584</v>
      </c>
      <c r="N203" s="517"/>
      <c r="O203" s="512"/>
      <c r="P203" s="500"/>
      <c r="Q203" s="210" t="s">
        <v>4585</v>
      </c>
      <c r="R203" s="211"/>
    </row>
    <row r="204" spans="2:18" ht="30" x14ac:dyDescent="0.25">
      <c r="B204" s="506"/>
      <c r="C204" s="507"/>
      <c r="D204" s="349"/>
      <c r="E204" s="507"/>
      <c r="F204" s="497"/>
      <c r="G204" s="497"/>
      <c r="H204" s="476"/>
      <c r="I204" s="460"/>
      <c r="J204" s="336"/>
      <c r="K204" s="336"/>
      <c r="L204" s="461"/>
      <c r="M204" s="486"/>
      <c r="N204" s="487"/>
      <c r="O204" s="502"/>
      <c r="P204" s="497"/>
      <c r="Q204" s="191" t="s">
        <v>4586</v>
      </c>
      <c r="R204" s="212"/>
    </row>
    <row r="205" spans="2:18" x14ac:dyDescent="0.25">
      <c r="B205" s="508"/>
      <c r="C205" s="509"/>
      <c r="D205" s="511"/>
      <c r="E205" s="509"/>
      <c r="F205" s="498"/>
      <c r="G205" s="498"/>
      <c r="H205" s="499"/>
      <c r="I205" s="481"/>
      <c r="J205" s="482"/>
      <c r="K205" s="482"/>
      <c r="L205" s="483"/>
      <c r="M205" s="488"/>
      <c r="N205" s="489"/>
      <c r="O205" s="503"/>
      <c r="P205" s="498"/>
      <c r="Q205" s="191" t="s">
        <v>4587</v>
      </c>
      <c r="R205" s="212"/>
    </row>
    <row r="206" spans="2:18" ht="30" customHeight="1" x14ac:dyDescent="0.25">
      <c r="B206" s="490"/>
      <c r="C206" s="491"/>
      <c r="D206" s="484"/>
      <c r="E206" s="485"/>
      <c r="F206" s="496" t="s">
        <v>3984</v>
      </c>
      <c r="G206" s="496" t="s">
        <v>1790</v>
      </c>
      <c r="H206" s="475" t="s">
        <v>1427</v>
      </c>
      <c r="I206" s="457" t="s">
        <v>4671</v>
      </c>
      <c r="J206" s="458"/>
      <c r="K206" s="458"/>
      <c r="L206" s="459"/>
      <c r="M206" s="484" t="s">
        <v>4584</v>
      </c>
      <c r="N206" s="485"/>
      <c r="O206" s="501"/>
      <c r="P206" s="496"/>
      <c r="Q206" s="191" t="s">
        <v>4588</v>
      </c>
      <c r="R206" s="212"/>
    </row>
    <row r="207" spans="2:18" x14ac:dyDescent="0.25">
      <c r="B207" s="492"/>
      <c r="C207" s="493"/>
      <c r="D207" s="486"/>
      <c r="E207" s="487"/>
      <c r="F207" s="497"/>
      <c r="G207" s="497"/>
      <c r="H207" s="476"/>
      <c r="I207" s="460"/>
      <c r="J207" s="336"/>
      <c r="K207" s="336"/>
      <c r="L207" s="461"/>
      <c r="M207" s="486"/>
      <c r="N207" s="487"/>
      <c r="O207" s="502"/>
      <c r="P207" s="497"/>
      <c r="Q207" s="191" t="s">
        <v>4587</v>
      </c>
      <c r="R207" s="212"/>
    </row>
    <row r="208" spans="2:18" x14ac:dyDescent="0.25">
      <c r="B208" s="492"/>
      <c r="C208" s="493"/>
      <c r="D208" s="486"/>
      <c r="E208" s="487"/>
      <c r="F208" s="497"/>
      <c r="G208" s="497"/>
      <c r="H208" s="476"/>
      <c r="I208" s="460"/>
      <c r="J208" s="336"/>
      <c r="K208" s="336"/>
      <c r="L208" s="461"/>
      <c r="M208" s="486"/>
      <c r="N208" s="487"/>
      <c r="O208" s="502"/>
      <c r="P208" s="497"/>
      <c r="Q208" s="191" t="s">
        <v>4572</v>
      </c>
      <c r="R208" s="212"/>
    </row>
    <row r="209" spans="2:18" ht="30" x14ac:dyDescent="0.25">
      <c r="B209" s="494"/>
      <c r="C209" s="495"/>
      <c r="D209" s="488"/>
      <c r="E209" s="489"/>
      <c r="F209" s="498"/>
      <c r="G209" s="498"/>
      <c r="H209" s="499"/>
      <c r="I209" s="481"/>
      <c r="J209" s="482"/>
      <c r="K209" s="482"/>
      <c r="L209" s="483"/>
      <c r="M209" s="488"/>
      <c r="N209" s="489"/>
      <c r="O209" s="503"/>
      <c r="P209" s="498"/>
      <c r="Q209" s="191" t="s">
        <v>4589</v>
      </c>
      <c r="R209" s="212"/>
    </row>
    <row r="210" spans="2:18" ht="30" customHeight="1" x14ac:dyDescent="0.25">
      <c r="B210" s="490"/>
      <c r="C210" s="491"/>
      <c r="D210" s="484"/>
      <c r="E210" s="485"/>
      <c r="F210" s="496" t="s">
        <v>3984</v>
      </c>
      <c r="G210" s="496" t="s">
        <v>1790</v>
      </c>
      <c r="H210" s="475" t="s">
        <v>1356</v>
      </c>
      <c r="I210" s="457" t="s">
        <v>4582</v>
      </c>
      <c r="J210" s="458"/>
      <c r="K210" s="458"/>
      <c r="L210" s="459"/>
      <c r="M210" s="484" t="s">
        <v>4584</v>
      </c>
      <c r="N210" s="485"/>
      <c r="O210" s="501"/>
      <c r="P210" s="496"/>
      <c r="Q210" s="191" t="s">
        <v>4588</v>
      </c>
      <c r="R210" s="212"/>
    </row>
    <row r="211" spans="2:18" x14ac:dyDescent="0.25">
      <c r="B211" s="492"/>
      <c r="C211" s="493"/>
      <c r="D211" s="486"/>
      <c r="E211" s="487"/>
      <c r="F211" s="497"/>
      <c r="G211" s="497"/>
      <c r="H211" s="476"/>
      <c r="I211" s="460"/>
      <c r="J211" s="336"/>
      <c r="K211" s="336"/>
      <c r="L211" s="461"/>
      <c r="M211" s="486"/>
      <c r="N211" s="487"/>
      <c r="O211" s="502"/>
      <c r="P211" s="497"/>
      <c r="Q211" s="191" t="s">
        <v>4587</v>
      </c>
      <c r="R211" s="212"/>
    </row>
    <row r="212" spans="2:18" ht="30" x14ac:dyDescent="0.25">
      <c r="B212" s="492"/>
      <c r="C212" s="493"/>
      <c r="D212" s="486"/>
      <c r="E212" s="487"/>
      <c r="F212" s="497"/>
      <c r="G212" s="497"/>
      <c r="H212" s="476"/>
      <c r="I212" s="460"/>
      <c r="J212" s="336"/>
      <c r="K212" s="336"/>
      <c r="L212" s="461"/>
      <c r="M212" s="486"/>
      <c r="N212" s="487"/>
      <c r="O212" s="502"/>
      <c r="P212" s="497"/>
      <c r="Q212" s="191" t="s">
        <v>4589</v>
      </c>
      <c r="R212" s="212"/>
    </row>
    <row r="213" spans="2:18" x14ac:dyDescent="0.25">
      <c r="B213" s="494"/>
      <c r="C213" s="495"/>
      <c r="D213" s="488"/>
      <c r="E213" s="489"/>
      <c r="F213" s="498"/>
      <c r="G213" s="498"/>
      <c r="H213" s="499"/>
      <c r="I213" s="481"/>
      <c r="J213" s="482"/>
      <c r="K213" s="482"/>
      <c r="L213" s="483"/>
      <c r="M213" s="488"/>
      <c r="N213" s="489"/>
      <c r="O213" s="503"/>
      <c r="P213" s="498"/>
      <c r="Q213" s="191" t="s">
        <v>4572</v>
      </c>
      <c r="R213" s="212"/>
    </row>
    <row r="214" spans="2:18" ht="30" customHeight="1" x14ac:dyDescent="0.25">
      <c r="B214" s="490"/>
      <c r="C214" s="491"/>
      <c r="D214" s="484"/>
      <c r="E214" s="485"/>
      <c r="F214" s="496" t="s">
        <v>3984</v>
      </c>
      <c r="G214" s="496" t="s">
        <v>1790</v>
      </c>
      <c r="H214" s="475" t="s">
        <v>1318</v>
      </c>
      <c r="I214" s="457" t="s">
        <v>4582</v>
      </c>
      <c r="J214" s="458"/>
      <c r="K214" s="458"/>
      <c r="L214" s="459"/>
      <c r="M214" s="484" t="s">
        <v>4584</v>
      </c>
      <c r="N214" s="485"/>
      <c r="O214" s="501"/>
      <c r="P214" s="496"/>
      <c r="Q214" s="191" t="s">
        <v>4588</v>
      </c>
      <c r="R214" s="212"/>
    </row>
    <row r="215" spans="2:18" x14ac:dyDescent="0.25">
      <c r="B215" s="492"/>
      <c r="C215" s="493"/>
      <c r="D215" s="486"/>
      <c r="E215" s="487"/>
      <c r="F215" s="497"/>
      <c r="G215" s="497"/>
      <c r="H215" s="476"/>
      <c r="I215" s="460"/>
      <c r="J215" s="336"/>
      <c r="K215" s="336"/>
      <c r="L215" s="461"/>
      <c r="M215" s="486"/>
      <c r="N215" s="487"/>
      <c r="O215" s="502"/>
      <c r="P215" s="497"/>
      <c r="Q215" s="191" t="s">
        <v>4587</v>
      </c>
      <c r="R215" s="212"/>
    </row>
    <row r="216" spans="2:18" ht="30" x14ac:dyDescent="0.25">
      <c r="B216" s="494"/>
      <c r="C216" s="495"/>
      <c r="D216" s="488"/>
      <c r="E216" s="489"/>
      <c r="F216" s="498"/>
      <c r="G216" s="498"/>
      <c r="H216" s="499"/>
      <c r="I216" s="481"/>
      <c r="J216" s="482"/>
      <c r="K216" s="482"/>
      <c r="L216" s="483"/>
      <c r="M216" s="488"/>
      <c r="N216" s="489"/>
      <c r="O216" s="503"/>
      <c r="P216" s="498"/>
      <c r="Q216" s="191" t="s">
        <v>4589</v>
      </c>
      <c r="R216" s="212"/>
    </row>
    <row r="217" spans="2:18" ht="30" customHeight="1" x14ac:dyDescent="0.25">
      <c r="B217" s="490"/>
      <c r="C217" s="491"/>
      <c r="D217" s="484"/>
      <c r="E217" s="485"/>
      <c r="F217" s="496" t="s">
        <v>3984</v>
      </c>
      <c r="G217" s="496" t="s">
        <v>1790</v>
      </c>
      <c r="H217" s="475" t="s">
        <v>4008</v>
      </c>
      <c r="I217" s="457" t="s">
        <v>4672</v>
      </c>
      <c r="J217" s="458"/>
      <c r="K217" s="458"/>
      <c r="L217" s="459"/>
      <c r="M217" s="484" t="s">
        <v>4584</v>
      </c>
      <c r="N217" s="485"/>
      <c r="O217" s="501"/>
      <c r="P217" s="496"/>
      <c r="Q217" s="191" t="s">
        <v>4590</v>
      </c>
      <c r="R217" s="212"/>
    </row>
    <row r="218" spans="2:18" ht="30" x14ac:dyDescent="0.25">
      <c r="B218" s="492"/>
      <c r="C218" s="493"/>
      <c r="D218" s="486"/>
      <c r="E218" s="487"/>
      <c r="F218" s="497"/>
      <c r="G218" s="497"/>
      <c r="H218" s="476"/>
      <c r="I218" s="460"/>
      <c r="J218" s="336"/>
      <c r="K218" s="336"/>
      <c r="L218" s="461"/>
      <c r="M218" s="486"/>
      <c r="N218" s="487"/>
      <c r="O218" s="502"/>
      <c r="P218" s="497"/>
      <c r="Q218" s="191" t="s">
        <v>4579</v>
      </c>
      <c r="R218" s="212"/>
    </row>
    <row r="219" spans="2:18" ht="30" x14ac:dyDescent="0.25">
      <c r="B219" s="492"/>
      <c r="C219" s="493"/>
      <c r="D219" s="486"/>
      <c r="E219" s="487"/>
      <c r="F219" s="497"/>
      <c r="G219" s="497"/>
      <c r="H219" s="476"/>
      <c r="I219" s="460"/>
      <c r="J219" s="336"/>
      <c r="K219" s="336"/>
      <c r="L219" s="461"/>
      <c r="M219" s="486"/>
      <c r="N219" s="487"/>
      <c r="O219" s="502"/>
      <c r="P219" s="497"/>
      <c r="Q219" s="191" t="s">
        <v>4591</v>
      </c>
      <c r="R219" s="212"/>
    </row>
    <row r="220" spans="2:18" x14ac:dyDescent="0.25">
      <c r="B220" s="494"/>
      <c r="C220" s="495"/>
      <c r="D220" s="488"/>
      <c r="E220" s="489"/>
      <c r="F220" s="498"/>
      <c r="G220" s="498"/>
      <c r="H220" s="499"/>
      <c r="I220" s="481"/>
      <c r="J220" s="482"/>
      <c r="K220" s="482"/>
      <c r="L220" s="483"/>
      <c r="M220" s="488"/>
      <c r="N220" s="489"/>
      <c r="O220" s="503"/>
      <c r="P220" s="498"/>
      <c r="Q220" s="191" t="s">
        <v>4587</v>
      </c>
      <c r="R220" s="212"/>
    </row>
    <row r="221" spans="2:18" ht="30" customHeight="1" x14ac:dyDescent="0.25">
      <c r="B221" s="490"/>
      <c r="C221" s="491"/>
      <c r="D221" s="484"/>
      <c r="E221" s="485"/>
      <c r="F221" s="496" t="s">
        <v>3984</v>
      </c>
      <c r="G221" s="496" t="s">
        <v>1790</v>
      </c>
      <c r="H221" s="475" t="s">
        <v>4592</v>
      </c>
      <c r="I221" s="457" t="s">
        <v>4673</v>
      </c>
      <c r="J221" s="458"/>
      <c r="K221" s="458"/>
      <c r="L221" s="459"/>
      <c r="M221" s="484" t="s">
        <v>4584</v>
      </c>
      <c r="N221" s="485"/>
      <c r="O221" s="501"/>
      <c r="P221" s="496"/>
      <c r="Q221" s="191" t="s">
        <v>4593</v>
      </c>
      <c r="R221" s="212"/>
    </row>
    <row r="222" spans="2:18" x14ac:dyDescent="0.25">
      <c r="B222" s="492"/>
      <c r="C222" s="493"/>
      <c r="D222" s="486"/>
      <c r="E222" s="487"/>
      <c r="F222" s="497"/>
      <c r="G222" s="497"/>
      <c r="H222" s="476"/>
      <c r="I222" s="460"/>
      <c r="J222" s="336"/>
      <c r="K222" s="336"/>
      <c r="L222" s="461"/>
      <c r="M222" s="486"/>
      <c r="N222" s="487"/>
      <c r="O222" s="502"/>
      <c r="P222" s="497"/>
      <c r="Q222" s="191" t="s">
        <v>4594</v>
      </c>
      <c r="R222" s="212"/>
    </row>
    <row r="223" spans="2:18" x14ac:dyDescent="0.25">
      <c r="B223" s="492"/>
      <c r="C223" s="493"/>
      <c r="D223" s="486"/>
      <c r="E223" s="487"/>
      <c r="F223" s="497"/>
      <c r="G223" s="497"/>
      <c r="H223" s="476"/>
      <c r="I223" s="460"/>
      <c r="J223" s="336"/>
      <c r="K223" s="336"/>
      <c r="L223" s="461"/>
      <c r="M223" s="486"/>
      <c r="N223" s="487"/>
      <c r="O223" s="502"/>
      <c r="P223" s="497"/>
      <c r="Q223" s="191" t="s">
        <v>4587</v>
      </c>
      <c r="R223" s="212"/>
    </row>
    <row r="224" spans="2:18" ht="30" x14ac:dyDescent="0.25">
      <c r="B224" s="494"/>
      <c r="C224" s="495"/>
      <c r="D224" s="488"/>
      <c r="E224" s="489"/>
      <c r="F224" s="498"/>
      <c r="G224" s="498"/>
      <c r="H224" s="499"/>
      <c r="I224" s="481"/>
      <c r="J224" s="482"/>
      <c r="K224" s="482"/>
      <c r="L224" s="483"/>
      <c r="M224" s="488"/>
      <c r="N224" s="489"/>
      <c r="O224" s="503"/>
      <c r="P224" s="498"/>
      <c r="Q224" s="191" t="s">
        <v>4591</v>
      </c>
      <c r="R224" s="212"/>
    </row>
    <row r="225" spans="2:18" ht="30" customHeight="1" x14ac:dyDescent="0.25">
      <c r="B225" s="490"/>
      <c r="C225" s="491"/>
      <c r="D225" s="484"/>
      <c r="E225" s="485"/>
      <c r="F225" s="496" t="s">
        <v>3984</v>
      </c>
      <c r="G225" s="496" t="s">
        <v>1790</v>
      </c>
      <c r="H225" s="475" t="s">
        <v>1555</v>
      </c>
      <c r="I225" s="457" t="s">
        <v>4673</v>
      </c>
      <c r="J225" s="458"/>
      <c r="K225" s="458"/>
      <c r="L225" s="459"/>
      <c r="M225" s="484" t="s">
        <v>4584</v>
      </c>
      <c r="N225" s="485"/>
      <c r="O225" s="501"/>
      <c r="P225" s="496"/>
      <c r="Q225" s="191" t="s">
        <v>4588</v>
      </c>
      <c r="R225" s="212"/>
    </row>
    <row r="226" spans="2:18" x14ac:dyDescent="0.25">
      <c r="B226" s="492"/>
      <c r="C226" s="493"/>
      <c r="D226" s="486"/>
      <c r="E226" s="487"/>
      <c r="F226" s="497"/>
      <c r="G226" s="497"/>
      <c r="H226" s="476"/>
      <c r="I226" s="460"/>
      <c r="J226" s="336"/>
      <c r="K226" s="336"/>
      <c r="L226" s="461"/>
      <c r="M226" s="486"/>
      <c r="N226" s="487"/>
      <c r="O226" s="502"/>
      <c r="P226" s="497"/>
      <c r="Q226" s="191" t="s">
        <v>4587</v>
      </c>
      <c r="R226" s="212"/>
    </row>
    <row r="227" spans="2:18" ht="30" x14ac:dyDescent="0.25">
      <c r="B227" s="494"/>
      <c r="C227" s="495"/>
      <c r="D227" s="488"/>
      <c r="E227" s="489"/>
      <c r="F227" s="498"/>
      <c r="G227" s="498"/>
      <c r="H227" s="499"/>
      <c r="I227" s="481"/>
      <c r="J227" s="482"/>
      <c r="K227" s="482"/>
      <c r="L227" s="483"/>
      <c r="M227" s="488"/>
      <c r="N227" s="489"/>
      <c r="O227" s="503"/>
      <c r="P227" s="498"/>
      <c r="Q227" s="191" t="s">
        <v>4589</v>
      </c>
      <c r="R227" s="212"/>
    </row>
    <row r="228" spans="2:18" ht="15" customHeight="1" x14ac:dyDescent="0.25">
      <c r="B228" s="490"/>
      <c r="C228" s="491"/>
      <c r="D228" s="484"/>
      <c r="E228" s="485"/>
      <c r="F228" s="496" t="s">
        <v>3984</v>
      </c>
      <c r="G228" s="496" t="s">
        <v>1790</v>
      </c>
      <c r="H228" s="475" t="s">
        <v>4595</v>
      </c>
      <c r="I228" s="457" t="s">
        <v>4672</v>
      </c>
      <c r="J228" s="458"/>
      <c r="K228" s="458"/>
      <c r="L228" s="459"/>
      <c r="M228" s="484" t="s">
        <v>4584</v>
      </c>
      <c r="N228" s="485"/>
      <c r="O228" s="501"/>
      <c r="P228" s="496"/>
      <c r="Q228" s="191" t="s">
        <v>4587</v>
      </c>
      <c r="R228" s="212"/>
    </row>
    <row r="229" spans="2:18" ht="30" x14ac:dyDescent="0.25">
      <c r="B229" s="492"/>
      <c r="C229" s="493"/>
      <c r="D229" s="486"/>
      <c r="E229" s="487"/>
      <c r="F229" s="497"/>
      <c r="G229" s="497"/>
      <c r="H229" s="476"/>
      <c r="I229" s="460"/>
      <c r="J229" s="336"/>
      <c r="K229" s="336"/>
      <c r="L229" s="461"/>
      <c r="M229" s="486"/>
      <c r="N229" s="487"/>
      <c r="O229" s="502"/>
      <c r="P229" s="497"/>
      <c r="Q229" s="191" t="s">
        <v>4585</v>
      </c>
      <c r="R229" s="212"/>
    </row>
    <row r="230" spans="2:18" ht="30" x14ac:dyDescent="0.25">
      <c r="B230" s="494"/>
      <c r="C230" s="495"/>
      <c r="D230" s="488"/>
      <c r="E230" s="489"/>
      <c r="F230" s="498"/>
      <c r="G230" s="498"/>
      <c r="H230" s="499"/>
      <c r="I230" s="481"/>
      <c r="J230" s="482"/>
      <c r="K230" s="482"/>
      <c r="L230" s="483"/>
      <c r="M230" s="488"/>
      <c r="N230" s="489"/>
      <c r="O230" s="503"/>
      <c r="P230" s="498"/>
      <c r="Q230" s="191" t="s">
        <v>4589</v>
      </c>
      <c r="R230" s="212"/>
    </row>
    <row r="231" spans="2:18" ht="30" customHeight="1" x14ac:dyDescent="0.25">
      <c r="B231" s="490"/>
      <c r="C231" s="491"/>
      <c r="D231" s="484"/>
      <c r="E231" s="485"/>
      <c r="F231" s="496" t="s">
        <v>3984</v>
      </c>
      <c r="G231" s="496" t="s">
        <v>1790</v>
      </c>
      <c r="H231" s="475" t="s">
        <v>1546</v>
      </c>
      <c r="I231" s="457" t="s">
        <v>4582</v>
      </c>
      <c r="J231" s="458"/>
      <c r="K231" s="458"/>
      <c r="L231" s="459"/>
      <c r="M231" s="484" t="s">
        <v>4584</v>
      </c>
      <c r="N231" s="485"/>
      <c r="O231" s="501"/>
      <c r="P231" s="496"/>
      <c r="Q231" s="191" t="s">
        <v>4596</v>
      </c>
      <c r="R231" s="212"/>
    </row>
    <row r="232" spans="2:18" x14ac:dyDescent="0.25">
      <c r="B232" s="492"/>
      <c r="C232" s="493"/>
      <c r="D232" s="486"/>
      <c r="E232" s="487"/>
      <c r="F232" s="497"/>
      <c r="G232" s="497"/>
      <c r="H232" s="476"/>
      <c r="I232" s="460"/>
      <c r="J232" s="336"/>
      <c r="K232" s="336"/>
      <c r="L232" s="461"/>
      <c r="M232" s="486"/>
      <c r="N232" s="487"/>
      <c r="O232" s="502"/>
      <c r="P232" s="497"/>
      <c r="Q232" s="191" t="s">
        <v>4587</v>
      </c>
      <c r="R232" s="212"/>
    </row>
    <row r="233" spans="2:18" ht="30" x14ac:dyDescent="0.25">
      <c r="B233" s="494"/>
      <c r="C233" s="495"/>
      <c r="D233" s="488"/>
      <c r="E233" s="489"/>
      <c r="F233" s="498"/>
      <c r="G233" s="498"/>
      <c r="H233" s="499"/>
      <c r="I233" s="481"/>
      <c r="J233" s="482"/>
      <c r="K233" s="482"/>
      <c r="L233" s="483"/>
      <c r="M233" s="488"/>
      <c r="N233" s="489"/>
      <c r="O233" s="503"/>
      <c r="P233" s="498"/>
      <c r="Q233" s="191" t="s">
        <v>4589</v>
      </c>
      <c r="R233" s="212"/>
    </row>
    <row r="234" spans="2:18" ht="15" customHeight="1" x14ac:dyDescent="0.25">
      <c r="B234" s="490"/>
      <c r="C234" s="491"/>
      <c r="D234" s="484"/>
      <c r="E234" s="485"/>
      <c r="F234" s="496" t="s">
        <v>3984</v>
      </c>
      <c r="G234" s="496" t="s">
        <v>1790</v>
      </c>
      <c r="H234" s="475" t="s">
        <v>1589</v>
      </c>
      <c r="I234" s="457" t="s">
        <v>4582</v>
      </c>
      <c r="J234" s="458"/>
      <c r="K234" s="458"/>
      <c r="L234" s="459"/>
      <c r="M234" s="484" t="s">
        <v>4584</v>
      </c>
      <c r="N234" s="485"/>
      <c r="O234" s="501"/>
      <c r="P234" s="496"/>
      <c r="Q234" s="191" t="s">
        <v>4587</v>
      </c>
      <c r="R234" s="212"/>
    </row>
    <row r="235" spans="2:18" ht="30" x14ac:dyDescent="0.25">
      <c r="B235" s="494"/>
      <c r="C235" s="495"/>
      <c r="D235" s="488"/>
      <c r="E235" s="489"/>
      <c r="F235" s="498"/>
      <c r="G235" s="498"/>
      <c r="H235" s="499"/>
      <c r="I235" s="481"/>
      <c r="J235" s="482"/>
      <c r="K235" s="482"/>
      <c r="L235" s="483"/>
      <c r="M235" s="488"/>
      <c r="N235" s="489"/>
      <c r="O235" s="503"/>
      <c r="P235" s="498"/>
      <c r="Q235" s="191" t="s">
        <v>4589</v>
      </c>
      <c r="R235" s="212"/>
    </row>
    <row r="236" spans="2:18" ht="30" customHeight="1" x14ac:dyDescent="0.25">
      <c r="B236" s="490"/>
      <c r="C236" s="491"/>
      <c r="D236" s="484"/>
      <c r="E236" s="485"/>
      <c r="F236" s="496" t="s">
        <v>3984</v>
      </c>
      <c r="G236" s="496" t="s">
        <v>1790</v>
      </c>
      <c r="H236" s="475" t="s">
        <v>1548</v>
      </c>
      <c r="I236" s="457" t="s">
        <v>4582</v>
      </c>
      <c r="J236" s="458"/>
      <c r="K236" s="458"/>
      <c r="L236" s="459"/>
      <c r="M236" s="484" t="s">
        <v>4584</v>
      </c>
      <c r="N236" s="485"/>
      <c r="O236" s="501"/>
      <c r="P236" s="496"/>
      <c r="Q236" s="191" t="s">
        <v>4585</v>
      </c>
      <c r="R236" s="212"/>
    </row>
    <row r="237" spans="2:18" x14ac:dyDescent="0.25">
      <c r="B237" s="492"/>
      <c r="C237" s="493"/>
      <c r="D237" s="486"/>
      <c r="E237" s="487"/>
      <c r="F237" s="497"/>
      <c r="G237" s="497"/>
      <c r="H237" s="476"/>
      <c r="I237" s="460"/>
      <c r="J237" s="336"/>
      <c r="K237" s="336"/>
      <c r="L237" s="461"/>
      <c r="M237" s="486"/>
      <c r="N237" s="487"/>
      <c r="O237" s="502"/>
      <c r="P237" s="497"/>
      <c r="Q237" s="191" t="s">
        <v>4587</v>
      </c>
      <c r="R237" s="212"/>
    </row>
    <row r="238" spans="2:18" ht="30" x14ac:dyDescent="0.25">
      <c r="B238" s="494"/>
      <c r="C238" s="495"/>
      <c r="D238" s="488"/>
      <c r="E238" s="489"/>
      <c r="F238" s="498"/>
      <c r="G238" s="498"/>
      <c r="H238" s="499"/>
      <c r="I238" s="481"/>
      <c r="J238" s="482"/>
      <c r="K238" s="482"/>
      <c r="L238" s="483"/>
      <c r="M238" s="488"/>
      <c r="N238" s="489"/>
      <c r="O238" s="503"/>
      <c r="P238" s="498"/>
      <c r="Q238" s="191" t="s">
        <v>4589</v>
      </c>
      <c r="R238" s="212"/>
    </row>
    <row r="239" spans="2:18" ht="30" customHeight="1" x14ac:dyDescent="0.25">
      <c r="B239" s="490"/>
      <c r="C239" s="491"/>
      <c r="D239" s="484"/>
      <c r="E239" s="485"/>
      <c r="F239" s="496" t="s">
        <v>3984</v>
      </c>
      <c r="G239" s="496" t="s">
        <v>1790</v>
      </c>
      <c r="H239" s="475" t="s">
        <v>4597</v>
      </c>
      <c r="I239" s="457" t="s">
        <v>4582</v>
      </c>
      <c r="J239" s="458"/>
      <c r="K239" s="458"/>
      <c r="L239" s="459"/>
      <c r="M239" s="484" t="s">
        <v>4584</v>
      </c>
      <c r="N239" s="485"/>
      <c r="O239" s="501"/>
      <c r="P239" s="496"/>
      <c r="Q239" s="191" t="s">
        <v>4579</v>
      </c>
      <c r="R239" s="212"/>
    </row>
    <row r="240" spans="2:18" x14ac:dyDescent="0.25">
      <c r="B240" s="492"/>
      <c r="C240" s="493"/>
      <c r="D240" s="486"/>
      <c r="E240" s="487"/>
      <c r="F240" s="497"/>
      <c r="G240" s="497"/>
      <c r="H240" s="476"/>
      <c r="I240" s="460"/>
      <c r="J240" s="336"/>
      <c r="K240" s="336"/>
      <c r="L240" s="461"/>
      <c r="M240" s="486"/>
      <c r="N240" s="487"/>
      <c r="O240" s="502"/>
      <c r="P240" s="497"/>
      <c r="Q240" s="191" t="s">
        <v>4587</v>
      </c>
      <c r="R240" s="212"/>
    </row>
    <row r="241" spans="2:18" ht="30" x14ac:dyDescent="0.25">
      <c r="B241" s="494"/>
      <c r="C241" s="495"/>
      <c r="D241" s="488"/>
      <c r="E241" s="489"/>
      <c r="F241" s="498"/>
      <c r="G241" s="498"/>
      <c r="H241" s="499"/>
      <c r="I241" s="481"/>
      <c r="J241" s="482"/>
      <c r="K241" s="482"/>
      <c r="L241" s="483"/>
      <c r="M241" s="488"/>
      <c r="N241" s="489"/>
      <c r="O241" s="503"/>
      <c r="P241" s="498"/>
      <c r="Q241" s="191" t="s">
        <v>4589</v>
      </c>
      <c r="R241" s="212"/>
    </row>
    <row r="242" spans="2:18" ht="30" customHeight="1" x14ac:dyDescent="0.25">
      <c r="B242" s="490"/>
      <c r="C242" s="491"/>
      <c r="D242" s="484"/>
      <c r="E242" s="485"/>
      <c r="F242" s="496" t="s">
        <v>3984</v>
      </c>
      <c r="G242" s="496" t="s">
        <v>1790</v>
      </c>
      <c r="H242" s="475" t="s">
        <v>1551</v>
      </c>
      <c r="I242" s="457" t="s">
        <v>4582</v>
      </c>
      <c r="J242" s="458"/>
      <c r="K242" s="458"/>
      <c r="L242" s="459"/>
      <c r="M242" s="484" t="s">
        <v>4584</v>
      </c>
      <c r="N242" s="485"/>
      <c r="O242" s="501"/>
      <c r="P242" s="496"/>
      <c r="Q242" s="191" t="s">
        <v>4585</v>
      </c>
      <c r="R242" s="212"/>
    </row>
    <row r="243" spans="2:18" ht="30" x14ac:dyDescent="0.25">
      <c r="B243" s="492"/>
      <c r="C243" s="493"/>
      <c r="D243" s="486"/>
      <c r="E243" s="487"/>
      <c r="F243" s="497"/>
      <c r="G243" s="497"/>
      <c r="H243" s="476"/>
      <c r="I243" s="460"/>
      <c r="J243" s="336"/>
      <c r="K243" s="336"/>
      <c r="L243" s="461"/>
      <c r="M243" s="486"/>
      <c r="N243" s="487"/>
      <c r="O243" s="502"/>
      <c r="P243" s="497"/>
      <c r="Q243" s="191" t="s">
        <v>4596</v>
      </c>
      <c r="R243" s="212"/>
    </row>
    <row r="244" spans="2:18" x14ac:dyDescent="0.25">
      <c r="B244" s="492"/>
      <c r="C244" s="493"/>
      <c r="D244" s="486"/>
      <c r="E244" s="487"/>
      <c r="F244" s="497"/>
      <c r="G244" s="497"/>
      <c r="H244" s="476"/>
      <c r="I244" s="460"/>
      <c r="J244" s="336"/>
      <c r="K244" s="336"/>
      <c r="L244" s="461"/>
      <c r="M244" s="486"/>
      <c r="N244" s="487"/>
      <c r="O244" s="502"/>
      <c r="P244" s="497"/>
      <c r="Q244" s="191" t="s">
        <v>4587</v>
      </c>
      <c r="R244" s="212"/>
    </row>
    <row r="245" spans="2:18" ht="30" x14ac:dyDescent="0.25">
      <c r="B245" s="494"/>
      <c r="C245" s="495"/>
      <c r="D245" s="488"/>
      <c r="E245" s="489"/>
      <c r="F245" s="498"/>
      <c r="G245" s="498"/>
      <c r="H245" s="499"/>
      <c r="I245" s="481"/>
      <c r="J245" s="482"/>
      <c r="K245" s="482"/>
      <c r="L245" s="483"/>
      <c r="M245" s="488"/>
      <c r="N245" s="489"/>
      <c r="O245" s="503"/>
      <c r="P245" s="498"/>
      <c r="Q245" s="191" t="s">
        <v>4589</v>
      </c>
      <c r="R245" s="212"/>
    </row>
    <row r="246" spans="2:18" ht="15" customHeight="1" x14ac:dyDescent="0.25">
      <c r="B246" s="490"/>
      <c r="C246" s="491"/>
      <c r="D246" s="484"/>
      <c r="E246" s="485"/>
      <c r="F246" s="496" t="s">
        <v>3984</v>
      </c>
      <c r="G246" s="496" t="s">
        <v>1790</v>
      </c>
      <c r="H246" s="475" t="s">
        <v>1560</v>
      </c>
      <c r="I246" s="457" t="s">
        <v>4582</v>
      </c>
      <c r="J246" s="458"/>
      <c r="K246" s="458"/>
      <c r="L246" s="459"/>
      <c r="M246" s="484" t="s">
        <v>4584</v>
      </c>
      <c r="N246" s="485"/>
      <c r="O246" s="501"/>
      <c r="P246" s="496"/>
      <c r="Q246" s="191" t="s">
        <v>4587</v>
      </c>
      <c r="R246" s="212"/>
    </row>
    <row r="247" spans="2:18" ht="30" x14ac:dyDescent="0.25">
      <c r="B247" s="494"/>
      <c r="C247" s="495"/>
      <c r="D247" s="488"/>
      <c r="E247" s="489"/>
      <c r="F247" s="498"/>
      <c r="G247" s="498"/>
      <c r="H247" s="499"/>
      <c r="I247" s="481"/>
      <c r="J247" s="482"/>
      <c r="K247" s="482"/>
      <c r="L247" s="483"/>
      <c r="M247" s="488"/>
      <c r="N247" s="489"/>
      <c r="O247" s="503"/>
      <c r="P247" s="498"/>
      <c r="Q247" s="191" t="s">
        <v>4589</v>
      </c>
      <c r="R247" s="212"/>
    </row>
    <row r="248" spans="2:18" ht="30" customHeight="1" x14ac:dyDescent="0.25">
      <c r="B248" s="490"/>
      <c r="C248" s="491"/>
      <c r="D248" s="484"/>
      <c r="E248" s="485"/>
      <c r="F248" s="496" t="s">
        <v>3984</v>
      </c>
      <c r="G248" s="496" t="s">
        <v>1790</v>
      </c>
      <c r="H248" s="475" t="s">
        <v>1552</v>
      </c>
      <c r="I248" s="457" t="s">
        <v>4582</v>
      </c>
      <c r="J248" s="458"/>
      <c r="K248" s="458"/>
      <c r="L248" s="459"/>
      <c r="M248" s="484" t="s">
        <v>4584</v>
      </c>
      <c r="N248" s="485"/>
      <c r="O248" s="501"/>
      <c r="P248" s="496"/>
      <c r="Q248" s="191" t="s">
        <v>4588</v>
      </c>
      <c r="R248" s="212"/>
    </row>
    <row r="249" spans="2:18" ht="30" x14ac:dyDescent="0.25">
      <c r="B249" s="492"/>
      <c r="C249" s="493"/>
      <c r="D249" s="486"/>
      <c r="E249" s="487"/>
      <c r="F249" s="497"/>
      <c r="G249" s="497"/>
      <c r="H249" s="476"/>
      <c r="I249" s="460"/>
      <c r="J249" s="336"/>
      <c r="K249" s="336"/>
      <c r="L249" s="461"/>
      <c r="M249" s="486"/>
      <c r="N249" s="487"/>
      <c r="O249" s="502"/>
      <c r="P249" s="497"/>
      <c r="Q249" s="191" t="s">
        <v>4598</v>
      </c>
      <c r="R249" s="212"/>
    </row>
    <row r="250" spans="2:18" x14ac:dyDescent="0.25">
      <c r="B250" s="492"/>
      <c r="C250" s="493"/>
      <c r="D250" s="486"/>
      <c r="E250" s="487"/>
      <c r="F250" s="497"/>
      <c r="G250" s="497"/>
      <c r="H250" s="476"/>
      <c r="I250" s="460"/>
      <c r="J250" s="336"/>
      <c r="K250" s="336"/>
      <c r="L250" s="461"/>
      <c r="M250" s="486"/>
      <c r="N250" s="487"/>
      <c r="O250" s="502"/>
      <c r="P250" s="497"/>
      <c r="Q250" s="191" t="s">
        <v>4587</v>
      </c>
      <c r="R250" s="212"/>
    </row>
    <row r="251" spans="2:18" ht="30" x14ac:dyDescent="0.25">
      <c r="B251" s="494"/>
      <c r="C251" s="495"/>
      <c r="D251" s="488"/>
      <c r="E251" s="489"/>
      <c r="F251" s="498"/>
      <c r="G251" s="498"/>
      <c r="H251" s="499"/>
      <c r="I251" s="481"/>
      <c r="J251" s="482"/>
      <c r="K251" s="482"/>
      <c r="L251" s="483"/>
      <c r="M251" s="488"/>
      <c r="N251" s="489"/>
      <c r="O251" s="503"/>
      <c r="P251" s="498"/>
      <c r="Q251" s="191" t="s">
        <v>4589</v>
      </c>
      <c r="R251" s="212"/>
    </row>
    <row r="252" spans="2:18" ht="30" customHeight="1" x14ac:dyDescent="0.25">
      <c r="B252" s="490"/>
      <c r="C252" s="491"/>
      <c r="D252" s="484"/>
      <c r="E252" s="485"/>
      <c r="F252" s="496" t="s">
        <v>3984</v>
      </c>
      <c r="G252" s="496" t="s">
        <v>1790</v>
      </c>
      <c r="H252" s="475" t="s">
        <v>1177</v>
      </c>
      <c r="I252" s="457" t="s">
        <v>4582</v>
      </c>
      <c r="J252" s="458"/>
      <c r="K252" s="458"/>
      <c r="L252" s="459"/>
      <c r="M252" s="484" t="s">
        <v>4584</v>
      </c>
      <c r="N252" s="485"/>
      <c r="O252" s="501"/>
      <c r="P252" s="496"/>
      <c r="Q252" s="191" t="s">
        <v>4585</v>
      </c>
      <c r="R252" s="212"/>
    </row>
    <row r="253" spans="2:18" x14ac:dyDescent="0.25">
      <c r="B253" s="492"/>
      <c r="C253" s="493"/>
      <c r="D253" s="486"/>
      <c r="E253" s="487"/>
      <c r="F253" s="497"/>
      <c r="G253" s="497"/>
      <c r="H253" s="476"/>
      <c r="I253" s="460"/>
      <c r="J253" s="336"/>
      <c r="K253" s="336"/>
      <c r="L253" s="461"/>
      <c r="M253" s="486"/>
      <c r="N253" s="487"/>
      <c r="O253" s="502"/>
      <c r="P253" s="497"/>
      <c r="Q253" s="191" t="s">
        <v>4587</v>
      </c>
      <c r="R253" s="212"/>
    </row>
    <row r="254" spans="2:18" ht="30.75" thickBot="1" x14ac:dyDescent="0.3">
      <c r="B254" s="492"/>
      <c r="C254" s="493"/>
      <c r="D254" s="486"/>
      <c r="E254" s="487"/>
      <c r="F254" s="497"/>
      <c r="G254" s="497"/>
      <c r="H254" s="476"/>
      <c r="I254" s="460"/>
      <c r="J254" s="336"/>
      <c r="K254" s="336"/>
      <c r="L254" s="461"/>
      <c r="M254" s="486"/>
      <c r="N254" s="487"/>
      <c r="O254" s="502"/>
      <c r="P254" s="497"/>
      <c r="Q254" s="221" t="s">
        <v>4589</v>
      </c>
      <c r="R254" s="225"/>
    </row>
    <row r="255" spans="2:18" ht="30" x14ac:dyDescent="0.25">
      <c r="B255" s="539"/>
      <c r="C255" s="540"/>
      <c r="D255" s="541"/>
      <c r="E255" s="540"/>
      <c r="F255" s="500" t="s">
        <v>1420</v>
      </c>
      <c r="G255" s="500" t="s">
        <v>1790</v>
      </c>
      <c r="H255" s="519" t="s">
        <v>4599</v>
      </c>
      <c r="I255" s="541" t="s">
        <v>4674</v>
      </c>
      <c r="J255" s="542"/>
      <c r="K255" s="542"/>
      <c r="L255" s="540"/>
      <c r="M255" s="484" t="s">
        <v>4584</v>
      </c>
      <c r="N255" s="485"/>
      <c r="O255" s="519"/>
      <c r="P255" s="519"/>
      <c r="Q255" s="221" t="s">
        <v>4600</v>
      </c>
      <c r="R255" s="225"/>
    </row>
    <row r="256" spans="2:18" ht="30" x14ac:dyDescent="0.25">
      <c r="B256" s="528"/>
      <c r="C256" s="529"/>
      <c r="D256" s="533"/>
      <c r="E256" s="529"/>
      <c r="F256" s="497"/>
      <c r="G256" s="497"/>
      <c r="H256" s="520"/>
      <c r="I256" s="533"/>
      <c r="J256" s="537"/>
      <c r="K256" s="537"/>
      <c r="L256" s="529"/>
      <c r="M256" s="486"/>
      <c r="N256" s="487"/>
      <c r="O256" s="520"/>
      <c r="P256" s="520"/>
      <c r="Q256" s="221" t="s">
        <v>4601</v>
      </c>
      <c r="R256" s="225"/>
    </row>
    <row r="257" spans="2:18" ht="30" x14ac:dyDescent="0.25">
      <c r="B257" s="530"/>
      <c r="C257" s="531"/>
      <c r="D257" s="534"/>
      <c r="E257" s="531"/>
      <c r="F257" s="498"/>
      <c r="G257" s="498"/>
      <c r="H257" s="521"/>
      <c r="I257" s="534"/>
      <c r="J257" s="538"/>
      <c r="K257" s="538"/>
      <c r="L257" s="531"/>
      <c r="M257" s="488"/>
      <c r="N257" s="489"/>
      <c r="O257" s="521"/>
      <c r="P257" s="521"/>
      <c r="Q257" s="221" t="s">
        <v>4602</v>
      </c>
      <c r="R257" s="225"/>
    </row>
    <row r="258" spans="2:18" ht="30" x14ac:dyDescent="0.25">
      <c r="B258" s="522"/>
      <c r="C258" s="523"/>
      <c r="D258" s="524"/>
      <c r="E258" s="523"/>
      <c r="F258" s="189" t="s">
        <v>1420</v>
      </c>
      <c r="G258" s="189" t="s">
        <v>1790</v>
      </c>
      <c r="H258" s="25" t="s">
        <v>737</v>
      </c>
      <c r="I258" s="524" t="s">
        <v>4671</v>
      </c>
      <c r="J258" s="525"/>
      <c r="K258" s="525"/>
      <c r="L258" s="523"/>
      <c r="M258" s="524" t="s">
        <v>4584</v>
      </c>
      <c r="N258" s="523"/>
      <c r="O258" s="25"/>
      <c r="P258" s="25"/>
      <c r="Q258" s="221" t="s">
        <v>4603</v>
      </c>
      <c r="R258" s="225"/>
    </row>
    <row r="259" spans="2:18" x14ac:dyDescent="0.25">
      <c r="B259" s="526"/>
      <c r="C259" s="527"/>
      <c r="D259" s="532"/>
      <c r="E259" s="527"/>
      <c r="F259" s="496" t="s">
        <v>1420</v>
      </c>
      <c r="G259" s="496" t="s">
        <v>1790</v>
      </c>
      <c r="H259" s="535" t="s">
        <v>4146</v>
      </c>
      <c r="I259" s="532" t="s">
        <v>4582</v>
      </c>
      <c r="J259" s="536"/>
      <c r="K259" s="536"/>
      <c r="L259" s="527"/>
      <c r="M259" s="532" t="s">
        <v>4584</v>
      </c>
      <c r="N259" s="527"/>
      <c r="O259" s="535"/>
      <c r="P259" s="535"/>
      <c r="Q259" s="221" t="s">
        <v>4604</v>
      </c>
      <c r="R259" s="225"/>
    </row>
    <row r="260" spans="2:18" ht="30" x14ac:dyDescent="0.25">
      <c r="B260" s="528"/>
      <c r="C260" s="529"/>
      <c r="D260" s="533"/>
      <c r="E260" s="529"/>
      <c r="F260" s="497"/>
      <c r="G260" s="497"/>
      <c r="H260" s="520"/>
      <c r="I260" s="533"/>
      <c r="J260" s="537"/>
      <c r="K260" s="537"/>
      <c r="L260" s="529"/>
      <c r="M260" s="533"/>
      <c r="N260" s="529"/>
      <c r="O260" s="520"/>
      <c r="P260" s="520"/>
      <c r="Q260" s="221" t="s">
        <v>4598</v>
      </c>
      <c r="R260" s="225"/>
    </row>
    <row r="261" spans="2:18" ht="30" x14ac:dyDescent="0.25">
      <c r="B261" s="528"/>
      <c r="C261" s="529"/>
      <c r="D261" s="533"/>
      <c r="E261" s="529"/>
      <c r="F261" s="497"/>
      <c r="G261" s="497"/>
      <c r="H261" s="520"/>
      <c r="I261" s="533"/>
      <c r="J261" s="537"/>
      <c r="K261" s="537"/>
      <c r="L261" s="529"/>
      <c r="M261" s="533"/>
      <c r="N261" s="529"/>
      <c r="O261" s="520"/>
      <c r="P261" s="520"/>
      <c r="Q261" s="221" t="s">
        <v>4579</v>
      </c>
      <c r="R261" s="225"/>
    </row>
    <row r="262" spans="2:18" ht="30" x14ac:dyDescent="0.25">
      <c r="B262" s="530"/>
      <c r="C262" s="531"/>
      <c r="D262" s="534"/>
      <c r="E262" s="531"/>
      <c r="F262" s="498"/>
      <c r="G262" s="498"/>
      <c r="H262" s="521"/>
      <c r="I262" s="534"/>
      <c r="J262" s="538"/>
      <c r="K262" s="538"/>
      <c r="L262" s="531"/>
      <c r="M262" s="534"/>
      <c r="N262" s="531"/>
      <c r="O262" s="521"/>
      <c r="P262" s="521"/>
      <c r="Q262" s="221" t="s">
        <v>4603</v>
      </c>
      <c r="R262" s="225"/>
    </row>
    <row r="263" spans="2:18" ht="30" x14ac:dyDescent="0.25">
      <c r="B263" s="526"/>
      <c r="C263" s="527"/>
      <c r="D263" s="532"/>
      <c r="E263" s="527"/>
      <c r="F263" s="496" t="s">
        <v>1420</v>
      </c>
      <c r="G263" s="496" t="s">
        <v>1790</v>
      </c>
      <c r="H263" s="535" t="s">
        <v>952</v>
      </c>
      <c r="I263" s="532" t="s">
        <v>4671</v>
      </c>
      <c r="J263" s="536"/>
      <c r="K263" s="536"/>
      <c r="L263" s="527"/>
      <c r="M263" s="532" t="s">
        <v>4584</v>
      </c>
      <c r="N263" s="527"/>
      <c r="O263" s="535"/>
      <c r="P263" s="535"/>
      <c r="Q263" s="221" t="s">
        <v>4605</v>
      </c>
      <c r="R263" s="225"/>
    </row>
    <row r="264" spans="2:18" ht="30" x14ac:dyDescent="0.25">
      <c r="B264" s="528"/>
      <c r="C264" s="529"/>
      <c r="D264" s="533"/>
      <c r="E264" s="529"/>
      <c r="F264" s="497"/>
      <c r="G264" s="497"/>
      <c r="H264" s="520"/>
      <c r="I264" s="533"/>
      <c r="J264" s="537"/>
      <c r="K264" s="537"/>
      <c r="L264" s="529"/>
      <c r="M264" s="533"/>
      <c r="N264" s="529"/>
      <c r="O264" s="520"/>
      <c r="P264" s="520"/>
      <c r="Q264" s="221" t="s">
        <v>4598</v>
      </c>
      <c r="R264" s="225"/>
    </row>
    <row r="265" spans="2:18" ht="30" x14ac:dyDescent="0.25">
      <c r="B265" s="528"/>
      <c r="C265" s="529"/>
      <c r="D265" s="533"/>
      <c r="E265" s="529"/>
      <c r="F265" s="497"/>
      <c r="G265" s="497"/>
      <c r="H265" s="520"/>
      <c r="I265" s="533"/>
      <c r="J265" s="537"/>
      <c r="K265" s="537"/>
      <c r="L265" s="529"/>
      <c r="M265" s="533"/>
      <c r="N265" s="529"/>
      <c r="O265" s="520"/>
      <c r="P265" s="520"/>
      <c r="Q265" s="221" t="s">
        <v>4579</v>
      </c>
      <c r="R265" s="225"/>
    </row>
    <row r="266" spans="2:18" ht="30" x14ac:dyDescent="0.25">
      <c r="B266" s="530"/>
      <c r="C266" s="531"/>
      <c r="D266" s="534"/>
      <c r="E266" s="531"/>
      <c r="F266" s="498"/>
      <c r="G266" s="498"/>
      <c r="H266" s="521"/>
      <c r="I266" s="534"/>
      <c r="J266" s="538"/>
      <c r="K266" s="538"/>
      <c r="L266" s="531"/>
      <c r="M266" s="534"/>
      <c r="N266" s="531"/>
      <c r="O266" s="521"/>
      <c r="P266" s="521"/>
      <c r="Q266" s="221" t="s">
        <v>4602</v>
      </c>
      <c r="R266" s="225"/>
    </row>
    <row r="267" spans="2:18" ht="30" x14ac:dyDescent="0.25">
      <c r="B267" s="526"/>
      <c r="C267" s="527"/>
      <c r="D267" s="532"/>
      <c r="E267" s="527"/>
      <c r="F267" s="496" t="s">
        <v>1420</v>
      </c>
      <c r="G267" s="496" t="s">
        <v>1790</v>
      </c>
      <c r="H267" s="535" t="s">
        <v>1514</v>
      </c>
      <c r="I267" s="532" t="s">
        <v>4671</v>
      </c>
      <c r="J267" s="536"/>
      <c r="K267" s="536"/>
      <c r="L267" s="527"/>
      <c r="M267" s="532" t="s">
        <v>4584</v>
      </c>
      <c r="N267" s="527"/>
      <c r="O267" s="535"/>
      <c r="P267" s="535"/>
      <c r="Q267" s="221" t="s">
        <v>4605</v>
      </c>
      <c r="R267" s="225"/>
    </row>
    <row r="268" spans="2:18" ht="30" x14ac:dyDescent="0.25">
      <c r="B268" s="530"/>
      <c r="C268" s="531"/>
      <c r="D268" s="534"/>
      <c r="E268" s="531"/>
      <c r="F268" s="498"/>
      <c r="G268" s="498"/>
      <c r="H268" s="521"/>
      <c r="I268" s="534"/>
      <c r="J268" s="538"/>
      <c r="K268" s="538"/>
      <c r="L268" s="531"/>
      <c r="M268" s="534"/>
      <c r="N268" s="531"/>
      <c r="O268" s="521"/>
      <c r="P268" s="521"/>
      <c r="Q268" s="221" t="s">
        <v>4579</v>
      </c>
      <c r="R268" s="225"/>
    </row>
    <row r="269" spans="2:18" x14ac:dyDescent="0.25">
      <c r="B269" s="526"/>
      <c r="C269" s="527"/>
      <c r="D269" s="532"/>
      <c r="E269" s="527"/>
      <c r="F269" s="496" t="s">
        <v>1420</v>
      </c>
      <c r="G269" s="496" t="s">
        <v>1790</v>
      </c>
      <c r="H269" s="535" t="s">
        <v>1514</v>
      </c>
      <c r="I269" s="532" t="s">
        <v>4582</v>
      </c>
      <c r="J269" s="536"/>
      <c r="K269" s="536"/>
      <c r="L269" s="527"/>
      <c r="M269" s="532" t="s">
        <v>4584</v>
      </c>
      <c r="N269" s="527"/>
      <c r="O269" s="535"/>
      <c r="P269" s="535"/>
      <c r="Q269" s="221" t="s">
        <v>4604</v>
      </c>
      <c r="R269" s="225"/>
    </row>
    <row r="270" spans="2:18" ht="30" x14ac:dyDescent="0.25">
      <c r="B270" s="528"/>
      <c r="C270" s="529"/>
      <c r="D270" s="533"/>
      <c r="E270" s="529"/>
      <c r="F270" s="497"/>
      <c r="G270" s="497"/>
      <c r="H270" s="520"/>
      <c r="I270" s="533"/>
      <c r="J270" s="537"/>
      <c r="K270" s="537"/>
      <c r="L270" s="529"/>
      <c r="M270" s="533"/>
      <c r="N270" s="529"/>
      <c r="O270" s="520"/>
      <c r="P270" s="520"/>
      <c r="Q270" s="221" t="s">
        <v>4605</v>
      </c>
      <c r="R270" s="225"/>
    </row>
    <row r="271" spans="2:18" ht="30" x14ac:dyDescent="0.25">
      <c r="B271" s="528"/>
      <c r="C271" s="529"/>
      <c r="D271" s="533"/>
      <c r="E271" s="529"/>
      <c r="F271" s="497"/>
      <c r="G271" s="497"/>
      <c r="H271" s="520"/>
      <c r="I271" s="533"/>
      <c r="J271" s="537"/>
      <c r="K271" s="537"/>
      <c r="L271" s="529"/>
      <c r="M271" s="533"/>
      <c r="N271" s="529"/>
      <c r="O271" s="520"/>
      <c r="P271" s="520"/>
      <c r="Q271" s="221" t="s">
        <v>4579</v>
      </c>
      <c r="R271" s="225"/>
    </row>
    <row r="272" spans="2:18" ht="30" x14ac:dyDescent="0.25">
      <c r="B272" s="528"/>
      <c r="C272" s="529"/>
      <c r="D272" s="533"/>
      <c r="E272" s="529"/>
      <c r="F272" s="497"/>
      <c r="G272" s="497"/>
      <c r="H272" s="520"/>
      <c r="I272" s="533"/>
      <c r="J272" s="537"/>
      <c r="K272" s="537"/>
      <c r="L272" s="529"/>
      <c r="M272" s="533"/>
      <c r="N272" s="529"/>
      <c r="O272" s="520"/>
      <c r="P272" s="520"/>
      <c r="Q272" s="221" t="s">
        <v>4606</v>
      </c>
      <c r="R272" s="225"/>
    </row>
    <row r="273" spans="2:18" ht="30" x14ac:dyDescent="0.25">
      <c r="B273" s="530"/>
      <c r="C273" s="531"/>
      <c r="D273" s="534"/>
      <c r="E273" s="531"/>
      <c r="F273" s="498"/>
      <c r="G273" s="498"/>
      <c r="H273" s="521"/>
      <c r="I273" s="534"/>
      <c r="J273" s="538"/>
      <c r="K273" s="538"/>
      <c r="L273" s="531"/>
      <c r="M273" s="534"/>
      <c r="N273" s="531"/>
      <c r="O273" s="521"/>
      <c r="P273" s="521"/>
      <c r="Q273" s="221" t="s">
        <v>4607</v>
      </c>
      <c r="R273" s="225"/>
    </row>
    <row r="274" spans="2:18" x14ac:dyDescent="0.25">
      <c r="B274" s="526"/>
      <c r="C274" s="527"/>
      <c r="D274" s="532"/>
      <c r="E274" s="527"/>
      <c r="F274" s="496" t="s">
        <v>1420</v>
      </c>
      <c r="G274" s="496" t="s">
        <v>1790</v>
      </c>
      <c r="H274" s="535" t="s">
        <v>1518</v>
      </c>
      <c r="I274" s="532" t="s">
        <v>4582</v>
      </c>
      <c r="J274" s="536"/>
      <c r="K274" s="536"/>
      <c r="L274" s="527"/>
      <c r="M274" s="532" t="s">
        <v>4584</v>
      </c>
      <c r="N274" s="527"/>
      <c r="O274" s="535"/>
      <c r="P274" s="535"/>
      <c r="Q274" s="221" t="s">
        <v>4587</v>
      </c>
      <c r="R274" s="225"/>
    </row>
    <row r="275" spans="2:18" ht="30" x14ac:dyDescent="0.25">
      <c r="B275" s="528"/>
      <c r="C275" s="529"/>
      <c r="D275" s="533"/>
      <c r="E275" s="529"/>
      <c r="F275" s="497"/>
      <c r="G275" s="497"/>
      <c r="H275" s="520"/>
      <c r="I275" s="533"/>
      <c r="J275" s="537"/>
      <c r="K275" s="537"/>
      <c r="L275" s="529"/>
      <c r="M275" s="533"/>
      <c r="N275" s="529"/>
      <c r="O275" s="520"/>
      <c r="P275" s="520"/>
      <c r="Q275" s="221" t="s">
        <v>4579</v>
      </c>
      <c r="R275" s="225"/>
    </row>
    <row r="276" spans="2:18" ht="30" x14ac:dyDescent="0.25">
      <c r="B276" s="530"/>
      <c r="C276" s="531"/>
      <c r="D276" s="534"/>
      <c r="E276" s="531"/>
      <c r="F276" s="498"/>
      <c r="G276" s="498"/>
      <c r="H276" s="521"/>
      <c r="I276" s="534"/>
      <c r="J276" s="538"/>
      <c r="K276" s="538"/>
      <c r="L276" s="531"/>
      <c r="M276" s="534"/>
      <c r="N276" s="531"/>
      <c r="O276" s="521"/>
      <c r="P276" s="521"/>
      <c r="Q276" s="221" t="s">
        <v>4589</v>
      </c>
      <c r="R276" s="225"/>
    </row>
    <row r="277" spans="2:18" x14ac:dyDescent="0.25">
      <c r="B277" s="526"/>
      <c r="C277" s="527"/>
      <c r="D277" s="532"/>
      <c r="E277" s="527"/>
      <c r="F277" s="496" t="s">
        <v>1420</v>
      </c>
      <c r="G277" s="496" t="s">
        <v>1790</v>
      </c>
      <c r="H277" s="535" t="s">
        <v>4608</v>
      </c>
      <c r="I277" s="532" t="s">
        <v>4582</v>
      </c>
      <c r="J277" s="536"/>
      <c r="K277" s="536"/>
      <c r="L277" s="527"/>
      <c r="M277" s="532" t="s">
        <v>4584</v>
      </c>
      <c r="N277" s="527"/>
      <c r="O277" s="535"/>
      <c r="P277" s="535"/>
      <c r="Q277" s="221" t="s">
        <v>4587</v>
      </c>
      <c r="R277" s="225"/>
    </row>
    <row r="278" spans="2:18" ht="30" x14ac:dyDescent="0.25">
      <c r="B278" s="528"/>
      <c r="C278" s="529"/>
      <c r="D278" s="533"/>
      <c r="E278" s="529"/>
      <c r="F278" s="497"/>
      <c r="G278" s="497"/>
      <c r="H278" s="520"/>
      <c r="I278" s="533"/>
      <c r="J278" s="537"/>
      <c r="K278" s="537"/>
      <c r="L278" s="529"/>
      <c r="M278" s="533"/>
      <c r="N278" s="529"/>
      <c r="O278" s="520"/>
      <c r="P278" s="520"/>
      <c r="Q278" s="221" t="s">
        <v>4579</v>
      </c>
      <c r="R278" s="225"/>
    </row>
    <row r="279" spans="2:18" ht="30" x14ac:dyDescent="0.25">
      <c r="B279" s="528"/>
      <c r="C279" s="529"/>
      <c r="D279" s="533"/>
      <c r="E279" s="529"/>
      <c r="F279" s="497"/>
      <c r="G279" s="497"/>
      <c r="H279" s="520"/>
      <c r="I279" s="533"/>
      <c r="J279" s="537"/>
      <c r="K279" s="537"/>
      <c r="L279" s="529"/>
      <c r="M279" s="533"/>
      <c r="N279" s="529"/>
      <c r="O279" s="520"/>
      <c r="P279" s="520"/>
      <c r="Q279" s="221" t="s">
        <v>4589</v>
      </c>
      <c r="R279" s="225"/>
    </row>
    <row r="280" spans="2:18" ht="30" x14ac:dyDescent="0.25">
      <c r="B280" s="530"/>
      <c r="C280" s="531"/>
      <c r="D280" s="534"/>
      <c r="E280" s="531"/>
      <c r="F280" s="498"/>
      <c r="G280" s="498"/>
      <c r="H280" s="521"/>
      <c r="I280" s="534"/>
      <c r="J280" s="538"/>
      <c r="K280" s="538"/>
      <c r="L280" s="531"/>
      <c r="M280" s="534"/>
      <c r="N280" s="531"/>
      <c r="O280" s="521"/>
      <c r="P280" s="521"/>
      <c r="Q280" s="221" t="s">
        <v>4609</v>
      </c>
      <c r="R280" s="225"/>
    </row>
    <row r="281" spans="2:18" x14ac:dyDescent="0.25">
      <c r="B281" s="526"/>
      <c r="C281" s="527"/>
      <c r="D281" s="532"/>
      <c r="E281" s="527"/>
      <c r="F281" s="496" t="s">
        <v>1420</v>
      </c>
      <c r="G281" s="496" t="s">
        <v>1790</v>
      </c>
      <c r="H281" s="535" t="s">
        <v>1539</v>
      </c>
      <c r="I281" s="532" t="s">
        <v>4582</v>
      </c>
      <c r="J281" s="536"/>
      <c r="K281" s="536"/>
      <c r="L281" s="527"/>
      <c r="M281" s="532" t="s">
        <v>4584</v>
      </c>
      <c r="N281" s="527"/>
      <c r="O281" s="535"/>
      <c r="P281" s="535"/>
      <c r="Q281" s="221" t="s">
        <v>4587</v>
      </c>
      <c r="R281" s="225"/>
    </row>
    <row r="282" spans="2:18" x14ac:dyDescent="0.25">
      <c r="B282" s="528"/>
      <c r="C282" s="529"/>
      <c r="D282" s="533"/>
      <c r="E282" s="529"/>
      <c r="F282" s="497"/>
      <c r="G282" s="497"/>
      <c r="H282" s="520"/>
      <c r="I282" s="533"/>
      <c r="J282" s="537"/>
      <c r="K282" s="537"/>
      <c r="L282" s="529"/>
      <c r="M282" s="533"/>
      <c r="N282" s="529"/>
      <c r="O282" s="520"/>
      <c r="P282" s="520"/>
      <c r="Q282" s="221" t="s">
        <v>4610</v>
      </c>
      <c r="R282" s="225"/>
    </row>
    <row r="283" spans="2:18" ht="30" x14ac:dyDescent="0.25">
      <c r="B283" s="528"/>
      <c r="C283" s="529"/>
      <c r="D283" s="533"/>
      <c r="E283" s="529"/>
      <c r="F283" s="497"/>
      <c r="G283" s="497"/>
      <c r="H283" s="520"/>
      <c r="I283" s="533"/>
      <c r="J283" s="537"/>
      <c r="K283" s="537"/>
      <c r="L283" s="529"/>
      <c r="M283" s="533"/>
      <c r="N283" s="529"/>
      <c r="O283" s="520"/>
      <c r="P283" s="520"/>
      <c r="Q283" s="221" t="s">
        <v>4602</v>
      </c>
      <c r="R283" s="225"/>
    </row>
    <row r="284" spans="2:18" ht="30" x14ac:dyDescent="0.25">
      <c r="B284" s="530"/>
      <c r="C284" s="531"/>
      <c r="D284" s="534"/>
      <c r="E284" s="531"/>
      <c r="F284" s="498"/>
      <c r="G284" s="498"/>
      <c r="H284" s="521"/>
      <c r="I284" s="534"/>
      <c r="J284" s="538"/>
      <c r="K284" s="538"/>
      <c r="L284" s="531"/>
      <c r="M284" s="534"/>
      <c r="N284" s="531"/>
      <c r="O284" s="521"/>
      <c r="P284" s="521"/>
      <c r="Q284" s="221" t="s">
        <v>4589</v>
      </c>
      <c r="R284" s="225"/>
    </row>
    <row r="285" spans="2:18" x14ac:dyDescent="0.25">
      <c r="B285" s="526"/>
      <c r="C285" s="527"/>
      <c r="D285" s="532"/>
      <c r="E285" s="527"/>
      <c r="F285" s="496" t="s">
        <v>1420</v>
      </c>
      <c r="G285" s="496" t="s">
        <v>1790</v>
      </c>
      <c r="H285" s="535" t="s">
        <v>1520</v>
      </c>
      <c r="I285" s="532" t="s">
        <v>4582</v>
      </c>
      <c r="J285" s="536"/>
      <c r="K285" s="536"/>
      <c r="L285" s="527"/>
      <c r="M285" s="532" t="s">
        <v>4584</v>
      </c>
      <c r="N285" s="527"/>
      <c r="O285" s="535"/>
      <c r="P285" s="535"/>
      <c r="Q285" s="221" t="s">
        <v>4587</v>
      </c>
      <c r="R285" s="225"/>
    </row>
    <row r="286" spans="2:18" ht="30" x14ac:dyDescent="0.25">
      <c r="B286" s="528"/>
      <c r="C286" s="529"/>
      <c r="D286" s="533"/>
      <c r="E286" s="529"/>
      <c r="F286" s="497"/>
      <c r="G286" s="497"/>
      <c r="H286" s="520"/>
      <c r="I286" s="533"/>
      <c r="J286" s="537"/>
      <c r="K286" s="537"/>
      <c r="L286" s="529"/>
      <c r="M286" s="533"/>
      <c r="N286" s="529"/>
      <c r="O286" s="520"/>
      <c r="P286" s="520"/>
      <c r="Q286" s="221" t="s">
        <v>4579</v>
      </c>
      <c r="R286" s="225"/>
    </row>
    <row r="287" spans="2:18" ht="30" x14ac:dyDescent="0.25">
      <c r="B287" s="528"/>
      <c r="C287" s="529"/>
      <c r="D287" s="533"/>
      <c r="E287" s="529"/>
      <c r="F287" s="497"/>
      <c r="G287" s="497"/>
      <c r="H287" s="520"/>
      <c r="I287" s="533"/>
      <c r="J287" s="537"/>
      <c r="K287" s="537"/>
      <c r="L287" s="529"/>
      <c r="M287" s="533"/>
      <c r="N287" s="529"/>
      <c r="O287" s="520"/>
      <c r="P287" s="520"/>
      <c r="Q287" s="221" t="s">
        <v>4607</v>
      </c>
      <c r="R287" s="225"/>
    </row>
    <row r="288" spans="2:18" ht="30" x14ac:dyDescent="0.25">
      <c r="B288" s="530"/>
      <c r="C288" s="531"/>
      <c r="D288" s="534"/>
      <c r="E288" s="531"/>
      <c r="F288" s="498"/>
      <c r="G288" s="498"/>
      <c r="H288" s="521"/>
      <c r="I288" s="534"/>
      <c r="J288" s="538"/>
      <c r="K288" s="538"/>
      <c r="L288" s="531"/>
      <c r="M288" s="534"/>
      <c r="N288" s="531"/>
      <c r="O288" s="521"/>
      <c r="P288" s="521"/>
      <c r="Q288" s="221" t="s">
        <v>4606</v>
      </c>
      <c r="R288" s="225"/>
    </row>
    <row r="289" spans="2:18" ht="30" x14ac:dyDescent="0.25">
      <c r="B289" s="526"/>
      <c r="C289" s="527"/>
      <c r="D289" s="532"/>
      <c r="E289" s="527"/>
      <c r="F289" s="496" t="s">
        <v>1420</v>
      </c>
      <c r="G289" s="496" t="s">
        <v>1790</v>
      </c>
      <c r="H289" s="535" t="s">
        <v>733</v>
      </c>
      <c r="I289" s="532" t="s">
        <v>4582</v>
      </c>
      <c r="J289" s="536"/>
      <c r="K289" s="536"/>
      <c r="L289" s="527"/>
      <c r="M289" s="532" t="s">
        <v>4584</v>
      </c>
      <c r="N289" s="527"/>
      <c r="O289" s="535"/>
      <c r="P289" s="535"/>
      <c r="Q289" s="221" t="s">
        <v>4611</v>
      </c>
      <c r="R289" s="225"/>
    </row>
    <row r="290" spans="2:18" x14ac:dyDescent="0.25">
      <c r="B290" s="528"/>
      <c r="C290" s="529"/>
      <c r="D290" s="533"/>
      <c r="E290" s="529"/>
      <c r="F290" s="497"/>
      <c r="G290" s="497"/>
      <c r="H290" s="520"/>
      <c r="I290" s="533"/>
      <c r="J290" s="537"/>
      <c r="K290" s="537"/>
      <c r="L290" s="529"/>
      <c r="M290" s="533"/>
      <c r="N290" s="529"/>
      <c r="O290" s="520"/>
      <c r="P290" s="520"/>
      <c r="Q290" s="221" t="s">
        <v>4587</v>
      </c>
      <c r="R290" s="225"/>
    </row>
    <row r="291" spans="2:18" ht="30" x14ac:dyDescent="0.25">
      <c r="B291" s="528"/>
      <c r="C291" s="529"/>
      <c r="D291" s="533"/>
      <c r="E291" s="529"/>
      <c r="F291" s="497"/>
      <c r="G291" s="497"/>
      <c r="H291" s="520"/>
      <c r="I291" s="533"/>
      <c r="J291" s="537"/>
      <c r="K291" s="537"/>
      <c r="L291" s="529"/>
      <c r="M291" s="533"/>
      <c r="N291" s="529"/>
      <c r="O291" s="520"/>
      <c r="P291" s="520"/>
      <c r="Q291" s="221" t="s">
        <v>4579</v>
      </c>
      <c r="R291" s="225"/>
    </row>
    <row r="292" spans="2:18" ht="30" x14ac:dyDescent="0.25">
      <c r="B292" s="528"/>
      <c r="C292" s="529"/>
      <c r="D292" s="533"/>
      <c r="E292" s="529"/>
      <c r="F292" s="497"/>
      <c r="G292" s="497"/>
      <c r="H292" s="520"/>
      <c r="I292" s="533"/>
      <c r="J292" s="537"/>
      <c r="K292" s="537"/>
      <c r="L292" s="529"/>
      <c r="M292" s="533"/>
      <c r="N292" s="529"/>
      <c r="O292" s="520"/>
      <c r="P292" s="520"/>
      <c r="Q292" s="221" t="s">
        <v>4607</v>
      </c>
      <c r="R292" s="225"/>
    </row>
    <row r="293" spans="2:18" ht="30" x14ac:dyDescent="0.25">
      <c r="B293" s="530"/>
      <c r="C293" s="531"/>
      <c r="D293" s="534"/>
      <c r="E293" s="531"/>
      <c r="F293" s="498"/>
      <c r="G293" s="498"/>
      <c r="H293" s="521"/>
      <c r="I293" s="534"/>
      <c r="J293" s="538"/>
      <c r="K293" s="538"/>
      <c r="L293" s="531"/>
      <c r="M293" s="534"/>
      <c r="N293" s="531"/>
      <c r="O293" s="521"/>
      <c r="P293" s="521"/>
      <c r="Q293" s="221" t="s">
        <v>4606</v>
      </c>
      <c r="R293" s="225"/>
    </row>
    <row r="294" spans="2:18" ht="30" x14ac:dyDescent="0.25">
      <c r="B294" s="522"/>
      <c r="C294" s="523"/>
      <c r="D294" s="524"/>
      <c r="E294" s="523"/>
      <c r="F294" s="189" t="s">
        <v>1420</v>
      </c>
      <c r="G294" s="189" t="s">
        <v>1790</v>
      </c>
      <c r="H294" s="192" t="s">
        <v>747</v>
      </c>
      <c r="I294" s="375" t="s">
        <v>4671</v>
      </c>
      <c r="J294" s="543"/>
      <c r="K294" s="543"/>
      <c r="L294" s="374"/>
      <c r="M294" s="524" t="s">
        <v>4584</v>
      </c>
      <c r="N294" s="523"/>
      <c r="O294" s="250"/>
      <c r="P294" s="250"/>
      <c r="Q294" s="221" t="s">
        <v>4603</v>
      </c>
      <c r="R294" s="225"/>
    </row>
    <row r="295" spans="2:18" ht="30" x14ac:dyDescent="0.25">
      <c r="B295" s="526"/>
      <c r="C295" s="527"/>
      <c r="D295" s="532"/>
      <c r="E295" s="527"/>
      <c r="F295" s="496" t="s">
        <v>1420</v>
      </c>
      <c r="G295" s="496" t="s">
        <v>1790</v>
      </c>
      <c r="H295" s="535" t="s">
        <v>747</v>
      </c>
      <c r="I295" s="532" t="s">
        <v>4582</v>
      </c>
      <c r="J295" s="536"/>
      <c r="K295" s="536"/>
      <c r="L295" s="527"/>
      <c r="M295" s="532" t="s">
        <v>4584</v>
      </c>
      <c r="N295" s="527"/>
      <c r="O295" s="535"/>
      <c r="P295" s="535"/>
      <c r="Q295" s="221" t="s">
        <v>4611</v>
      </c>
      <c r="R295" s="225"/>
    </row>
    <row r="296" spans="2:18" x14ac:dyDescent="0.25">
      <c r="B296" s="528"/>
      <c r="C296" s="529"/>
      <c r="D296" s="533"/>
      <c r="E296" s="529"/>
      <c r="F296" s="497"/>
      <c r="G296" s="497"/>
      <c r="H296" s="520"/>
      <c r="I296" s="533"/>
      <c r="J296" s="537"/>
      <c r="K296" s="537"/>
      <c r="L296" s="529"/>
      <c r="M296" s="533"/>
      <c r="N296" s="529"/>
      <c r="O296" s="520"/>
      <c r="P296" s="520"/>
      <c r="Q296" s="221" t="s">
        <v>4587</v>
      </c>
      <c r="R296" s="225"/>
    </row>
    <row r="297" spans="2:18" ht="30" x14ac:dyDescent="0.25">
      <c r="B297" s="528"/>
      <c r="C297" s="529"/>
      <c r="D297" s="533"/>
      <c r="E297" s="529"/>
      <c r="F297" s="497"/>
      <c r="G297" s="497"/>
      <c r="H297" s="520"/>
      <c r="I297" s="533"/>
      <c r="J297" s="537"/>
      <c r="K297" s="537"/>
      <c r="L297" s="529"/>
      <c r="M297" s="533"/>
      <c r="N297" s="529"/>
      <c r="O297" s="520"/>
      <c r="P297" s="520"/>
      <c r="Q297" s="221" t="s">
        <v>4607</v>
      </c>
      <c r="R297" s="225"/>
    </row>
    <row r="298" spans="2:18" ht="30" x14ac:dyDescent="0.25">
      <c r="B298" s="530"/>
      <c r="C298" s="531"/>
      <c r="D298" s="534"/>
      <c r="E298" s="531"/>
      <c r="F298" s="498"/>
      <c r="G298" s="498"/>
      <c r="H298" s="521"/>
      <c r="I298" s="534"/>
      <c r="J298" s="538"/>
      <c r="K298" s="538"/>
      <c r="L298" s="531"/>
      <c r="M298" s="534"/>
      <c r="N298" s="531"/>
      <c r="O298" s="521"/>
      <c r="P298" s="521"/>
      <c r="Q298" s="221" t="s">
        <v>4606</v>
      </c>
      <c r="R298" s="225"/>
    </row>
    <row r="299" spans="2:18" x14ac:dyDescent="0.25">
      <c r="B299" s="526"/>
      <c r="C299" s="527"/>
      <c r="D299" s="532"/>
      <c r="E299" s="527"/>
      <c r="F299" s="496" t="s">
        <v>1420</v>
      </c>
      <c r="G299" s="496" t="s">
        <v>1790</v>
      </c>
      <c r="H299" s="535" t="s">
        <v>4612</v>
      </c>
      <c r="I299" s="532" t="s">
        <v>4582</v>
      </c>
      <c r="J299" s="536"/>
      <c r="K299" s="536"/>
      <c r="L299" s="527"/>
      <c r="M299" s="532" t="s">
        <v>4584</v>
      </c>
      <c r="N299" s="527"/>
      <c r="O299" s="535"/>
      <c r="P299" s="535"/>
      <c r="Q299" s="221" t="s">
        <v>4613</v>
      </c>
      <c r="R299" s="225"/>
    </row>
    <row r="300" spans="2:18" x14ac:dyDescent="0.25">
      <c r="B300" s="528"/>
      <c r="C300" s="529"/>
      <c r="D300" s="533"/>
      <c r="E300" s="529"/>
      <c r="F300" s="497"/>
      <c r="G300" s="497"/>
      <c r="H300" s="520"/>
      <c r="I300" s="533"/>
      <c r="J300" s="537"/>
      <c r="K300" s="537"/>
      <c r="L300" s="529"/>
      <c r="M300" s="533"/>
      <c r="N300" s="529"/>
      <c r="O300" s="520"/>
      <c r="P300" s="520"/>
      <c r="Q300" s="221" t="s">
        <v>4614</v>
      </c>
      <c r="R300" s="225"/>
    </row>
    <row r="301" spans="2:18" x14ac:dyDescent="0.25">
      <c r="B301" s="528"/>
      <c r="C301" s="529"/>
      <c r="D301" s="533"/>
      <c r="E301" s="529"/>
      <c r="F301" s="497"/>
      <c r="G301" s="497"/>
      <c r="H301" s="520"/>
      <c r="I301" s="533"/>
      <c r="J301" s="537"/>
      <c r="K301" s="537"/>
      <c r="L301" s="529"/>
      <c r="M301" s="533"/>
      <c r="N301" s="529"/>
      <c r="O301" s="520"/>
      <c r="P301" s="520"/>
      <c r="Q301" s="221" t="s">
        <v>4604</v>
      </c>
      <c r="R301" s="225"/>
    </row>
    <row r="302" spans="2:18" ht="30" x14ac:dyDescent="0.25">
      <c r="B302" s="528"/>
      <c r="C302" s="529"/>
      <c r="D302" s="533"/>
      <c r="E302" s="529"/>
      <c r="F302" s="497"/>
      <c r="G302" s="497"/>
      <c r="H302" s="520"/>
      <c r="I302" s="533"/>
      <c r="J302" s="537"/>
      <c r="K302" s="537"/>
      <c r="L302" s="529"/>
      <c r="M302" s="533"/>
      <c r="N302" s="529"/>
      <c r="O302" s="520"/>
      <c r="P302" s="520"/>
      <c r="Q302" s="221" t="s">
        <v>4609</v>
      </c>
      <c r="R302" s="225"/>
    </row>
    <row r="303" spans="2:18" ht="30" x14ac:dyDescent="0.25">
      <c r="B303" s="530"/>
      <c r="C303" s="531"/>
      <c r="D303" s="534"/>
      <c r="E303" s="531"/>
      <c r="F303" s="498"/>
      <c r="G303" s="498"/>
      <c r="H303" s="521"/>
      <c r="I303" s="534"/>
      <c r="J303" s="538"/>
      <c r="K303" s="538"/>
      <c r="L303" s="531"/>
      <c r="M303" s="534"/>
      <c r="N303" s="531"/>
      <c r="O303" s="521"/>
      <c r="P303" s="521"/>
      <c r="Q303" s="221" t="s">
        <v>4591</v>
      </c>
      <c r="R303" s="225"/>
    </row>
    <row r="304" spans="2:18" x14ac:dyDescent="0.25">
      <c r="B304" s="526"/>
      <c r="C304" s="527"/>
      <c r="D304" s="532"/>
      <c r="E304" s="527"/>
      <c r="F304" s="496" t="s">
        <v>1420</v>
      </c>
      <c r="G304" s="496" t="s">
        <v>1790</v>
      </c>
      <c r="H304" s="535" t="s">
        <v>1522</v>
      </c>
      <c r="I304" s="532" t="s">
        <v>4582</v>
      </c>
      <c r="J304" s="536"/>
      <c r="K304" s="536"/>
      <c r="L304" s="527"/>
      <c r="M304" s="532" t="s">
        <v>4584</v>
      </c>
      <c r="N304" s="527"/>
      <c r="O304" s="535"/>
      <c r="P304" s="535"/>
      <c r="Q304" s="221" t="s">
        <v>4604</v>
      </c>
      <c r="R304" s="225"/>
    </row>
    <row r="305" spans="2:18" x14ac:dyDescent="0.25">
      <c r="B305" s="528"/>
      <c r="C305" s="529"/>
      <c r="D305" s="533"/>
      <c r="E305" s="529"/>
      <c r="F305" s="497"/>
      <c r="G305" s="497"/>
      <c r="H305" s="520"/>
      <c r="I305" s="533"/>
      <c r="J305" s="537"/>
      <c r="K305" s="537"/>
      <c r="L305" s="529"/>
      <c r="M305" s="533"/>
      <c r="N305" s="529"/>
      <c r="O305" s="520"/>
      <c r="P305" s="520"/>
      <c r="Q305" s="221" t="s">
        <v>4610</v>
      </c>
      <c r="R305" s="225"/>
    </row>
    <row r="306" spans="2:18" ht="30" x14ac:dyDescent="0.25">
      <c r="B306" s="530"/>
      <c r="C306" s="531"/>
      <c r="D306" s="534"/>
      <c r="E306" s="531"/>
      <c r="F306" s="498"/>
      <c r="G306" s="498"/>
      <c r="H306" s="521"/>
      <c r="I306" s="534"/>
      <c r="J306" s="538"/>
      <c r="K306" s="538"/>
      <c r="L306" s="531"/>
      <c r="M306" s="534"/>
      <c r="N306" s="531"/>
      <c r="O306" s="521"/>
      <c r="P306" s="521"/>
      <c r="Q306" s="221" t="s">
        <v>4609</v>
      </c>
      <c r="R306" s="225"/>
    </row>
    <row r="307" spans="2:18" x14ac:dyDescent="0.25">
      <c r="B307" s="526"/>
      <c r="C307" s="527"/>
      <c r="D307" s="532"/>
      <c r="E307" s="527"/>
      <c r="F307" s="496" t="s">
        <v>1420</v>
      </c>
      <c r="G307" s="496" t="s">
        <v>1790</v>
      </c>
      <c r="H307" s="535" t="s">
        <v>1583</v>
      </c>
      <c r="I307" s="532" t="s">
        <v>4675</v>
      </c>
      <c r="J307" s="536"/>
      <c r="K307" s="536"/>
      <c r="L307" s="527"/>
      <c r="M307" s="532" t="s">
        <v>4584</v>
      </c>
      <c r="N307" s="527"/>
      <c r="O307" s="535"/>
      <c r="P307" s="535"/>
      <c r="Q307" s="221" t="s">
        <v>4615</v>
      </c>
      <c r="R307" s="225"/>
    </row>
    <row r="308" spans="2:18" x14ac:dyDescent="0.25">
      <c r="B308" s="528"/>
      <c r="C308" s="529"/>
      <c r="D308" s="533"/>
      <c r="E308" s="529"/>
      <c r="F308" s="497"/>
      <c r="G308" s="497"/>
      <c r="H308" s="520"/>
      <c r="I308" s="533"/>
      <c r="J308" s="537"/>
      <c r="K308" s="537"/>
      <c r="L308" s="529"/>
      <c r="M308" s="533"/>
      <c r="N308" s="529"/>
      <c r="O308" s="520"/>
      <c r="P308" s="520"/>
      <c r="Q308" s="221" t="s">
        <v>4616</v>
      </c>
      <c r="R308" s="225"/>
    </row>
    <row r="309" spans="2:18" ht="30" x14ac:dyDescent="0.25">
      <c r="B309" s="528"/>
      <c r="C309" s="529"/>
      <c r="D309" s="533"/>
      <c r="E309" s="529"/>
      <c r="F309" s="497"/>
      <c r="G309" s="497"/>
      <c r="H309" s="520"/>
      <c r="I309" s="533"/>
      <c r="J309" s="537"/>
      <c r="K309" s="537"/>
      <c r="L309" s="529"/>
      <c r="M309" s="533"/>
      <c r="N309" s="529"/>
      <c r="O309" s="520"/>
      <c r="P309" s="520"/>
      <c r="Q309" s="221" t="s">
        <v>4609</v>
      </c>
      <c r="R309" s="225"/>
    </row>
    <row r="310" spans="2:18" ht="30" x14ac:dyDescent="0.25">
      <c r="B310" s="528"/>
      <c r="C310" s="529"/>
      <c r="D310" s="533"/>
      <c r="E310" s="529"/>
      <c r="F310" s="497"/>
      <c r="G310" s="497"/>
      <c r="H310" s="520"/>
      <c r="I310" s="533"/>
      <c r="J310" s="537"/>
      <c r="K310" s="537"/>
      <c r="L310" s="529"/>
      <c r="M310" s="533"/>
      <c r="N310" s="529"/>
      <c r="O310" s="520"/>
      <c r="P310" s="520"/>
      <c r="Q310" s="221" t="s">
        <v>4617</v>
      </c>
      <c r="R310" s="225"/>
    </row>
    <row r="311" spans="2:18" x14ac:dyDescent="0.25">
      <c r="B311" s="528"/>
      <c r="C311" s="529"/>
      <c r="D311" s="533"/>
      <c r="E311" s="529"/>
      <c r="F311" s="497"/>
      <c r="G311" s="497"/>
      <c r="H311" s="520"/>
      <c r="I311" s="533"/>
      <c r="J311" s="537"/>
      <c r="K311" s="537"/>
      <c r="L311" s="529"/>
      <c r="M311" s="533"/>
      <c r="N311" s="529"/>
      <c r="O311" s="520"/>
      <c r="P311" s="520"/>
      <c r="Q311" s="221" t="s">
        <v>4618</v>
      </c>
      <c r="R311" s="225"/>
    </row>
    <row r="312" spans="2:18" x14ac:dyDescent="0.25">
      <c r="B312" s="530"/>
      <c r="C312" s="531"/>
      <c r="D312" s="534"/>
      <c r="E312" s="531"/>
      <c r="F312" s="498"/>
      <c r="G312" s="498"/>
      <c r="H312" s="521"/>
      <c r="I312" s="534"/>
      <c r="J312" s="538"/>
      <c r="K312" s="538"/>
      <c r="L312" s="531"/>
      <c r="M312" s="534"/>
      <c r="N312" s="531"/>
      <c r="O312" s="521"/>
      <c r="P312" s="521"/>
      <c r="Q312" s="221" t="s">
        <v>4613</v>
      </c>
      <c r="R312" s="225"/>
    </row>
    <row r="313" spans="2:18" x14ac:dyDescent="0.25">
      <c r="B313" s="526"/>
      <c r="C313" s="527"/>
      <c r="D313" s="532"/>
      <c r="E313" s="527"/>
      <c r="F313" s="496" t="s">
        <v>1420</v>
      </c>
      <c r="G313" s="496" t="s">
        <v>1790</v>
      </c>
      <c r="H313" s="535" t="s">
        <v>1583</v>
      </c>
      <c r="I313" s="532" t="s">
        <v>4582</v>
      </c>
      <c r="J313" s="536"/>
      <c r="K313" s="536"/>
      <c r="L313" s="527"/>
      <c r="M313" s="532" t="s">
        <v>4584</v>
      </c>
      <c r="N313" s="527"/>
      <c r="O313" s="535"/>
      <c r="P313" s="535"/>
      <c r="Q313" s="221" t="s">
        <v>4604</v>
      </c>
      <c r="R313" s="225"/>
    </row>
    <row r="314" spans="2:18" ht="30" x14ac:dyDescent="0.25">
      <c r="B314" s="528"/>
      <c r="C314" s="529"/>
      <c r="D314" s="533"/>
      <c r="E314" s="529"/>
      <c r="F314" s="497"/>
      <c r="G314" s="497"/>
      <c r="H314" s="520"/>
      <c r="I314" s="533"/>
      <c r="J314" s="537"/>
      <c r="K314" s="537"/>
      <c r="L314" s="529"/>
      <c r="M314" s="533"/>
      <c r="N314" s="529"/>
      <c r="O314" s="520"/>
      <c r="P314" s="520"/>
      <c r="Q314" s="221" t="s">
        <v>4589</v>
      </c>
      <c r="R314" s="225"/>
    </row>
    <row r="315" spans="2:18" ht="30" x14ac:dyDescent="0.25">
      <c r="B315" s="528"/>
      <c r="C315" s="529"/>
      <c r="D315" s="533"/>
      <c r="E315" s="529"/>
      <c r="F315" s="497"/>
      <c r="G315" s="497"/>
      <c r="H315" s="520"/>
      <c r="I315" s="533"/>
      <c r="J315" s="537"/>
      <c r="K315" s="537"/>
      <c r="L315" s="529"/>
      <c r="M315" s="533"/>
      <c r="N315" s="529"/>
      <c r="O315" s="520"/>
      <c r="P315" s="520"/>
      <c r="Q315" s="221" t="s">
        <v>4609</v>
      </c>
      <c r="R315" s="225"/>
    </row>
    <row r="316" spans="2:18" x14ac:dyDescent="0.25">
      <c r="B316" s="530"/>
      <c r="C316" s="531"/>
      <c r="D316" s="534"/>
      <c r="E316" s="531"/>
      <c r="F316" s="498"/>
      <c r="G316" s="498"/>
      <c r="H316" s="521"/>
      <c r="I316" s="534"/>
      <c r="J316" s="538"/>
      <c r="K316" s="538"/>
      <c r="L316" s="531"/>
      <c r="M316" s="534"/>
      <c r="N316" s="531"/>
      <c r="O316" s="521"/>
      <c r="P316" s="521"/>
      <c r="Q316" s="221" t="s">
        <v>4618</v>
      </c>
      <c r="R316" s="225"/>
    </row>
    <row r="317" spans="2:18" ht="30" x14ac:dyDescent="0.25">
      <c r="B317" s="526"/>
      <c r="C317" s="527"/>
      <c r="D317" s="532"/>
      <c r="E317" s="527"/>
      <c r="F317" s="496" t="s">
        <v>1420</v>
      </c>
      <c r="G317" s="496" t="s">
        <v>1790</v>
      </c>
      <c r="H317" s="535" t="s">
        <v>1533</v>
      </c>
      <c r="I317" s="532" t="s">
        <v>4582</v>
      </c>
      <c r="J317" s="536"/>
      <c r="K317" s="536"/>
      <c r="L317" s="527"/>
      <c r="M317" s="532" t="s">
        <v>4584</v>
      </c>
      <c r="N317" s="527"/>
      <c r="O317" s="535"/>
      <c r="P317" s="535"/>
      <c r="Q317" s="221" t="s">
        <v>4605</v>
      </c>
      <c r="R317" s="225"/>
    </row>
    <row r="318" spans="2:18" x14ac:dyDescent="0.25">
      <c r="B318" s="528"/>
      <c r="C318" s="529"/>
      <c r="D318" s="533"/>
      <c r="E318" s="529"/>
      <c r="F318" s="497"/>
      <c r="G318" s="497"/>
      <c r="H318" s="520"/>
      <c r="I318" s="533"/>
      <c r="J318" s="537"/>
      <c r="K318" s="537"/>
      <c r="L318" s="529"/>
      <c r="M318" s="533"/>
      <c r="N318" s="529"/>
      <c r="O318" s="520"/>
      <c r="P318" s="520"/>
      <c r="Q318" s="221" t="s">
        <v>4604</v>
      </c>
      <c r="R318" s="225"/>
    </row>
    <row r="319" spans="2:18" ht="30" x14ac:dyDescent="0.25">
      <c r="B319" s="530"/>
      <c r="C319" s="531"/>
      <c r="D319" s="534"/>
      <c r="E319" s="531"/>
      <c r="F319" s="498"/>
      <c r="G319" s="498"/>
      <c r="H319" s="521"/>
      <c r="I319" s="534"/>
      <c r="J319" s="538"/>
      <c r="K319" s="538"/>
      <c r="L319" s="531"/>
      <c r="M319" s="534"/>
      <c r="N319" s="531"/>
      <c r="O319" s="521"/>
      <c r="P319" s="521"/>
      <c r="Q319" s="221" t="s">
        <v>4609</v>
      </c>
      <c r="R319" s="225"/>
    </row>
    <row r="320" spans="2:18" x14ac:dyDescent="0.25">
      <c r="B320" s="526"/>
      <c r="C320" s="527"/>
      <c r="D320" s="532"/>
      <c r="E320" s="527"/>
      <c r="F320" s="496" t="s">
        <v>1420</v>
      </c>
      <c r="G320" s="496" t="s">
        <v>1790</v>
      </c>
      <c r="H320" s="535" t="s">
        <v>3601</v>
      </c>
      <c r="I320" s="532" t="s">
        <v>4582</v>
      </c>
      <c r="J320" s="536"/>
      <c r="K320" s="536"/>
      <c r="L320" s="527"/>
      <c r="M320" s="532" t="s">
        <v>4584</v>
      </c>
      <c r="N320" s="527"/>
      <c r="O320" s="535"/>
      <c r="P320" s="535"/>
      <c r="Q320" s="221" t="s">
        <v>4604</v>
      </c>
      <c r="R320" s="225"/>
    </row>
    <row r="321" spans="2:18" ht="30" x14ac:dyDescent="0.25">
      <c r="B321" s="530"/>
      <c r="C321" s="531"/>
      <c r="D321" s="534"/>
      <c r="E321" s="531"/>
      <c r="F321" s="498"/>
      <c r="G321" s="498"/>
      <c r="H321" s="521"/>
      <c r="I321" s="534"/>
      <c r="J321" s="538"/>
      <c r="K321" s="538"/>
      <c r="L321" s="531"/>
      <c r="M321" s="534"/>
      <c r="N321" s="531"/>
      <c r="O321" s="521"/>
      <c r="P321" s="521"/>
      <c r="Q321" s="221" t="s">
        <v>4609</v>
      </c>
      <c r="R321" s="225"/>
    </row>
    <row r="322" spans="2:18" ht="30" x14ac:dyDescent="0.25">
      <c r="B322" s="526"/>
      <c r="C322" s="527"/>
      <c r="D322" s="532"/>
      <c r="E322" s="527"/>
      <c r="F322" s="496" t="s">
        <v>1420</v>
      </c>
      <c r="G322" s="496" t="s">
        <v>1790</v>
      </c>
      <c r="H322" s="535" t="s">
        <v>4619</v>
      </c>
      <c r="I322" s="532" t="s">
        <v>4676</v>
      </c>
      <c r="J322" s="536"/>
      <c r="K322" s="536"/>
      <c r="L322" s="527"/>
      <c r="M322" s="532" t="s">
        <v>4584</v>
      </c>
      <c r="N322" s="527"/>
      <c r="O322" s="535"/>
      <c r="P322" s="535"/>
      <c r="Q322" s="221" t="s">
        <v>4620</v>
      </c>
      <c r="R322" s="225"/>
    </row>
    <row r="323" spans="2:18" ht="30" x14ac:dyDescent="0.25">
      <c r="B323" s="528"/>
      <c r="C323" s="529"/>
      <c r="D323" s="533"/>
      <c r="E323" s="529"/>
      <c r="F323" s="497"/>
      <c r="G323" s="497"/>
      <c r="H323" s="520"/>
      <c r="I323" s="533"/>
      <c r="J323" s="537"/>
      <c r="K323" s="537"/>
      <c r="L323" s="529"/>
      <c r="M323" s="533"/>
      <c r="N323" s="529"/>
      <c r="O323" s="520"/>
      <c r="P323" s="520"/>
      <c r="Q323" s="221" t="s">
        <v>4621</v>
      </c>
      <c r="R323" s="225"/>
    </row>
    <row r="324" spans="2:18" ht="30" x14ac:dyDescent="0.25">
      <c r="B324" s="528"/>
      <c r="C324" s="529"/>
      <c r="D324" s="533"/>
      <c r="E324" s="529"/>
      <c r="F324" s="497"/>
      <c r="G324" s="497"/>
      <c r="H324" s="520"/>
      <c r="I324" s="533"/>
      <c r="J324" s="537"/>
      <c r="K324" s="537"/>
      <c r="L324" s="529"/>
      <c r="M324" s="533"/>
      <c r="N324" s="529"/>
      <c r="O324" s="520"/>
      <c r="P324" s="520"/>
      <c r="Q324" s="221" t="s">
        <v>4622</v>
      </c>
      <c r="R324" s="225"/>
    </row>
    <row r="325" spans="2:18" ht="30" x14ac:dyDescent="0.25">
      <c r="B325" s="528"/>
      <c r="C325" s="529"/>
      <c r="D325" s="533"/>
      <c r="E325" s="529"/>
      <c r="F325" s="497"/>
      <c r="G325" s="497"/>
      <c r="H325" s="520"/>
      <c r="I325" s="533"/>
      <c r="J325" s="537"/>
      <c r="K325" s="537"/>
      <c r="L325" s="529"/>
      <c r="M325" s="533"/>
      <c r="N325" s="529"/>
      <c r="O325" s="520"/>
      <c r="P325" s="520"/>
      <c r="Q325" s="221" t="s">
        <v>4623</v>
      </c>
      <c r="R325" s="225"/>
    </row>
    <row r="326" spans="2:18" x14ac:dyDescent="0.25">
      <c r="B326" s="528"/>
      <c r="C326" s="529"/>
      <c r="D326" s="533"/>
      <c r="E326" s="529"/>
      <c r="F326" s="497"/>
      <c r="G326" s="497"/>
      <c r="H326" s="520"/>
      <c r="I326" s="533"/>
      <c r="J326" s="537"/>
      <c r="K326" s="537"/>
      <c r="L326" s="529"/>
      <c r="M326" s="533"/>
      <c r="N326" s="529"/>
      <c r="O326" s="520"/>
      <c r="P326" s="520"/>
      <c r="Q326" s="221" t="s">
        <v>4572</v>
      </c>
      <c r="R326" s="225"/>
    </row>
    <row r="327" spans="2:18" ht="30" x14ac:dyDescent="0.25">
      <c r="B327" s="528"/>
      <c r="C327" s="529"/>
      <c r="D327" s="533"/>
      <c r="E327" s="529"/>
      <c r="F327" s="497"/>
      <c r="G327" s="497"/>
      <c r="H327" s="520"/>
      <c r="I327" s="533"/>
      <c r="J327" s="537"/>
      <c r="K327" s="537"/>
      <c r="L327" s="529"/>
      <c r="M327" s="533"/>
      <c r="N327" s="529"/>
      <c r="O327" s="520"/>
      <c r="P327" s="520"/>
      <c r="Q327" s="221" t="s">
        <v>4624</v>
      </c>
      <c r="R327" s="225"/>
    </row>
    <row r="328" spans="2:18" ht="30" x14ac:dyDescent="0.25">
      <c r="B328" s="528"/>
      <c r="C328" s="529"/>
      <c r="D328" s="533"/>
      <c r="E328" s="529"/>
      <c r="F328" s="497"/>
      <c r="G328" s="497"/>
      <c r="H328" s="520"/>
      <c r="I328" s="533"/>
      <c r="J328" s="537"/>
      <c r="K328" s="537"/>
      <c r="L328" s="529"/>
      <c r="M328" s="533"/>
      <c r="N328" s="529"/>
      <c r="O328" s="520"/>
      <c r="P328" s="520"/>
      <c r="Q328" s="221" t="s">
        <v>4625</v>
      </c>
      <c r="R328" s="225"/>
    </row>
    <row r="329" spans="2:18" x14ac:dyDescent="0.25">
      <c r="B329" s="530"/>
      <c r="C329" s="531"/>
      <c r="D329" s="534"/>
      <c r="E329" s="531"/>
      <c r="F329" s="498"/>
      <c r="G329" s="498"/>
      <c r="H329" s="521"/>
      <c r="I329" s="534"/>
      <c r="J329" s="538"/>
      <c r="K329" s="538"/>
      <c r="L329" s="531"/>
      <c r="M329" s="534"/>
      <c r="N329" s="531"/>
      <c r="O329" s="521"/>
      <c r="P329" s="521"/>
      <c r="Q329" s="221" t="s">
        <v>4626</v>
      </c>
      <c r="R329" s="225"/>
    </row>
    <row r="330" spans="2:18" x14ac:dyDescent="0.25">
      <c r="B330" s="526"/>
      <c r="C330" s="527"/>
      <c r="D330" s="532"/>
      <c r="E330" s="527"/>
      <c r="F330" s="496" t="s">
        <v>1420</v>
      </c>
      <c r="G330" s="496" t="s">
        <v>1790</v>
      </c>
      <c r="H330" s="535" t="s">
        <v>2040</v>
      </c>
      <c r="I330" s="532" t="s">
        <v>4677</v>
      </c>
      <c r="J330" s="536"/>
      <c r="K330" s="536"/>
      <c r="L330" s="527"/>
      <c r="M330" s="532" t="s">
        <v>4584</v>
      </c>
      <c r="N330" s="527"/>
      <c r="O330" s="535"/>
      <c r="P330" s="535"/>
      <c r="Q330" s="221" t="s">
        <v>4615</v>
      </c>
      <c r="R330" s="225"/>
    </row>
    <row r="331" spans="2:18" x14ac:dyDescent="0.25">
      <c r="B331" s="528"/>
      <c r="C331" s="529"/>
      <c r="D331" s="533"/>
      <c r="E331" s="529"/>
      <c r="F331" s="497"/>
      <c r="G331" s="497"/>
      <c r="H331" s="520"/>
      <c r="I331" s="533"/>
      <c r="J331" s="537"/>
      <c r="K331" s="537"/>
      <c r="L331" s="529"/>
      <c r="M331" s="533"/>
      <c r="N331" s="529"/>
      <c r="O331" s="520"/>
      <c r="P331" s="520"/>
      <c r="Q331" s="221" t="s">
        <v>4613</v>
      </c>
      <c r="R331" s="225"/>
    </row>
    <row r="332" spans="2:18" ht="30" x14ac:dyDescent="0.25">
      <c r="B332" s="528"/>
      <c r="C332" s="529"/>
      <c r="D332" s="533"/>
      <c r="E332" s="529"/>
      <c r="F332" s="497"/>
      <c r="G332" s="497"/>
      <c r="H332" s="520"/>
      <c r="I332" s="533"/>
      <c r="J332" s="537"/>
      <c r="K332" s="537"/>
      <c r="L332" s="529"/>
      <c r="M332" s="533"/>
      <c r="N332" s="529"/>
      <c r="O332" s="520"/>
      <c r="P332" s="520"/>
      <c r="Q332" s="221" t="s">
        <v>4627</v>
      </c>
      <c r="R332" s="225"/>
    </row>
    <row r="333" spans="2:18" ht="30" x14ac:dyDescent="0.25">
      <c r="B333" s="528"/>
      <c r="C333" s="529"/>
      <c r="D333" s="533"/>
      <c r="E333" s="529"/>
      <c r="F333" s="497"/>
      <c r="G333" s="497"/>
      <c r="H333" s="520"/>
      <c r="I333" s="533"/>
      <c r="J333" s="537"/>
      <c r="K333" s="537"/>
      <c r="L333" s="529"/>
      <c r="M333" s="533"/>
      <c r="N333" s="529"/>
      <c r="O333" s="520"/>
      <c r="P333" s="520"/>
      <c r="Q333" s="221" t="s">
        <v>4607</v>
      </c>
      <c r="R333" s="225"/>
    </row>
    <row r="334" spans="2:18" x14ac:dyDescent="0.25">
      <c r="B334" s="528"/>
      <c r="C334" s="529"/>
      <c r="D334" s="533"/>
      <c r="E334" s="529"/>
      <c r="F334" s="497"/>
      <c r="G334" s="497"/>
      <c r="H334" s="520"/>
      <c r="I334" s="533"/>
      <c r="J334" s="537"/>
      <c r="K334" s="537"/>
      <c r="L334" s="529"/>
      <c r="M334" s="533"/>
      <c r="N334" s="529"/>
      <c r="O334" s="520"/>
      <c r="P334" s="520"/>
      <c r="Q334" s="221" t="s">
        <v>4616</v>
      </c>
      <c r="R334" s="225"/>
    </row>
    <row r="335" spans="2:18" x14ac:dyDescent="0.25">
      <c r="B335" s="528"/>
      <c r="C335" s="529"/>
      <c r="D335" s="533"/>
      <c r="E335" s="529"/>
      <c r="F335" s="497"/>
      <c r="G335" s="497"/>
      <c r="H335" s="520"/>
      <c r="I335" s="533"/>
      <c r="J335" s="537"/>
      <c r="K335" s="537"/>
      <c r="L335" s="529"/>
      <c r="M335" s="533"/>
      <c r="N335" s="529"/>
      <c r="O335" s="520"/>
      <c r="P335" s="520"/>
      <c r="Q335" s="221" t="s">
        <v>4628</v>
      </c>
      <c r="R335" s="225"/>
    </row>
    <row r="336" spans="2:18" ht="30" x14ac:dyDescent="0.25">
      <c r="B336" s="528"/>
      <c r="C336" s="529"/>
      <c r="D336" s="533"/>
      <c r="E336" s="529"/>
      <c r="F336" s="497"/>
      <c r="G336" s="497"/>
      <c r="H336" s="520"/>
      <c r="I336" s="533"/>
      <c r="J336" s="537"/>
      <c r="K336" s="537"/>
      <c r="L336" s="529"/>
      <c r="M336" s="533"/>
      <c r="N336" s="529"/>
      <c r="O336" s="520"/>
      <c r="P336" s="520"/>
      <c r="Q336" s="221" t="s">
        <v>4617</v>
      </c>
      <c r="R336" s="225"/>
    </row>
    <row r="337" spans="2:18" ht="30" x14ac:dyDescent="0.25">
      <c r="B337" s="530"/>
      <c r="C337" s="531"/>
      <c r="D337" s="534"/>
      <c r="E337" s="531"/>
      <c r="F337" s="498"/>
      <c r="G337" s="498"/>
      <c r="H337" s="521"/>
      <c r="I337" s="534"/>
      <c r="J337" s="538"/>
      <c r="K337" s="538"/>
      <c r="L337" s="531"/>
      <c r="M337" s="534"/>
      <c r="N337" s="531"/>
      <c r="O337" s="521"/>
      <c r="P337" s="521"/>
      <c r="Q337" s="221" t="s">
        <v>4609</v>
      </c>
      <c r="R337" s="225"/>
    </row>
    <row r="338" spans="2:18" x14ac:dyDescent="0.25">
      <c r="B338" s="526"/>
      <c r="C338" s="527"/>
      <c r="D338" s="532"/>
      <c r="E338" s="527"/>
      <c r="F338" s="496" t="s">
        <v>1420</v>
      </c>
      <c r="G338" s="496" t="s">
        <v>1790</v>
      </c>
      <c r="H338" s="535" t="s">
        <v>952</v>
      </c>
      <c r="I338" s="532" t="s">
        <v>4671</v>
      </c>
      <c r="J338" s="536"/>
      <c r="K338" s="536"/>
      <c r="L338" s="527"/>
      <c r="M338" s="532" t="s">
        <v>4584</v>
      </c>
      <c r="N338" s="527"/>
      <c r="O338" s="535"/>
      <c r="P338" s="535"/>
      <c r="Q338" s="221" t="s">
        <v>4615</v>
      </c>
      <c r="R338" s="225"/>
    </row>
    <row r="339" spans="2:18" ht="30" x14ac:dyDescent="0.25">
      <c r="B339" s="528"/>
      <c r="C339" s="529"/>
      <c r="D339" s="533"/>
      <c r="E339" s="529"/>
      <c r="F339" s="497"/>
      <c r="G339" s="497"/>
      <c r="H339" s="520"/>
      <c r="I339" s="533"/>
      <c r="J339" s="537"/>
      <c r="K339" s="537"/>
      <c r="L339" s="529"/>
      <c r="M339" s="533"/>
      <c r="N339" s="529"/>
      <c r="O339" s="520"/>
      <c r="P339" s="520"/>
      <c r="Q339" s="221" t="s">
        <v>4605</v>
      </c>
      <c r="R339" s="225"/>
    </row>
    <row r="340" spans="2:18" ht="30" x14ac:dyDescent="0.25">
      <c r="B340" s="528"/>
      <c r="C340" s="529"/>
      <c r="D340" s="533"/>
      <c r="E340" s="529"/>
      <c r="F340" s="497"/>
      <c r="G340" s="497"/>
      <c r="H340" s="520"/>
      <c r="I340" s="533"/>
      <c r="J340" s="537"/>
      <c r="K340" s="537"/>
      <c r="L340" s="529"/>
      <c r="M340" s="533"/>
      <c r="N340" s="529"/>
      <c r="O340" s="520"/>
      <c r="P340" s="520"/>
      <c r="Q340" s="221" t="s">
        <v>4579</v>
      </c>
      <c r="R340" s="225"/>
    </row>
    <row r="341" spans="2:18" x14ac:dyDescent="0.25">
      <c r="B341" s="528"/>
      <c r="C341" s="529"/>
      <c r="D341" s="533"/>
      <c r="E341" s="529"/>
      <c r="F341" s="497"/>
      <c r="G341" s="497"/>
      <c r="H341" s="520"/>
      <c r="I341" s="533"/>
      <c r="J341" s="537"/>
      <c r="K341" s="537"/>
      <c r="L341" s="529"/>
      <c r="M341" s="533"/>
      <c r="N341" s="529"/>
      <c r="O341" s="520"/>
      <c r="P341" s="520"/>
      <c r="Q341" s="221" t="s">
        <v>4616</v>
      </c>
      <c r="R341" s="225"/>
    </row>
    <row r="342" spans="2:18" ht="30" x14ac:dyDescent="0.25">
      <c r="B342" s="528"/>
      <c r="C342" s="529"/>
      <c r="D342" s="533"/>
      <c r="E342" s="529"/>
      <c r="F342" s="497"/>
      <c r="G342" s="497"/>
      <c r="H342" s="520"/>
      <c r="I342" s="533"/>
      <c r="J342" s="537"/>
      <c r="K342" s="537"/>
      <c r="L342" s="529"/>
      <c r="M342" s="533"/>
      <c r="N342" s="529"/>
      <c r="O342" s="520"/>
      <c r="P342" s="520"/>
      <c r="Q342" s="221" t="s">
        <v>4627</v>
      </c>
      <c r="R342" s="225"/>
    </row>
    <row r="343" spans="2:18" x14ac:dyDescent="0.25">
      <c r="B343" s="530"/>
      <c r="C343" s="531"/>
      <c r="D343" s="534"/>
      <c r="E343" s="531"/>
      <c r="F343" s="498"/>
      <c r="G343" s="498"/>
      <c r="H343" s="521"/>
      <c r="I343" s="534"/>
      <c r="J343" s="538"/>
      <c r="K343" s="538"/>
      <c r="L343" s="531"/>
      <c r="M343" s="534"/>
      <c r="N343" s="531"/>
      <c r="O343" s="521"/>
      <c r="P343" s="521"/>
      <c r="Q343" s="221" t="s">
        <v>4618</v>
      </c>
      <c r="R343" s="225"/>
    </row>
    <row r="344" spans="2:18" x14ac:dyDescent="0.25">
      <c r="B344" s="526"/>
      <c r="C344" s="527"/>
      <c r="D344" s="532"/>
      <c r="E344" s="527"/>
      <c r="F344" s="496" t="s">
        <v>1420</v>
      </c>
      <c r="G344" s="496" t="s">
        <v>1790</v>
      </c>
      <c r="H344" s="535" t="s">
        <v>1534</v>
      </c>
      <c r="I344" s="532" t="s">
        <v>4671</v>
      </c>
      <c r="J344" s="536"/>
      <c r="K344" s="536"/>
      <c r="L344" s="527"/>
      <c r="M344" s="532" t="s">
        <v>4584</v>
      </c>
      <c r="N344" s="527"/>
      <c r="O344" s="535"/>
      <c r="P344" s="535"/>
      <c r="Q344" s="221" t="s">
        <v>4615</v>
      </c>
      <c r="R344" s="225"/>
    </row>
    <row r="345" spans="2:18" ht="30" x14ac:dyDescent="0.25">
      <c r="B345" s="528"/>
      <c r="C345" s="529"/>
      <c r="D345" s="533"/>
      <c r="E345" s="529"/>
      <c r="F345" s="497"/>
      <c r="G345" s="497"/>
      <c r="H345" s="520"/>
      <c r="I345" s="533"/>
      <c r="J345" s="537"/>
      <c r="K345" s="537"/>
      <c r="L345" s="529"/>
      <c r="M345" s="533"/>
      <c r="N345" s="529"/>
      <c r="O345" s="520"/>
      <c r="P345" s="520"/>
      <c r="Q345" s="221" t="s">
        <v>4630</v>
      </c>
      <c r="R345" s="225"/>
    </row>
    <row r="346" spans="2:18" x14ac:dyDescent="0.25">
      <c r="B346" s="528"/>
      <c r="C346" s="529"/>
      <c r="D346" s="533"/>
      <c r="E346" s="529"/>
      <c r="F346" s="497"/>
      <c r="G346" s="497"/>
      <c r="H346" s="520"/>
      <c r="I346" s="533"/>
      <c r="J346" s="537"/>
      <c r="K346" s="537"/>
      <c r="L346" s="529"/>
      <c r="M346" s="533"/>
      <c r="N346" s="529"/>
      <c r="O346" s="520"/>
      <c r="P346" s="520"/>
      <c r="Q346" s="221" t="s">
        <v>4616</v>
      </c>
      <c r="R346" s="225"/>
    </row>
    <row r="347" spans="2:18" x14ac:dyDescent="0.25">
      <c r="B347" s="528"/>
      <c r="C347" s="529"/>
      <c r="D347" s="533"/>
      <c r="E347" s="529"/>
      <c r="F347" s="497"/>
      <c r="G347" s="497"/>
      <c r="H347" s="520"/>
      <c r="I347" s="533"/>
      <c r="J347" s="537"/>
      <c r="K347" s="537"/>
      <c r="L347" s="529"/>
      <c r="M347" s="533"/>
      <c r="N347" s="529"/>
      <c r="O347" s="520"/>
      <c r="P347" s="520"/>
      <c r="Q347" s="221" t="s">
        <v>4631</v>
      </c>
      <c r="R347" s="225"/>
    </row>
    <row r="348" spans="2:18" ht="30" x14ac:dyDescent="0.25">
      <c r="B348" s="528"/>
      <c r="C348" s="529"/>
      <c r="D348" s="533"/>
      <c r="E348" s="529"/>
      <c r="F348" s="497"/>
      <c r="G348" s="497"/>
      <c r="H348" s="520"/>
      <c r="I348" s="533"/>
      <c r="J348" s="537"/>
      <c r="K348" s="537"/>
      <c r="L348" s="529"/>
      <c r="M348" s="533"/>
      <c r="N348" s="529"/>
      <c r="O348" s="520"/>
      <c r="P348" s="520"/>
      <c r="Q348" s="221" t="s">
        <v>4607</v>
      </c>
      <c r="R348" s="225"/>
    </row>
    <row r="349" spans="2:18" ht="30" x14ac:dyDescent="0.25">
      <c r="B349" s="530"/>
      <c r="C349" s="531"/>
      <c r="D349" s="534"/>
      <c r="E349" s="531"/>
      <c r="F349" s="498"/>
      <c r="G349" s="498"/>
      <c r="H349" s="521"/>
      <c r="I349" s="534"/>
      <c r="J349" s="538"/>
      <c r="K349" s="538"/>
      <c r="L349" s="531"/>
      <c r="M349" s="534"/>
      <c r="N349" s="531"/>
      <c r="O349" s="521"/>
      <c r="P349" s="521"/>
      <c r="Q349" s="221" t="s">
        <v>4609</v>
      </c>
      <c r="R349" s="225"/>
    </row>
    <row r="350" spans="2:18" x14ac:dyDescent="0.25">
      <c r="B350" s="526"/>
      <c r="C350" s="527"/>
      <c r="D350" s="532"/>
      <c r="E350" s="527"/>
      <c r="F350" s="496" t="s">
        <v>1420</v>
      </c>
      <c r="G350" s="496" t="s">
        <v>1790</v>
      </c>
      <c r="H350" s="535" t="s">
        <v>4632</v>
      </c>
      <c r="I350" s="532" t="s">
        <v>4679</v>
      </c>
      <c r="J350" s="536"/>
      <c r="K350" s="536"/>
      <c r="L350" s="527"/>
      <c r="M350" s="532" t="s">
        <v>4584</v>
      </c>
      <c r="N350" s="527"/>
      <c r="O350" s="535"/>
      <c r="P350" s="535"/>
      <c r="Q350" s="221" t="s">
        <v>4633</v>
      </c>
      <c r="R350" s="225"/>
    </row>
    <row r="351" spans="2:18" x14ac:dyDescent="0.25">
      <c r="B351" s="528"/>
      <c r="C351" s="529"/>
      <c r="D351" s="533"/>
      <c r="E351" s="529"/>
      <c r="F351" s="497"/>
      <c r="G351" s="497"/>
      <c r="H351" s="520"/>
      <c r="I351" s="533"/>
      <c r="J351" s="537"/>
      <c r="K351" s="537"/>
      <c r="L351" s="529"/>
      <c r="M351" s="533"/>
      <c r="N351" s="529"/>
      <c r="O351" s="520"/>
      <c r="P351" s="520"/>
      <c r="Q351" s="221" t="s">
        <v>4634</v>
      </c>
      <c r="R351" s="225"/>
    </row>
    <row r="352" spans="2:18" x14ac:dyDescent="0.25">
      <c r="B352" s="528"/>
      <c r="C352" s="529"/>
      <c r="D352" s="533"/>
      <c r="E352" s="529"/>
      <c r="F352" s="497"/>
      <c r="G352" s="497"/>
      <c r="H352" s="520"/>
      <c r="I352" s="533"/>
      <c r="J352" s="537"/>
      <c r="K352" s="537"/>
      <c r="L352" s="529"/>
      <c r="M352" s="533"/>
      <c r="N352" s="529"/>
      <c r="O352" s="520"/>
      <c r="P352" s="520"/>
      <c r="Q352" s="221" t="s">
        <v>4635</v>
      </c>
      <c r="R352" s="225"/>
    </row>
    <row r="353" spans="2:18" x14ac:dyDescent="0.25">
      <c r="B353" s="528"/>
      <c r="C353" s="529"/>
      <c r="D353" s="533"/>
      <c r="E353" s="529"/>
      <c r="F353" s="497"/>
      <c r="G353" s="497"/>
      <c r="H353" s="520"/>
      <c r="I353" s="533"/>
      <c r="J353" s="537"/>
      <c r="K353" s="537"/>
      <c r="L353" s="529"/>
      <c r="M353" s="533"/>
      <c r="N353" s="529"/>
      <c r="O353" s="520"/>
      <c r="P353" s="520"/>
      <c r="Q353" s="221" t="s">
        <v>4616</v>
      </c>
      <c r="R353" s="225"/>
    </row>
    <row r="354" spans="2:18" x14ac:dyDescent="0.25">
      <c r="B354" s="530"/>
      <c r="C354" s="531"/>
      <c r="D354" s="534"/>
      <c r="E354" s="531"/>
      <c r="F354" s="498"/>
      <c r="G354" s="498"/>
      <c r="H354" s="521"/>
      <c r="I354" s="534"/>
      <c r="J354" s="538"/>
      <c r="K354" s="538"/>
      <c r="L354" s="531"/>
      <c r="M354" s="534"/>
      <c r="N354" s="531"/>
      <c r="O354" s="521"/>
      <c r="P354" s="521"/>
      <c r="Q354" s="221" t="s">
        <v>4636</v>
      </c>
      <c r="R354" s="225"/>
    </row>
    <row r="355" spans="2:18" x14ac:dyDescent="0.25">
      <c r="B355" s="526"/>
      <c r="C355" s="527"/>
      <c r="D355" s="532"/>
      <c r="E355" s="527"/>
      <c r="F355" s="496" t="s">
        <v>1420</v>
      </c>
      <c r="G355" s="496" t="s">
        <v>1790</v>
      </c>
      <c r="H355" s="535" t="s">
        <v>4632</v>
      </c>
      <c r="I355" s="532" t="s">
        <v>4680</v>
      </c>
      <c r="J355" s="536"/>
      <c r="K355" s="536"/>
      <c r="L355" s="527"/>
      <c r="M355" s="532" t="s">
        <v>4584</v>
      </c>
      <c r="N355" s="527"/>
      <c r="O355" s="535"/>
      <c r="P355" s="535"/>
      <c r="Q355" s="221" t="s">
        <v>4633</v>
      </c>
      <c r="R355" s="225"/>
    </row>
    <row r="356" spans="2:18" x14ac:dyDescent="0.25">
      <c r="B356" s="528"/>
      <c r="C356" s="529"/>
      <c r="D356" s="533"/>
      <c r="E356" s="529"/>
      <c r="F356" s="497"/>
      <c r="G356" s="497"/>
      <c r="H356" s="520"/>
      <c r="I356" s="533"/>
      <c r="J356" s="537"/>
      <c r="K356" s="537"/>
      <c r="L356" s="529"/>
      <c r="M356" s="533"/>
      <c r="N356" s="529"/>
      <c r="O356" s="520"/>
      <c r="P356" s="520"/>
      <c r="Q356" s="221" t="s">
        <v>4634</v>
      </c>
      <c r="R356" s="225"/>
    </row>
    <row r="357" spans="2:18" x14ac:dyDescent="0.25">
      <c r="B357" s="528"/>
      <c r="C357" s="529"/>
      <c r="D357" s="533"/>
      <c r="E357" s="529"/>
      <c r="F357" s="497"/>
      <c r="G357" s="497"/>
      <c r="H357" s="520"/>
      <c r="I357" s="533"/>
      <c r="J357" s="537"/>
      <c r="K357" s="537"/>
      <c r="L357" s="529"/>
      <c r="M357" s="533"/>
      <c r="N357" s="529"/>
      <c r="O357" s="520"/>
      <c r="P357" s="520"/>
      <c r="Q357" s="221" t="s">
        <v>4637</v>
      </c>
      <c r="R357" s="225"/>
    </row>
    <row r="358" spans="2:18" x14ac:dyDescent="0.25">
      <c r="B358" s="528"/>
      <c r="C358" s="529"/>
      <c r="D358" s="533"/>
      <c r="E358" s="529"/>
      <c r="F358" s="497"/>
      <c r="G358" s="497"/>
      <c r="H358" s="520"/>
      <c r="I358" s="533"/>
      <c r="J358" s="537"/>
      <c r="K358" s="537"/>
      <c r="L358" s="529"/>
      <c r="M358" s="533"/>
      <c r="N358" s="529"/>
      <c r="O358" s="520"/>
      <c r="P358" s="520"/>
      <c r="Q358" s="221" t="s">
        <v>4636</v>
      </c>
      <c r="R358" s="225"/>
    </row>
    <row r="359" spans="2:18" x14ac:dyDescent="0.25">
      <c r="B359" s="528"/>
      <c r="C359" s="529"/>
      <c r="D359" s="533"/>
      <c r="E359" s="529"/>
      <c r="F359" s="497"/>
      <c r="G359" s="497"/>
      <c r="H359" s="520"/>
      <c r="I359" s="533"/>
      <c r="J359" s="537"/>
      <c r="K359" s="537"/>
      <c r="L359" s="529"/>
      <c r="M359" s="533"/>
      <c r="N359" s="529"/>
      <c r="O359" s="520"/>
      <c r="P359" s="520"/>
      <c r="Q359" s="221" t="s">
        <v>4616</v>
      </c>
      <c r="R359" s="225"/>
    </row>
    <row r="360" spans="2:18" ht="30.75" thickBot="1" x14ac:dyDescent="0.3">
      <c r="B360" s="528"/>
      <c r="C360" s="529"/>
      <c r="D360" s="533"/>
      <c r="E360" s="529"/>
      <c r="F360" s="497"/>
      <c r="G360" s="497"/>
      <c r="H360" s="520"/>
      <c r="I360" s="533"/>
      <c r="J360" s="537"/>
      <c r="K360" s="537"/>
      <c r="L360" s="529"/>
      <c r="M360" s="533"/>
      <c r="N360" s="529"/>
      <c r="O360" s="520"/>
      <c r="P360" s="520"/>
      <c r="Q360" s="221" t="s">
        <v>4638</v>
      </c>
      <c r="R360" s="225"/>
    </row>
    <row r="361" spans="2:18" x14ac:dyDescent="0.25">
      <c r="B361" s="539"/>
      <c r="C361" s="540"/>
      <c r="D361" s="541"/>
      <c r="E361" s="540"/>
      <c r="F361" s="500" t="s">
        <v>515</v>
      </c>
      <c r="G361" s="500" t="s">
        <v>1790</v>
      </c>
      <c r="H361" s="519" t="s">
        <v>4639</v>
      </c>
      <c r="I361" s="541" t="s">
        <v>4681</v>
      </c>
      <c r="J361" s="542"/>
      <c r="K361" s="542"/>
      <c r="L361" s="540"/>
      <c r="M361" s="541" t="s">
        <v>4584</v>
      </c>
      <c r="N361" s="540"/>
      <c r="O361" s="519"/>
      <c r="P361" s="519"/>
      <c r="Q361" s="249" t="s">
        <v>4604</v>
      </c>
      <c r="R361" s="211"/>
    </row>
    <row r="362" spans="2:18" x14ac:dyDescent="0.25">
      <c r="B362" s="528"/>
      <c r="C362" s="529"/>
      <c r="D362" s="533"/>
      <c r="E362" s="529"/>
      <c r="F362" s="497"/>
      <c r="G362" s="497"/>
      <c r="H362" s="520"/>
      <c r="I362" s="533"/>
      <c r="J362" s="537"/>
      <c r="K362" s="537"/>
      <c r="L362" s="529"/>
      <c r="M362" s="533"/>
      <c r="N362" s="529"/>
      <c r="O362" s="520"/>
      <c r="P362" s="520"/>
      <c r="Q362" s="25" t="s">
        <v>4640</v>
      </c>
      <c r="R362" s="212"/>
    </row>
    <row r="363" spans="2:18" x14ac:dyDescent="0.25">
      <c r="B363" s="528"/>
      <c r="C363" s="529"/>
      <c r="D363" s="533"/>
      <c r="E363" s="529"/>
      <c r="F363" s="497"/>
      <c r="G363" s="497"/>
      <c r="H363" s="520"/>
      <c r="I363" s="533"/>
      <c r="J363" s="537"/>
      <c r="K363" s="537"/>
      <c r="L363" s="529"/>
      <c r="M363" s="533"/>
      <c r="N363" s="529"/>
      <c r="O363" s="520"/>
      <c r="P363" s="520"/>
      <c r="Q363" s="25" t="s">
        <v>4593</v>
      </c>
      <c r="R363" s="212"/>
    </row>
    <row r="364" spans="2:18" x14ac:dyDescent="0.25">
      <c r="B364" s="528"/>
      <c r="C364" s="529"/>
      <c r="D364" s="533"/>
      <c r="E364" s="529"/>
      <c r="F364" s="497"/>
      <c r="G364" s="497"/>
      <c r="H364" s="520"/>
      <c r="I364" s="533"/>
      <c r="J364" s="537"/>
      <c r="K364" s="537"/>
      <c r="L364" s="529"/>
      <c r="M364" s="533"/>
      <c r="N364" s="529"/>
      <c r="O364" s="520"/>
      <c r="P364" s="520"/>
      <c r="Q364" s="25" t="s">
        <v>4617</v>
      </c>
      <c r="R364" s="212"/>
    </row>
    <row r="365" spans="2:18" x14ac:dyDescent="0.25">
      <c r="B365" s="530"/>
      <c r="C365" s="531"/>
      <c r="D365" s="534"/>
      <c r="E365" s="531"/>
      <c r="F365" s="498"/>
      <c r="G365" s="498"/>
      <c r="H365" s="521"/>
      <c r="I365" s="534"/>
      <c r="J365" s="538"/>
      <c r="K365" s="538"/>
      <c r="L365" s="531"/>
      <c r="M365" s="534"/>
      <c r="N365" s="531"/>
      <c r="O365" s="521"/>
      <c r="P365" s="521"/>
      <c r="Q365" s="25" t="s">
        <v>4641</v>
      </c>
      <c r="R365" s="212"/>
    </row>
    <row r="366" spans="2:18" x14ac:dyDescent="0.25">
      <c r="B366" s="526"/>
      <c r="C366" s="527"/>
      <c r="D366" s="532"/>
      <c r="E366" s="527"/>
      <c r="F366" s="496" t="s">
        <v>515</v>
      </c>
      <c r="G366" s="496" t="s">
        <v>1790</v>
      </c>
      <c r="H366" s="535" t="s">
        <v>4642</v>
      </c>
      <c r="I366" s="532" t="s">
        <v>4682</v>
      </c>
      <c r="J366" s="536"/>
      <c r="K366" s="536"/>
      <c r="L366" s="527"/>
      <c r="M366" s="532" t="s">
        <v>4584</v>
      </c>
      <c r="N366" s="527"/>
      <c r="O366" s="535"/>
      <c r="P366" s="535"/>
      <c r="Q366" s="25" t="s">
        <v>4643</v>
      </c>
      <c r="R366" s="212"/>
    </row>
    <row r="367" spans="2:18" x14ac:dyDescent="0.25">
      <c r="B367" s="530"/>
      <c r="C367" s="531"/>
      <c r="D367" s="534"/>
      <c r="E367" s="531"/>
      <c r="F367" s="498"/>
      <c r="G367" s="498"/>
      <c r="H367" s="521"/>
      <c r="I367" s="534"/>
      <c r="J367" s="538"/>
      <c r="K367" s="538"/>
      <c r="L367" s="531"/>
      <c r="M367" s="534"/>
      <c r="N367" s="531"/>
      <c r="O367" s="521"/>
      <c r="P367" s="521"/>
      <c r="Q367" s="25" t="s">
        <v>4604</v>
      </c>
      <c r="R367" s="212"/>
    </row>
    <row r="368" spans="2:18" x14ac:dyDescent="0.25">
      <c r="B368" s="526"/>
      <c r="C368" s="527"/>
      <c r="D368" s="532"/>
      <c r="E368" s="527"/>
      <c r="F368" s="496" t="s">
        <v>515</v>
      </c>
      <c r="G368" s="496" t="s">
        <v>1790</v>
      </c>
      <c r="H368" s="535" t="s">
        <v>4642</v>
      </c>
      <c r="I368" s="532" t="s">
        <v>4678</v>
      </c>
      <c r="J368" s="536" t="s">
        <v>4644</v>
      </c>
      <c r="K368" s="536" t="s">
        <v>4629</v>
      </c>
      <c r="L368" s="527"/>
      <c r="M368" s="532" t="s">
        <v>4584</v>
      </c>
      <c r="N368" s="527"/>
      <c r="O368" s="535"/>
      <c r="P368" s="535"/>
      <c r="Q368" s="25" t="s">
        <v>4604</v>
      </c>
      <c r="R368" s="212"/>
    </row>
    <row r="369" spans="2:18" x14ac:dyDescent="0.25">
      <c r="B369" s="530"/>
      <c r="C369" s="531"/>
      <c r="D369" s="534"/>
      <c r="E369" s="531"/>
      <c r="F369" s="498" t="s">
        <v>515</v>
      </c>
      <c r="G369" s="498" t="s">
        <v>1790</v>
      </c>
      <c r="H369" s="521"/>
      <c r="I369" s="534"/>
      <c r="J369" s="538"/>
      <c r="K369" s="538"/>
      <c r="L369" s="531"/>
      <c r="M369" s="534"/>
      <c r="N369" s="531"/>
      <c r="O369" s="521"/>
      <c r="P369" s="521"/>
      <c r="Q369" s="25" t="s">
        <v>4579</v>
      </c>
      <c r="R369" s="212"/>
    </row>
    <row r="370" spans="2:18" x14ac:dyDescent="0.25">
      <c r="B370" s="526"/>
      <c r="C370" s="527"/>
      <c r="D370" s="532"/>
      <c r="E370" s="527"/>
      <c r="F370" s="496" t="s">
        <v>515</v>
      </c>
      <c r="G370" s="496" t="s">
        <v>1790</v>
      </c>
      <c r="H370" s="535" t="s">
        <v>3437</v>
      </c>
      <c r="I370" s="532" t="s">
        <v>4682</v>
      </c>
      <c r="J370" s="536"/>
      <c r="K370" s="536"/>
      <c r="L370" s="527"/>
      <c r="M370" s="532" t="s">
        <v>4584</v>
      </c>
      <c r="N370" s="527"/>
      <c r="O370" s="535"/>
      <c r="P370" s="535"/>
      <c r="Q370" s="25" t="s">
        <v>4643</v>
      </c>
      <c r="R370" s="212"/>
    </row>
    <row r="371" spans="2:18" x14ac:dyDescent="0.25">
      <c r="B371" s="528"/>
      <c r="C371" s="529"/>
      <c r="D371" s="533"/>
      <c r="E371" s="529"/>
      <c r="F371" s="497"/>
      <c r="G371" s="497"/>
      <c r="H371" s="520"/>
      <c r="I371" s="533"/>
      <c r="J371" s="537"/>
      <c r="K371" s="537"/>
      <c r="L371" s="529"/>
      <c r="M371" s="533"/>
      <c r="N371" s="529"/>
      <c r="O371" s="520"/>
      <c r="P371" s="520"/>
      <c r="Q371" s="25" t="s">
        <v>4645</v>
      </c>
      <c r="R371" s="212"/>
    </row>
    <row r="372" spans="2:18" x14ac:dyDescent="0.25">
      <c r="B372" s="530"/>
      <c r="C372" s="531"/>
      <c r="D372" s="534"/>
      <c r="E372" s="531"/>
      <c r="F372" s="498"/>
      <c r="G372" s="498"/>
      <c r="H372" s="521"/>
      <c r="I372" s="534"/>
      <c r="J372" s="538"/>
      <c r="K372" s="538"/>
      <c r="L372" s="531"/>
      <c r="M372" s="534"/>
      <c r="N372" s="531"/>
      <c r="O372" s="521"/>
      <c r="P372" s="521"/>
      <c r="Q372" s="25" t="s">
        <v>4604</v>
      </c>
      <c r="R372" s="212"/>
    </row>
    <row r="373" spans="2:18" x14ac:dyDescent="0.25">
      <c r="B373" s="526"/>
      <c r="C373" s="527"/>
      <c r="D373" s="532"/>
      <c r="E373" s="527"/>
      <c r="F373" s="496" t="s">
        <v>515</v>
      </c>
      <c r="G373" s="496" t="s">
        <v>1790</v>
      </c>
      <c r="H373" s="535" t="s">
        <v>3437</v>
      </c>
      <c r="I373" s="532" t="s">
        <v>4681</v>
      </c>
      <c r="J373" s="536"/>
      <c r="K373" s="536"/>
      <c r="L373" s="527"/>
      <c r="M373" s="532" t="s">
        <v>4584</v>
      </c>
      <c r="N373" s="527"/>
      <c r="O373" s="535"/>
      <c r="P373" s="535"/>
      <c r="Q373" s="25" t="s">
        <v>4579</v>
      </c>
      <c r="R373" s="212"/>
    </row>
    <row r="374" spans="2:18" x14ac:dyDescent="0.25">
      <c r="B374" s="528"/>
      <c r="C374" s="529"/>
      <c r="D374" s="533"/>
      <c r="E374" s="529"/>
      <c r="F374" s="497"/>
      <c r="G374" s="497"/>
      <c r="H374" s="520"/>
      <c r="I374" s="533"/>
      <c r="J374" s="537"/>
      <c r="K374" s="537"/>
      <c r="L374" s="529"/>
      <c r="M374" s="533"/>
      <c r="N374" s="529"/>
      <c r="O374" s="520"/>
      <c r="P374" s="520"/>
      <c r="Q374" s="25" t="s">
        <v>4604</v>
      </c>
      <c r="R374" s="212"/>
    </row>
    <row r="375" spans="2:18" x14ac:dyDescent="0.25">
      <c r="B375" s="530"/>
      <c r="C375" s="531"/>
      <c r="D375" s="534"/>
      <c r="E375" s="531"/>
      <c r="F375" s="498"/>
      <c r="G375" s="498"/>
      <c r="H375" s="521"/>
      <c r="I375" s="534"/>
      <c r="J375" s="538"/>
      <c r="K375" s="538"/>
      <c r="L375" s="531"/>
      <c r="M375" s="534"/>
      <c r="N375" s="531"/>
      <c r="O375" s="521"/>
      <c r="P375" s="521"/>
      <c r="Q375" s="25" t="s">
        <v>4604</v>
      </c>
      <c r="R375" s="212"/>
    </row>
    <row r="376" spans="2:18" x14ac:dyDescent="0.25">
      <c r="B376" s="522"/>
      <c r="C376" s="523"/>
      <c r="D376" s="524"/>
      <c r="E376" s="523"/>
      <c r="F376" s="189" t="s">
        <v>515</v>
      </c>
      <c r="G376" s="189" t="s">
        <v>1790</v>
      </c>
      <c r="H376" s="25" t="s">
        <v>4646</v>
      </c>
      <c r="I376" s="524" t="s">
        <v>4682</v>
      </c>
      <c r="J376" s="525"/>
      <c r="K376" s="525"/>
      <c r="L376" s="523"/>
      <c r="M376" s="524" t="s">
        <v>4584</v>
      </c>
      <c r="N376" s="523"/>
      <c r="O376" s="25"/>
      <c r="P376" s="25"/>
      <c r="Q376" s="25" t="s">
        <v>4647</v>
      </c>
      <c r="R376" s="212"/>
    </row>
    <row r="377" spans="2:18" x14ac:dyDescent="0.25">
      <c r="B377" s="526"/>
      <c r="C377" s="527"/>
      <c r="D377" s="532"/>
      <c r="E377" s="527"/>
      <c r="F377" s="496" t="s">
        <v>515</v>
      </c>
      <c r="G377" s="496" t="s">
        <v>1790</v>
      </c>
      <c r="H377" s="535" t="s">
        <v>4646</v>
      </c>
      <c r="I377" s="532" t="s">
        <v>4681</v>
      </c>
      <c r="J377" s="536"/>
      <c r="K377" s="536"/>
      <c r="L377" s="527"/>
      <c r="M377" s="532" t="s">
        <v>4584</v>
      </c>
      <c r="N377" s="527"/>
      <c r="O377" s="535"/>
      <c r="P377" s="535"/>
      <c r="Q377" s="25" t="s">
        <v>4648</v>
      </c>
      <c r="R377" s="212"/>
    </row>
    <row r="378" spans="2:18" x14ac:dyDescent="0.25">
      <c r="B378" s="530"/>
      <c r="C378" s="531"/>
      <c r="D378" s="534"/>
      <c r="E378" s="531"/>
      <c r="F378" s="498"/>
      <c r="G378" s="498"/>
      <c r="H378" s="521"/>
      <c r="I378" s="534"/>
      <c r="J378" s="538"/>
      <c r="K378" s="538"/>
      <c r="L378" s="531"/>
      <c r="M378" s="534"/>
      <c r="N378" s="531"/>
      <c r="O378" s="521"/>
      <c r="P378" s="521"/>
      <c r="Q378" s="25" t="s">
        <v>4604</v>
      </c>
      <c r="R378" s="212"/>
    </row>
    <row r="379" spans="2:18" x14ac:dyDescent="0.25">
      <c r="B379" s="522"/>
      <c r="C379" s="523"/>
      <c r="D379" s="524"/>
      <c r="E379" s="523"/>
      <c r="F379" s="189" t="s">
        <v>515</v>
      </c>
      <c r="G379" s="189" t="s">
        <v>1790</v>
      </c>
      <c r="H379" s="25" t="s">
        <v>4649</v>
      </c>
      <c r="I379" s="524" t="s">
        <v>4682</v>
      </c>
      <c r="J379" s="525"/>
      <c r="K379" s="525"/>
      <c r="L379" s="523"/>
      <c r="M379" s="524" t="s">
        <v>4584</v>
      </c>
      <c r="N379" s="523"/>
      <c r="O379" s="25"/>
      <c r="P379" s="25"/>
      <c r="Q379" s="25" t="s">
        <v>4650</v>
      </c>
      <c r="R379" s="212"/>
    </row>
    <row r="380" spans="2:18" x14ac:dyDescent="0.25">
      <c r="B380" s="526"/>
      <c r="C380" s="527"/>
      <c r="D380" s="532"/>
      <c r="E380" s="527"/>
      <c r="F380" s="496" t="s">
        <v>515</v>
      </c>
      <c r="G380" s="496" t="s">
        <v>1790</v>
      </c>
      <c r="H380" s="535" t="s">
        <v>4649</v>
      </c>
      <c r="I380" s="532" t="s">
        <v>4681</v>
      </c>
      <c r="J380" s="536"/>
      <c r="K380" s="536"/>
      <c r="L380" s="527"/>
      <c r="M380" s="532"/>
      <c r="N380" s="527"/>
      <c r="O380" s="535"/>
      <c r="P380" s="535"/>
      <c r="Q380" s="25" t="s">
        <v>4604</v>
      </c>
      <c r="R380" s="212"/>
    </row>
    <row r="381" spans="2:18" x14ac:dyDescent="0.25">
      <c r="B381" s="530"/>
      <c r="C381" s="531"/>
      <c r="D381" s="534"/>
      <c r="E381" s="531"/>
      <c r="F381" s="498"/>
      <c r="G381" s="498"/>
      <c r="H381" s="521"/>
      <c r="I381" s="534"/>
      <c r="J381" s="538"/>
      <c r="K381" s="538"/>
      <c r="L381" s="531"/>
      <c r="M381" s="534"/>
      <c r="N381" s="531"/>
      <c r="O381" s="521"/>
      <c r="P381" s="521"/>
      <c r="Q381" s="25" t="s">
        <v>4651</v>
      </c>
      <c r="R381" s="212"/>
    </row>
    <row r="382" spans="2:18" x14ac:dyDescent="0.25">
      <c r="B382" s="522"/>
      <c r="C382" s="523"/>
      <c r="D382" s="524"/>
      <c r="E382" s="523"/>
      <c r="F382" s="189" t="s">
        <v>515</v>
      </c>
      <c r="G382" s="189" t="s">
        <v>1790</v>
      </c>
      <c r="H382" s="25" t="s">
        <v>3451</v>
      </c>
      <c r="I382" s="524" t="s">
        <v>4682</v>
      </c>
      <c r="J382" s="525"/>
      <c r="K382" s="525"/>
      <c r="L382" s="523"/>
      <c r="M382" s="524"/>
      <c r="N382" s="523"/>
      <c r="O382" s="25"/>
      <c r="P382" s="25"/>
      <c r="Q382" s="239" t="s">
        <v>4577</v>
      </c>
      <c r="R382" s="212"/>
    </row>
    <row r="383" spans="2:18" x14ac:dyDescent="0.25">
      <c r="B383" s="526"/>
      <c r="C383" s="527"/>
      <c r="D383" s="532"/>
      <c r="E383" s="527"/>
      <c r="F383" s="496" t="s">
        <v>515</v>
      </c>
      <c r="G383" s="496" t="s">
        <v>1790</v>
      </c>
      <c r="H383" s="535" t="s">
        <v>3451</v>
      </c>
      <c r="I383" s="532" t="s">
        <v>4681</v>
      </c>
      <c r="J383" s="536"/>
      <c r="K383" s="536"/>
      <c r="L383" s="527"/>
      <c r="M383" s="532" t="s">
        <v>4584</v>
      </c>
      <c r="N383" s="527"/>
      <c r="O383" s="535"/>
      <c r="P383" s="535"/>
      <c r="Q383" s="25" t="s">
        <v>4579</v>
      </c>
      <c r="R383" s="212"/>
    </row>
    <row r="384" spans="2:18" x14ac:dyDescent="0.25">
      <c r="B384" s="530"/>
      <c r="C384" s="531"/>
      <c r="D384" s="534"/>
      <c r="E384" s="531"/>
      <c r="F384" s="498"/>
      <c r="G384" s="498"/>
      <c r="H384" s="521"/>
      <c r="I384" s="534"/>
      <c r="J384" s="538"/>
      <c r="K384" s="538"/>
      <c r="L384" s="531"/>
      <c r="M384" s="534"/>
      <c r="N384" s="531"/>
      <c r="O384" s="521"/>
      <c r="P384" s="521"/>
      <c r="Q384" s="25" t="s">
        <v>4604</v>
      </c>
      <c r="R384" s="212"/>
    </row>
    <row r="385" spans="2:18" x14ac:dyDescent="0.25">
      <c r="B385" s="526"/>
      <c r="C385" s="527"/>
      <c r="D385" s="532"/>
      <c r="E385" s="527"/>
      <c r="F385" s="496" t="s">
        <v>515</v>
      </c>
      <c r="G385" s="496" t="s">
        <v>1790</v>
      </c>
      <c r="H385" s="535" t="s">
        <v>1640</v>
      </c>
      <c r="I385" s="532" t="s">
        <v>4681</v>
      </c>
      <c r="J385" s="536"/>
      <c r="K385" s="536"/>
      <c r="L385" s="527"/>
      <c r="M385" s="532" t="s">
        <v>4584</v>
      </c>
      <c r="N385" s="527"/>
      <c r="O385" s="535"/>
      <c r="P385" s="535"/>
      <c r="Q385" s="25" t="s">
        <v>4579</v>
      </c>
      <c r="R385" s="212"/>
    </row>
    <row r="386" spans="2:18" x14ac:dyDescent="0.25">
      <c r="B386" s="528"/>
      <c r="C386" s="529"/>
      <c r="D386" s="533"/>
      <c r="E386" s="529"/>
      <c r="F386" s="497"/>
      <c r="G386" s="497"/>
      <c r="H386" s="520"/>
      <c r="I386" s="533"/>
      <c r="J386" s="537"/>
      <c r="K386" s="537"/>
      <c r="L386" s="529"/>
      <c r="M386" s="533"/>
      <c r="N386" s="529"/>
      <c r="O386" s="520"/>
      <c r="P386" s="520"/>
      <c r="Q386" s="25" t="s">
        <v>4572</v>
      </c>
      <c r="R386" s="212"/>
    </row>
    <row r="387" spans="2:18" x14ac:dyDescent="0.25">
      <c r="B387" s="530"/>
      <c r="C387" s="531"/>
      <c r="D387" s="534"/>
      <c r="E387" s="531"/>
      <c r="F387" s="498"/>
      <c r="G387" s="498"/>
      <c r="H387" s="521"/>
      <c r="I387" s="534"/>
      <c r="J387" s="538"/>
      <c r="K387" s="538"/>
      <c r="L387" s="531"/>
      <c r="M387" s="534"/>
      <c r="N387" s="531"/>
      <c r="O387" s="521"/>
      <c r="P387" s="521"/>
      <c r="Q387" s="25" t="s">
        <v>4604</v>
      </c>
      <c r="R387" s="212"/>
    </row>
    <row r="388" spans="2:18" x14ac:dyDescent="0.25">
      <c r="B388" s="526"/>
      <c r="C388" s="527"/>
      <c r="D388" s="532"/>
      <c r="E388" s="527"/>
      <c r="F388" s="496" t="s">
        <v>515</v>
      </c>
      <c r="G388" s="496" t="s">
        <v>1790</v>
      </c>
      <c r="H388" s="535" t="s">
        <v>4652</v>
      </c>
      <c r="I388" s="532" t="s">
        <v>4682</v>
      </c>
      <c r="J388" s="536"/>
      <c r="K388" s="536"/>
      <c r="L388" s="527"/>
      <c r="M388" s="532" t="s">
        <v>4584</v>
      </c>
      <c r="N388" s="527"/>
      <c r="O388" s="535"/>
      <c r="P388" s="535"/>
      <c r="Q388" s="25" t="s">
        <v>4647</v>
      </c>
      <c r="R388" s="212"/>
    </row>
    <row r="389" spans="2:18" x14ac:dyDescent="0.25">
      <c r="B389" s="530"/>
      <c r="C389" s="531"/>
      <c r="D389" s="534"/>
      <c r="E389" s="531"/>
      <c r="F389" s="498"/>
      <c r="G389" s="498"/>
      <c r="H389" s="521"/>
      <c r="I389" s="534"/>
      <c r="J389" s="538"/>
      <c r="K389" s="538"/>
      <c r="L389" s="531"/>
      <c r="M389" s="534"/>
      <c r="N389" s="531"/>
      <c r="O389" s="521"/>
      <c r="P389" s="521"/>
      <c r="Q389" s="25" t="s">
        <v>4653</v>
      </c>
      <c r="R389" s="212"/>
    </row>
    <row r="390" spans="2:18" x14ac:dyDescent="0.25">
      <c r="B390" s="526"/>
      <c r="C390" s="527"/>
      <c r="D390" s="532"/>
      <c r="E390" s="527"/>
      <c r="F390" s="496" t="s">
        <v>515</v>
      </c>
      <c r="G390" s="496" t="s">
        <v>1790</v>
      </c>
      <c r="H390" s="535" t="s">
        <v>4652</v>
      </c>
      <c r="I390" s="532" t="s">
        <v>4681</v>
      </c>
      <c r="J390" s="536"/>
      <c r="K390" s="536"/>
      <c r="L390" s="527"/>
      <c r="M390" s="532" t="s">
        <v>4584</v>
      </c>
      <c r="N390" s="527"/>
      <c r="O390" s="535"/>
      <c r="P390" s="535"/>
      <c r="Q390" s="25" t="s">
        <v>4604</v>
      </c>
      <c r="R390" s="212"/>
    </row>
    <row r="391" spans="2:18" x14ac:dyDescent="0.25">
      <c r="B391" s="528"/>
      <c r="C391" s="529"/>
      <c r="D391" s="533"/>
      <c r="E391" s="529"/>
      <c r="F391" s="497"/>
      <c r="G391" s="497"/>
      <c r="H391" s="520"/>
      <c r="I391" s="533"/>
      <c r="J391" s="537"/>
      <c r="K391" s="537"/>
      <c r="L391" s="529"/>
      <c r="M391" s="533"/>
      <c r="N391" s="529"/>
      <c r="O391" s="520"/>
      <c r="P391" s="520"/>
      <c r="Q391" s="25" t="s">
        <v>4654</v>
      </c>
      <c r="R391" s="212"/>
    </row>
    <row r="392" spans="2:18" x14ac:dyDescent="0.25">
      <c r="B392" s="530"/>
      <c r="C392" s="531"/>
      <c r="D392" s="534"/>
      <c r="E392" s="531"/>
      <c r="F392" s="498"/>
      <c r="G392" s="498"/>
      <c r="H392" s="521"/>
      <c r="I392" s="534"/>
      <c r="J392" s="538"/>
      <c r="K392" s="538"/>
      <c r="L392" s="531"/>
      <c r="M392" s="534"/>
      <c r="N392" s="531"/>
      <c r="O392" s="521"/>
      <c r="P392" s="521"/>
      <c r="Q392" s="25" t="s">
        <v>4655</v>
      </c>
      <c r="R392" s="212"/>
    </row>
    <row r="393" spans="2:18" x14ac:dyDescent="0.25">
      <c r="B393" s="526"/>
      <c r="C393" s="527"/>
      <c r="D393" s="532"/>
      <c r="E393" s="527"/>
      <c r="F393" s="496" t="s">
        <v>515</v>
      </c>
      <c r="G393" s="496" t="s">
        <v>1790</v>
      </c>
      <c r="H393" s="535" t="s">
        <v>4656</v>
      </c>
      <c r="I393" s="532" t="s">
        <v>4682</v>
      </c>
      <c r="J393" s="536"/>
      <c r="K393" s="536"/>
      <c r="L393" s="527"/>
      <c r="M393" s="532" t="s">
        <v>4584</v>
      </c>
      <c r="N393" s="527"/>
      <c r="O393" s="535"/>
      <c r="P393" s="535"/>
      <c r="Q393" s="25" t="s">
        <v>4657</v>
      </c>
      <c r="R393" s="212"/>
    </row>
    <row r="394" spans="2:18" x14ac:dyDescent="0.25">
      <c r="B394" s="530"/>
      <c r="C394" s="531"/>
      <c r="D394" s="534"/>
      <c r="E394" s="531"/>
      <c r="F394" s="498"/>
      <c r="G394" s="498"/>
      <c r="H394" s="521"/>
      <c r="I394" s="534"/>
      <c r="J394" s="538"/>
      <c r="K394" s="538"/>
      <c r="L394" s="531"/>
      <c r="M394" s="534"/>
      <c r="N394" s="531"/>
      <c r="O394" s="521"/>
      <c r="P394" s="521"/>
      <c r="Q394" s="25" t="s">
        <v>4647</v>
      </c>
      <c r="R394" s="212"/>
    </row>
    <row r="395" spans="2:18" x14ac:dyDescent="0.25">
      <c r="B395" s="522"/>
      <c r="C395" s="523"/>
      <c r="D395" s="524"/>
      <c r="E395" s="523"/>
      <c r="F395" s="189" t="s">
        <v>515</v>
      </c>
      <c r="G395" s="189" t="s">
        <v>1790</v>
      </c>
      <c r="H395" s="25" t="s">
        <v>4656</v>
      </c>
      <c r="I395" s="524" t="s">
        <v>4681</v>
      </c>
      <c r="J395" s="525"/>
      <c r="K395" s="525"/>
      <c r="L395" s="523"/>
      <c r="M395" s="524" t="s">
        <v>4584</v>
      </c>
      <c r="N395" s="523"/>
      <c r="O395" s="25"/>
      <c r="P395" s="25"/>
      <c r="Q395" s="25" t="s">
        <v>4579</v>
      </c>
      <c r="R395" s="212"/>
    </row>
    <row r="396" spans="2:18" x14ac:dyDescent="0.25">
      <c r="B396" s="526"/>
      <c r="C396" s="527"/>
      <c r="D396" s="532"/>
      <c r="E396" s="527"/>
      <c r="F396" s="496" t="s">
        <v>515</v>
      </c>
      <c r="G396" s="496" t="s">
        <v>1790</v>
      </c>
      <c r="H396" s="535" t="s">
        <v>4658</v>
      </c>
      <c r="I396" s="532" t="s">
        <v>4681</v>
      </c>
      <c r="J396" s="536"/>
      <c r="K396" s="536"/>
      <c r="L396" s="527"/>
      <c r="M396" s="532" t="s">
        <v>4584</v>
      </c>
      <c r="N396" s="527"/>
      <c r="O396" s="535"/>
      <c r="P396" s="535"/>
      <c r="Q396" s="25" t="s">
        <v>4604</v>
      </c>
      <c r="R396" s="212"/>
    </row>
    <row r="397" spans="2:18" x14ac:dyDescent="0.25">
      <c r="B397" s="528"/>
      <c r="C397" s="529"/>
      <c r="D397" s="533"/>
      <c r="E397" s="529"/>
      <c r="F397" s="497"/>
      <c r="G397" s="497"/>
      <c r="H397" s="520"/>
      <c r="I397" s="533"/>
      <c r="J397" s="537"/>
      <c r="K397" s="537"/>
      <c r="L397" s="529"/>
      <c r="M397" s="533"/>
      <c r="N397" s="529"/>
      <c r="O397" s="520"/>
      <c r="P397" s="520"/>
      <c r="Q397" s="25" t="s">
        <v>4579</v>
      </c>
      <c r="R397" s="212"/>
    </row>
    <row r="398" spans="2:18" x14ac:dyDescent="0.25">
      <c r="B398" s="530"/>
      <c r="C398" s="531"/>
      <c r="D398" s="534"/>
      <c r="E398" s="531"/>
      <c r="F398" s="498"/>
      <c r="G398" s="498"/>
      <c r="H398" s="521"/>
      <c r="I398" s="534"/>
      <c r="J398" s="538"/>
      <c r="K398" s="538"/>
      <c r="L398" s="531"/>
      <c r="M398" s="534"/>
      <c r="N398" s="531"/>
      <c r="O398" s="521"/>
      <c r="P398" s="521"/>
      <c r="Q398" s="25" t="s">
        <v>4659</v>
      </c>
      <c r="R398" s="212"/>
    </row>
    <row r="399" spans="2:18" x14ac:dyDescent="0.25">
      <c r="B399" s="526"/>
      <c r="C399" s="527"/>
      <c r="D399" s="532"/>
      <c r="E399" s="527"/>
      <c r="F399" s="496" t="s">
        <v>515</v>
      </c>
      <c r="G399" s="496" t="s">
        <v>1790</v>
      </c>
      <c r="H399" s="535" t="s">
        <v>3426</v>
      </c>
      <c r="I399" s="532" t="s">
        <v>4682</v>
      </c>
      <c r="J399" s="536"/>
      <c r="K399" s="536"/>
      <c r="L399" s="527"/>
      <c r="M399" s="532" t="s">
        <v>4584</v>
      </c>
      <c r="N399" s="527"/>
      <c r="O399" s="535"/>
      <c r="P399" s="535"/>
      <c r="Q399" s="25" t="s">
        <v>4657</v>
      </c>
      <c r="R399" s="212"/>
    </row>
    <row r="400" spans="2:18" x14ac:dyDescent="0.25">
      <c r="B400" s="530"/>
      <c r="C400" s="531"/>
      <c r="D400" s="534"/>
      <c r="E400" s="531"/>
      <c r="F400" s="498"/>
      <c r="G400" s="498"/>
      <c r="H400" s="521"/>
      <c r="I400" s="534"/>
      <c r="J400" s="538"/>
      <c r="K400" s="538"/>
      <c r="L400" s="531"/>
      <c r="M400" s="534"/>
      <c r="N400" s="531"/>
      <c r="O400" s="521"/>
      <c r="P400" s="521"/>
      <c r="Q400" s="25" t="s">
        <v>4647</v>
      </c>
      <c r="R400" s="212"/>
    </row>
    <row r="401" spans="2:18" x14ac:dyDescent="0.25">
      <c r="B401" s="526"/>
      <c r="C401" s="527"/>
      <c r="D401" s="532"/>
      <c r="E401" s="527"/>
      <c r="F401" s="496" t="s">
        <v>515</v>
      </c>
      <c r="G401" s="496" t="s">
        <v>1790</v>
      </c>
      <c r="H401" s="535" t="s">
        <v>3426</v>
      </c>
      <c r="I401" s="532" t="s">
        <v>4681</v>
      </c>
      <c r="J401" s="536"/>
      <c r="K401" s="536"/>
      <c r="L401" s="527"/>
      <c r="M401" s="532" t="s">
        <v>4584</v>
      </c>
      <c r="N401" s="527"/>
      <c r="O401" s="535"/>
      <c r="P401" s="535"/>
      <c r="Q401" s="25" t="s">
        <v>4579</v>
      </c>
      <c r="R401" s="212"/>
    </row>
    <row r="402" spans="2:18" x14ac:dyDescent="0.25">
      <c r="B402" s="530"/>
      <c r="C402" s="531"/>
      <c r="D402" s="534"/>
      <c r="E402" s="531"/>
      <c r="F402" s="498"/>
      <c r="G402" s="498"/>
      <c r="H402" s="521"/>
      <c r="I402" s="534"/>
      <c r="J402" s="538"/>
      <c r="K402" s="538"/>
      <c r="L402" s="531"/>
      <c r="M402" s="534"/>
      <c r="N402" s="531"/>
      <c r="O402" s="521"/>
      <c r="P402" s="521"/>
      <c r="Q402" s="25" t="s">
        <v>4657</v>
      </c>
      <c r="R402" s="212"/>
    </row>
    <row r="403" spans="2:18" x14ac:dyDescent="0.25">
      <c r="B403" s="522"/>
      <c r="C403" s="523"/>
      <c r="D403" s="524"/>
      <c r="E403" s="523"/>
      <c r="F403" s="189" t="s">
        <v>515</v>
      </c>
      <c r="G403" s="189" t="s">
        <v>1790</v>
      </c>
      <c r="H403" s="25" t="s">
        <v>4660</v>
      </c>
      <c r="I403" s="524" t="s">
        <v>4682</v>
      </c>
      <c r="J403" s="525"/>
      <c r="K403" s="525"/>
      <c r="L403" s="523"/>
      <c r="M403" s="524" t="s">
        <v>4584</v>
      </c>
      <c r="N403" s="523"/>
      <c r="O403" s="25"/>
      <c r="P403" s="25"/>
      <c r="Q403" s="25" t="s">
        <v>4647</v>
      </c>
      <c r="R403" s="212"/>
    </row>
    <row r="404" spans="2:18" x14ac:dyDescent="0.25">
      <c r="B404" s="526"/>
      <c r="C404" s="527"/>
      <c r="D404" s="532"/>
      <c r="E404" s="527"/>
      <c r="F404" s="496" t="s">
        <v>515</v>
      </c>
      <c r="G404" s="496" t="s">
        <v>1790</v>
      </c>
      <c r="H404" s="535" t="s">
        <v>3443</v>
      </c>
      <c r="I404" s="532" t="s">
        <v>4681</v>
      </c>
      <c r="J404" s="536"/>
      <c r="K404" s="536"/>
      <c r="L404" s="527"/>
      <c r="M404" s="532" t="s">
        <v>4584</v>
      </c>
      <c r="N404" s="527"/>
      <c r="O404" s="535"/>
      <c r="P404" s="535"/>
      <c r="Q404" s="25" t="s">
        <v>4661</v>
      </c>
      <c r="R404" s="212"/>
    </row>
    <row r="405" spans="2:18" x14ac:dyDescent="0.25">
      <c r="B405" s="530"/>
      <c r="C405" s="531"/>
      <c r="D405" s="534"/>
      <c r="E405" s="531"/>
      <c r="F405" s="498"/>
      <c r="G405" s="498"/>
      <c r="H405" s="521"/>
      <c r="I405" s="534"/>
      <c r="J405" s="538"/>
      <c r="K405" s="538"/>
      <c r="L405" s="531"/>
      <c r="M405" s="534"/>
      <c r="N405" s="531"/>
      <c r="O405" s="521"/>
      <c r="P405" s="521"/>
      <c r="Q405" s="25" t="s">
        <v>4657</v>
      </c>
      <c r="R405" s="212"/>
    </row>
    <row r="406" spans="2:18" x14ac:dyDescent="0.25">
      <c r="B406" s="522"/>
      <c r="C406" s="523"/>
      <c r="D406" s="524"/>
      <c r="E406" s="523"/>
      <c r="F406" s="189" t="s">
        <v>515</v>
      </c>
      <c r="G406" s="189" t="s">
        <v>1790</v>
      </c>
      <c r="H406" s="192" t="s">
        <v>4662</v>
      </c>
      <c r="I406" s="375" t="s">
        <v>4682</v>
      </c>
      <c r="J406" s="543"/>
      <c r="K406" s="543"/>
      <c r="L406" s="374"/>
      <c r="M406" s="524" t="s">
        <v>4584</v>
      </c>
      <c r="N406" s="523"/>
      <c r="O406" s="25"/>
      <c r="P406" s="25"/>
      <c r="Q406" s="248"/>
      <c r="R406" s="212"/>
    </row>
    <row r="407" spans="2:18" x14ac:dyDescent="0.25">
      <c r="B407" s="522"/>
      <c r="C407" s="523"/>
      <c r="D407" s="524"/>
      <c r="E407" s="523"/>
      <c r="F407" s="189" t="s">
        <v>515</v>
      </c>
      <c r="G407" s="189" t="s">
        <v>1790</v>
      </c>
      <c r="H407" s="25" t="s">
        <v>3439</v>
      </c>
      <c r="I407" s="524" t="s">
        <v>4682</v>
      </c>
      <c r="J407" s="525"/>
      <c r="K407" s="525"/>
      <c r="L407" s="523"/>
      <c r="M407" s="524"/>
      <c r="N407" s="523"/>
      <c r="O407" s="25"/>
      <c r="P407" s="25"/>
      <c r="Q407" s="25" t="s">
        <v>4647</v>
      </c>
      <c r="R407" s="212"/>
    </row>
    <row r="408" spans="2:18" x14ac:dyDescent="0.25">
      <c r="B408" s="526"/>
      <c r="C408" s="527"/>
      <c r="D408" s="532"/>
      <c r="E408" s="527"/>
      <c r="F408" s="496" t="s">
        <v>515</v>
      </c>
      <c r="G408" s="496" t="s">
        <v>1790</v>
      </c>
      <c r="H408" s="535" t="s">
        <v>4663</v>
      </c>
      <c r="I408" s="532" t="s">
        <v>4671</v>
      </c>
      <c r="J408" s="536"/>
      <c r="K408" s="536"/>
      <c r="L408" s="527"/>
      <c r="M408" s="532" t="s">
        <v>4584</v>
      </c>
      <c r="N408" s="527"/>
      <c r="O408" s="535"/>
      <c r="P408" s="535"/>
      <c r="Q408" s="25" t="s">
        <v>4664</v>
      </c>
      <c r="R408" s="212"/>
    </row>
    <row r="409" spans="2:18" x14ac:dyDescent="0.25">
      <c r="B409" s="530"/>
      <c r="C409" s="531"/>
      <c r="D409" s="534"/>
      <c r="E409" s="531"/>
      <c r="F409" s="498"/>
      <c r="G409" s="498"/>
      <c r="H409" s="521"/>
      <c r="I409" s="534"/>
      <c r="J409" s="538"/>
      <c r="K409" s="538"/>
      <c r="L409" s="531"/>
      <c r="M409" s="534"/>
      <c r="N409" s="531"/>
      <c r="O409" s="521"/>
      <c r="P409" s="521"/>
      <c r="Q409" s="25" t="s">
        <v>4618</v>
      </c>
      <c r="R409" s="212"/>
    </row>
    <row r="410" spans="2:18" x14ac:dyDescent="0.25">
      <c r="B410" s="526"/>
      <c r="C410" s="527"/>
      <c r="D410" s="532"/>
      <c r="E410" s="527"/>
      <c r="F410" s="496" t="s">
        <v>515</v>
      </c>
      <c r="G410" s="496" t="s">
        <v>1790</v>
      </c>
      <c r="H410" s="535" t="s">
        <v>4663</v>
      </c>
      <c r="I410" s="532" t="s">
        <v>4582</v>
      </c>
      <c r="J410" s="536"/>
      <c r="K410" s="536"/>
      <c r="L410" s="527"/>
      <c r="M410" s="532" t="s">
        <v>4584</v>
      </c>
      <c r="N410" s="527"/>
      <c r="O410" s="535"/>
      <c r="P410" s="535"/>
      <c r="Q410" s="25" t="s">
        <v>4665</v>
      </c>
      <c r="R410" s="212"/>
    </row>
    <row r="411" spans="2:18" x14ac:dyDescent="0.25">
      <c r="B411" s="528"/>
      <c r="C411" s="529"/>
      <c r="D411" s="533"/>
      <c r="E411" s="529"/>
      <c r="F411" s="497"/>
      <c r="G411" s="497"/>
      <c r="H411" s="520"/>
      <c r="I411" s="533"/>
      <c r="J411" s="537"/>
      <c r="K411" s="537"/>
      <c r="L411" s="529"/>
      <c r="M411" s="533"/>
      <c r="N411" s="529"/>
      <c r="O411" s="520"/>
      <c r="P411" s="520"/>
      <c r="Q411" s="25" t="s">
        <v>4579</v>
      </c>
      <c r="R411" s="212"/>
    </row>
    <row r="412" spans="2:18" x14ac:dyDescent="0.25">
      <c r="B412" s="530"/>
      <c r="C412" s="531"/>
      <c r="D412" s="534"/>
      <c r="E412" s="531"/>
      <c r="F412" s="498"/>
      <c r="G412" s="498"/>
      <c r="H412" s="521"/>
      <c r="I412" s="534"/>
      <c r="J412" s="538"/>
      <c r="K412" s="538"/>
      <c r="L412" s="531"/>
      <c r="M412" s="534"/>
      <c r="N412" s="531"/>
      <c r="O412" s="521"/>
      <c r="P412" s="521"/>
      <c r="Q412" s="25" t="s">
        <v>4572</v>
      </c>
      <c r="R412" s="212"/>
    </row>
    <row r="413" spans="2:18" x14ac:dyDescent="0.25">
      <c r="B413" s="526"/>
      <c r="C413" s="527"/>
      <c r="D413" s="532"/>
      <c r="E413" s="527"/>
      <c r="F413" s="496" t="s">
        <v>515</v>
      </c>
      <c r="G413" s="496" t="s">
        <v>1790</v>
      </c>
      <c r="H413" s="535" t="s">
        <v>4666</v>
      </c>
      <c r="I413" s="532" t="s">
        <v>4681</v>
      </c>
      <c r="J413" s="536"/>
      <c r="K413" s="536"/>
      <c r="L413" s="527"/>
      <c r="M413" s="532" t="s">
        <v>4584</v>
      </c>
      <c r="N413" s="527"/>
      <c r="O413" s="535"/>
      <c r="P413" s="535"/>
      <c r="Q413" s="25" t="s">
        <v>4667</v>
      </c>
      <c r="R413" s="212"/>
    </row>
    <row r="414" spans="2:18" x14ac:dyDescent="0.25">
      <c r="B414" s="528"/>
      <c r="C414" s="529"/>
      <c r="D414" s="533"/>
      <c r="E414" s="529"/>
      <c r="F414" s="497"/>
      <c r="G414" s="497"/>
      <c r="H414" s="520"/>
      <c r="I414" s="533"/>
      <c r="J414" s="537"/>
      <c r="K414" s="537"/>
      <c r="L414" s="529"/>
      <c r="M414" s="533"/>
      <c r="N414" s="529"/>
      <c r="O414" s="520"/>
      <c r="P414" s="520"/>
      <c r="Q414" s="25" t="s">
        <v>4668</v>
      </c>
      <c r="R414" s="212"/>
    </row>
    <row r="415" spans="2:18" x14ac:dyDescent="0.25">
      <c r="B415" s="528"/>
      <c r="C415" s="529"/>
      <c r="D415" s="533"/>
      <c r="E415" s="529"/>
      <c r="F415" s="497"/>
      <c r="G415" s="497"/>
      <c r="H415" s="520"/>
      <c r="I415" s="533"/>
      <c r="J415" s="537"/>
      <c r="K415" s="537"/>
      <c r="L415" s="529"/>
      <c r="M415" s="533"/>
      <c r="N415" s="529"/>
      <c r="O415" s="520"/>
      <c r="P415" s="520"/>
      <c r="Q415" s="25" t="s">
        <v>4657</v>
      </c>
      <c r="R415" s="212"/>
    </row>
    <row r="416" spans="2:18" x14ac:dyDescent="0.25">
      <c r="B416" s="528"/>
      <c r="C416" s="529"/>
      <c r="D416" s="533"/>
      <c r="E416" s="529"/>
      <c r="F416" s="497"/>
      <c r="G416" s="497"/>
      <c r="H416" s="520"/>
      <c r="I416" s="533"/>
      <c r="J416" s="537"/>
      <c r="K416" s="537"/>
      <c r="L416" s="529"/>
      <c r="M416" s="533"/>
      <c r="N416" s="529"/>
      <c r="O416" s="520"/>
      <c r="P416" s="520"/>
      <c r="Q416" s="25" t="s">
        <v>4617</v>
      </c>
      <c r="R416" s="212"/>
    </row>
    <row r="417" spans="2:18" x14ac:dyDescent="0.25">
      <c r="B417" s="530"/>
      <c r="C417" s="531"/>
      <c r="D417" s="534"/>
      <c r="E417" s="531"/>
      <c r="F417" s="498"/>
      <c r="G417" s="498"/>
      <c r="H417" s="521"/>
      <c r="I417" s="534"/>
      <c r="J417" s="538"/>
      <c r="K417" s="538"/>
      <c r="L417" s="531"/>
      <c r="M417" s="534"/>
      <c r="N417" s="531"/>
      <c r="O417" s="521"/>
      <c r="P417" s="521"/>
      <c r="Q417" s="25" t="s">
        <v>4647</v>
      </c>
      <c r="R417" s="212"/>
    </row>
    <row r="418" spans="2:18" x14ac:dyDescent="0.25">
      <c r="B418" s="526"/>
      <c r="C418" s="527"/>
      <c r="D418" s="532"/>
      <c r="E418" s="527"/>
      <c r="F418" s="496" t="s">
        <v>515</v>
      </c>
      <c r="G418" s="496" t="s">
        <v>1790</v>
      </c>
      <c r="H418" s="535" t="s">
        <v>4669</v>
      </c>
      <c r="I418" s="532" t="s">
        <v>4582</v>
      </c>
      <c r="J418" s="536"/>
      <c r="K418" s="536"/>
      <c r="L418" s="527"/>
      <c r="M418" s="532" t="s">
        <v>4584</v>
      </c>
      <c r="N418" s="527"/>
      <c r="O418" s="535"/>
      <c r="P418" s="535"/>
      <c r="Q418" s="25" t="s">
        <v>4665</v>
      </c>
      <c r="R418" s="212"/>
    </row>
    <row r="419" spans="2:18" x14ac:dyDescent="0.25">
      <c r="B419" s="528"/>
      <c r="C419" s="529"/>
      <c r="D419" s="533"/>
      <c r="E419" s="529"/>
      <c r="F419" s="497"/>
      <c r="G419" s="497"/>
      <c r="H419" s="520"/>
      <c r="I419" s="533"/>
      <c r="J419" s="537"/>
      <c r="K419" s="537"/>
      <c r="L419" s="529"/>
      <c r="M419" s="533"/>
      <c r="N419" s="529"/>
      <c r="O419" s="520"/>
      <c r="P419" s="520"/>
      <c r="Q419" s="25" t="s">
        <v>4670</v>
      </c>
      <c r="R419" s="212"/>
    </row>
    <row r="420" spans="2:18" x14ac:dyDescent="0.25">
      <c r="B420" s="528"/>
      <c r="C420" s="529"/>
      <c r="D420" s="533"/>
      <c r="E420" s="529"/>
      <c r="F420" s="497"/>
      <c r="G420" s="497"/>
      <c r="H420" s="520"/>
      <c r="I420" s="533"/>
      <c r="J420" s="537"/>
      <c r="K420" s="537"/>
      <c r="L420" s="529"/>
      <c r="M420" s="533"/>
      <c r="N420" s="529"/>
      <c r="O420" s="520"/>
      <c r="P420" s="520"/>
      <c r="Q420" s="25" t="s">
        <v>4659</v>
      </c>
      <c r="R420" s="212"/>
    </row>
    <row r="421" spans="2:18" x14ac:dyDescent="0.25">
      <c r="B421" s="530"/>
      <c r="C421" s="531"/>
      <c r="D421" s="534"/>
      <c r="E421" s="531"/>
      <c r="F421" s="498"/>
      <c r="G421" s="498"/>
      <c r="H421" s="521"/>
      <c r="I421" s="534"/>
      <c r="J421" s="538"/>
      <c r="K421" s="538"/>
      <c r="L421" s="531"/>
      <c r="M421" s="534"/>
      <c r="N421" s="531"/>
      <c r="O421" s="521"/>
      <c r="P421" s="521"/>
      <c r="Q421" s="25" t="s">
        <v>4572</v>
      </c>
      <c r="R421" s="212"/>
    </row>
    <row r="422" spans="2:18" x14ac:dyDescent="0.25">
      <c r="B422" s="526"/>
      <c r="C422" s="527"/>
      <c r="D422" s="532"/>
      <c r="E422" s="527"/>
      <c r="F422" s="496" t="s">
        <v>515</v>
      </c>
      <c r="G422" s="496" t="s">
        <v>1790</v>
      </c>
      <c r="H422" s="535" t="s">
        <v>857</v>
      </c>
      <c r="I422" s="532" t="s">
        <v>4582</v>
      </c>
      <c r="J422" s="536"/>
      <c r="K422" s="536"/>
      <c r="L422" s="527"/>
      <c r="M422" s="532" t="s">
        <v>4584</v>
      </c>
      <c r="N422" s="527"/>
      <c r="O422" s="535"/>
      <c r="P422" s="535"/>
      <c r="Q422" s="25" t="s">
        <v>4665</v>
      </c>
      <c r="R422" s="212"/>
    </row>
    <row r="423" spans="2:18" x14ac:dyDescent="0.25">
      <c r="B423" s="528"/>
      <c r="C423" s="529"/>
      <c r="D423" s="533"/>
      <c r="E423" s="529"/>
      <c r="F423" s="497"/>
      <c r="G423" s="497"/>
      <c r="H423" s="520"/>
      <c r="I423" s="533"/>
      <c r="J423" s="537"/>
      <c r="K423" s="537"/>
      <c r="L423" s="529"/>
      <c r="M423" s="533"/>
      <c r="N423" s="529"/>
      <c r="O423" s="520"/>
      <c r="P423" s="520"/>
      <c r="Q423" s="25" t="s">
        <v>4572</v>
      </c>
      <c r="R423" s="212"/>
    </row>
    <row r="424" spans="2:18" x14ac:dyDescent="0.25">
      <c r="B424" s="530"/>
      <c r="C424" s="531"/>
      <c r="D424" s="534"/>
      <c r="E424" s="531"/>
      <c r="F424" s="498"/>
      <c r="G424" s="498"/>
      <c r="H424" s="521"/>
      <c r="I424" s="534"/>
      <c r="J424" s="538"/>
      <c r="K424" s="538"/>
      <c r="L424" s="531"/>
      <c r="M424" s="534"/>
      <c r="N424" s="531"/>
      <c r="O424" s="521"/>
      <c r="P424" s="521"/>
      <c r="Q424" s="25" t="s">
        <v>4589</v>
      </c>
      <c r="R424" s="212"/>
    </row>
    <row r="425" spans="2:18" x14ac:dyDescent="0.25">
      <c r="B425" s="526"/>
      <c r="C425" s="527"/>
      <c r="D425" s="532"/>
      <c r="E425" s="527"/>
      <c r="F425" s="496" t="s">
        <v>515</v>
      </c>
      <c r="G425" s="496" t="s">
        <v>1790</v>
      </c>
      <c r="H425" s="535" t="s">
        <v>858</v>
      </c>
      <c r="I425" s="532" t="s">
        <v>4582</v>
      </c>
      <c r="J425" s="536"/>
      <c r="K425" s="536"/>
      <c r="L425" s="527"/>
      <c r="M425" s="532" t="s">
        <v>4584</v>
      </c>
      <c r="N425" s="527"/>
      <c r="O425" s="535"/>
      <c r="P425" s="535"/>
      <c r="Q425" s="25" t="s">
        <v>4665</v>
      </c>
      <c r="R425" s="212"/>
    </row>
    <row r="426" spans="2:18" ht="15.75" thickBot="1" x14ac:dyDescent="0.3">
      <c r="B426" s="528"/>
      <c r="C426" s="529"/>
      <c r="D426" s="533"/>
      <c r="E426" s="529"/>
      <c r="F426" s="497"/>
      <c r="G426" s="497"/>
      <c r="H426" s="520"/>
      <c r="I426" s="533"/>
      <c r="J426" s="537"/>
      <c r="K426" s="537"/>
      <c r="L426" s="529"/>
      <c r="M426" s="533"/>
      <c r="N426" s="529"/>
      <c r="O426" s="520"/>
      <c r="P426" s="520"/>
      <c r="Q426" s="25" t="s">
        <v>4579</v>
      </c>
      <c r="R426" s="212"/>
    </row>
    <row r="427" spans="2:18" s="122" customFormat="1" ht="60.75" customHeight="1" thickBot="1" x14ac:dyDescent="0.3">
      <c r="B427" s="381"/>
      <c r="C427" s="382"/>
      <c r="D427" s="383"/>
      <c r="E427" s="382"/>
      <c r="F427" s="268" t="s">
        <v>417</v>
      </c>
      <c r="G427" s="276" t="s">
        <v>1790</v>
      </c>
      <c r="H427" s="260" t="s">
        <v>4685</v>
      </c>
      <c r="I427" s="415" t="s">
        <v>4686</v>
      </c>
      <c r="J427" s="415"/>
      <c r="K427" s="413" t="s">
        <v>4684</v>
      </c>
      <c r="L427" s="413"/>
      <c r="M427" s="414" t="s">
        <v>4683</v>
      </c>
      <c r="N427" s="414"/>
      <c r="O427" s="261">
        <v>40935</v>
      </c>
      <c r="P427" s="195"/>
      <c r="Q427" s="262" t="s">
        <v>4687</v>
      </c>
      <c r="R427" s="263"/>
    </row>
    <row r="428" spans="2:18" s="122" customFormat="1" ht="60.75" customHeight="1" thickBot="1" x14ac:dyDescent="0.3">
      <c r="B428" s="373"/>
      <c r="C428" s="374"/>
      <c r="D428" s="375"/>
      <c r="E428" s="374"/>
      <c r="F428" s="269" t="s">
        <v>417</v>
      </c>
      <c r="G428" s="276" t="s">
        <v>1790</v>
      </c>
      <c r="H428" s="252" t="s">
        <v>4688</v>
      </c>
      <c r="I428" s="401" t="s">
        <v>4686</v>
      </c>
      <c r="J428" s="402"/>
      <c r="K428" s="390" t="s">
        <v>4684</v>
      </c>
      <c r="L428" s="391"/>
      <c r="M428" s="375" t="s">
        <v>4683</v>
      </c>
      <c r="N428" s="374"/>
      <c r="O428" s="253">
        <v>40935</v>
      </c>
      <c r="P428" s="192"/>
      <c r="Q428" s="254" t="s">
        <v>4687</v>
      </c>
      <c r="R428" s="264"/>
    </row>
    <row r="429" spans="2:18" s="122" customFormat="1" ht="60.75" customHeight="1" thickBot="1" x14ac:dyDescent="0.3">
      <c r="B429" s="373"/>
      <c r="C429" s="374"/>
      <c r="D429" s="375"/>
      <c r="E429" s="374"/>
      <c r="F429" s="253" t="s">
        <v>417</v>
      </c>
      <c r="G429" s="276" t="s">
        <v>1790</v>
      </c>
      <c r="H429" s="255" t="s">
        <v>2518</v>
      </c>
      <c r="I429" s="399" t="s">
        <v>4686</v>
      </c>
      <c r="J429" s="400"/>
      <c r="K429" s="390" t="s">
        <v>4684</v>
      </c>
      <c r="L429" s="391"/>
      <c r="M429" s="375" t="s">
        <v>4683</v>
      </c>
      <c r="N429" s="374"/>
      <c r="O429" s="253">
        <v>40935</v>
      </c>
      <c r="P429" s="192"/>
      <c r="Q429" s="254" t="s">
        <v>4687</v>
      </c>
      <c r="R429" s="264"/>
    </row>
    <row r="430" spans="2:18" s="122" customFormat="1" ht="60.75" thickBot="1" x14ac:dyDescent="0.3">
      <c r="B430" s="373"/>
      <c r="C430" s="374"/>
      <c r="D430" s="375"/>
      <c r="E430" s="374"/>
      <c r="F430" s="175" t="s">
        <v>417</v>
      </c>
      <c r="G430" s="276" t="s">
        <v>1790</v>
      </c>
      <c r="H430" s="251" t="s">
        <v>2521</v>
      </c>
      <c r="I430" s="256" t="s">
        <v>4686</v>
      </c>
      <c r="J430" s="192"/>
      <c r="K430" s="379" t="s">
        <v>4684</v>
      </c>
      <c r="L430" s="380"/>
      <c r="M430" s="375" t="s">
        <v>4683</v>
      </c>
      <c r="N430" s="374"/>
      <c r="O430" s="175">
        <v>40935</v>
      </c>
      <c r="P430" s="192"/>
      <c r="Q430" s="257" t="s">
        <v>4689</v>
      </c>
      <c r="R430" s="264"/>
    </row>
    <row r="431" spans="2:18" s="122" customFormat="1" ht="135.75" thickBot="1" x14ac:dyDescent="0.3">
      <c r="B431" s="373"/>
      <c r="C431" s="374"/>
      <c r="D431" s="375"/>
      <c r="E431" s="374"/>
      <c r="F431" s="175" t="s">
        <v>417</v>
      </c>
      <c r="G431" s="276" t="s">
        <v>1790</v>
      </c>
      <c r="H431" s="251" t="s">
        <v>1636</v>
      </c>
      <c r="I431" s="388" t="s">
        <v>4691</v>
      </c>
      <c r="J431" s="389"/>
      <c r="K431" s="379" t="s">
        <v>4690</v>
      </c>
      <c r="L431" s="380"/>
      <c r="M431" s="375" t="s">
        <v>4683</v>
      </c>
      <c r="N431" s="374"/>
      <c r="O431" s="175">
        <v>40935</v>
      </c>
      <c r="P431" s="192"/>
      <c r="Q431" s="258" t="s">
        <v>4692</v>
      </c>
      <c r="R431" s="264"/>
    </row>
    <row r="432" spans="2:18" s="122" customFormat="1" ht="135.75" thickBot="1" x14ac:dyDescent="0.3">
      <c r="B432" s="373"/>
      <c r="C432" s="374"/>
      <c r="D432" s="375"/>
      <c r="E432" s="374"/>
      <c r="F432" s="175" t="s">
        <v>417</v>
      </c>
      <c r="G432" s="276" t="s">
        <v>1790</v>
      </c>
      <c r="H432" s="251" t="s">
        <v>4693</v>
      </c>
      <c r="I432" s="388" t="s">
        <v>4691</v>
      </c>
      <c r="J432" s="389"/>
      <c r="K432" s="379" t="s">
        <v>4690</v>
      </c>
      <c r="L432" s="380"/>
      <c r="M432" s="375" t="s">
        <v>4683</v>
      </c>
      <c r="N432" s="374"/>
      <c r="O432" s="175">
        <v>40935</v>
      </c>
      <c r="P432" s="192"/>
      <c r="Q432" s="257" t="s">
        <v>4694</v>
      </c>
      <c r="R432" s="264"/>
    </row>
    <row r="433" spans="2:18" s="122" customFormat="1" ht="165.75" thickBot="1" x14ac:dyDescent="0.3">
      <c r="B433" s="373"/>
      <c r="C433" s="374"/>
      <c r="D433" s="375"/>
      <c r="E433" s="374"/>
      <c r="F433" s="175" t="s">
        <v>417</v>
      </c>
      <c r="G433" s="276" t="s">
        <v>1790</v>
      </c>
      <c r="H433" s="251" t="s">
        <v>4696</v>
      </c>
      <c r="I433" s="388" t="s">
        <v>4691</v>
      </c>
      <c r="J433" s="389"/>
      <c r="K433" s="379" t="s">
        <v>4695</v>
      </c>
      <c r="L433" s="380"/>
      <c r="M433" s="375" t="s">
        <v>4683</v>
      </c>
      <c r="N433" s="374"/>
      <c r="O433" s="175">
        <v>40935</v>
      </c>
      <c r="P433" s="192"/>
      <c r="Q433" s="257" t="s">
        <v>4697</v>
      </c>
      <c r="R433" s="264"/>
    </row>
    <row r="434" spans="2:18" s="122" customFormat="1" ht="150.75" thickBot="1" x14ac:dyDescent="0.3">
      <c r="B434" s="373"/>
      <c r="C434" s="374"/>
      <c r="D434" s="375"/>
      <c r="E434" s="374"/>
      <c r="F434" s="175" t="s">
        <v>417</v>
      </c>
      <c r="G434" s="276" t="s">
        <v>1790</v>
      </c>
      <c r="H434" s="251" t="s">
        <v>4698</v>
      </c>
      <c r="I434" s="388" t="s">
        <v>4691</v>
      </c>
      <c r="J434" s="389"/>
      <c r="K434" s="379" t="s">
        <v>4690</v>
      </c>
      <c r="L434" s="380"/>
      <c r="M434" s="375" t="s">
        <v>4683</v>
      </c>
      <c r="N434" s="374"/>
      <c r="O434" s="175">
        <v>40935</v>
      </c>
      <c r="P434" s="192"/>
      <c r="Q434" s="257" t="s">
        <v>4699</v>
      </c>
      <c r="R434" s="264"/>
    </row>
    <row r="435" spans="2:18" s="122" customFormat="1" ht="150.75" thickBot="1" x14ac:dyDescent="0.3">
      <c r="B435" s="373"/>
      <c r="C435" s="374"/>
      <c r="D435" s="375"/>
      <c r="E435" s="374"/>
      <c r="F435" s="175" t="s">
        <v>417</v>
      </c>
      <c r="G435" s="276" t="s">
        <v>1790</v>
      </c>
      <c r="H435" s="251" t="s">
        <v>1633</v>
      </c>
      <c r="I435" s="388" t="s">
        <v>4691</v>
      </c>
      <c r="J435" s="389"/>
      <c r="K435" s="379" t="s">
        <v>4690</v>
      </c>
      <c r="L435" s="380"/>
      <c r="M435" s="375" t="s">
        <v>4683</v>
      </c>
      <c r="N435" s="374"/>
      <c r="O435" s="175">
        <v>40935</v>
      </c>
      <c r="P435" s="192"/>
      <c r="Q435" s="258" t="s">
        <v>4700</v>
      </c>
      <c r="R435" s="264"/>
    </row>
    <row r="436" spans="2:18" s="122" customFormat="1" ht="150.75" thickBot="1" x14ac:dyDescent="0.3">
      <c r="B436" s="373"/>
      <c r="C436" s="374"/>
      <c r="D436" s="375"/>
      <c r="E436" s="374"/>
      <c r="F436" s="175" t="s">
        <v>417</v>
      </c>
      <c r="G436" s="276" t="s">
        <v>1790</v>
      </c>
      <c r="H436" s="251" t="s">
        <v>4701</v>
      </c>
      <c r="I436" s="388" t="s">
        <v>4691</v>
      </c>
      <c r="J436" s="389"/>
      <c r="K436" s="379" t="s">
        <v>4690</v>
      </c>
      <c r="L436" s="380"/>
      <c r="M436" s="375" t="s">
        <v>4683</v>
      </c>
      <c r="N436" s="374"/>
      <c r="O436" s="175">
        <v>40935</v>
      </c>
      <c r="P436" s="192"/>
      <c r="Q436" s="258" t="s">
        <v>4702</v>
      </c>
      <c r="R436" s="264"/>
    </row>
    <row r="437" spans="2:18" s="122" customFormat="1" ht="75.75" thickBot="1" x14ac:dyDescent="0.3">
      <c r="B437" s="373"/>
      <c r="C437" s="374"/>
      <c r="D437" s="375"/>
      <c r="E437" s="374"/>
      <c r="F437" s="175" t="s">
        <v>417</v>
      </c>
      <c r="G437" s="276" t="s">
        <v>1790</v>
      </c>
      <c r="H437" s="256" t="s">
        <v>1215</v>
      </c>
      <c r="I437" s="388" t="s">
        <v>4703</v>
      </c>
      <c r="J437" s="389"/>
      <c r="K437" s="388"/>
      <c r="L437" s="389"/>
      <c r="M437" s="375" t="s">
        <v>4683</v>
      </c>
      <c r="N437" s="374"/>
      <c r="O437" s="175">
        <v>40934</v>
      </c>
      <c r="P437" s="192"/>
      <c r="Q437" s="257" t="s">
        <v>4704</v>
      </c>
      <c r="R437" s="264"/>
    </row>
    <row r="438" spans="2:18" s="122" customFormat="1" ht="90.75" customHeight="1" thickBot="1" x14ac:dyDescent="0.3">
      <c r="B438" s="373"/>
      <c r="C438" s="374"/>
      <c r="D438" s="375"/>
      <c r="E438" s="374"/>
      <c r="F438" s="253" t="s">
        <v>417</v>
      </c>
      <c r="G438" s="276" t="s">
        <v>1790</v>
      </c>
      <c r="H438" s="255" t="s">
        <v>4706</v>
      </c>
      <c r="I438" s="399" t="s">
        <v>4703</v>
      </c>
      <c r="J438" s="400"/>
      <c r="K438" s="390" t="s">
        <v>4705</v>
      </c>
      <c r="L438" s="391"/>
      <c r="M438" s="375" t="s">
        <v>4683</v>
      </c>
      <c r="N438" s="374"/>
      <c r="O438" s="253">
        <v>40934</v>
      </c>
      <c r="P438" s="192"/>
      <c r="Q438" s="254" t="s">
        <v>4687</v>
      </c>
      <c r="R438" s="264"/>
    </row>
    <row r="439" spans="2:18" s="122" customFormat="1" ht="90.75" customHeight="1" thickBot="1" x14ac:dyDescent="0.3">
      <c r="B439" s="373"/>
      <c r="C439" s="374"/>
      <c r="D439" s="375"/>
      <c r="E439" s="374"/>
      <c r="F439" s="175" t="s">
        <v>417</v>
      </c>
      <c r="G439" s="276" t="s">
        <v>1790</v>
      </c>
      <c r="H439" s="256" t="s">
        <v>3925</v>
      </c>
      <c r="I439" s="388" t="s">
        <v>4708</v>
      </c>
      <c r="J439" s="389"/>
      <c r="K439" s="379" t="s">
        <v>4707</v>
      </c>
      <c r="L439" s="380"/>
      <c r="M439" s="375" t="s">
        <v>4683</v>
      </c>
      <c r="N439" s="374"/>
      <c r="O439" s="175">
        <v>40935</v>
      </c>
      <c r="P439" s="192"/>
      <c r="Q439" s="257" t="s">
        <v>4709</v>
      </c>
      <c r="R439" s="264"/>
    </row>
    <row r="440" spans="2:18" s="122" customFormat="1" ht="90.75" customHeight="1" thickBot="1" x14ac:dyDescent="0.3">
      <c r="B440" s="373"/>
      <c r="C440" s="374"/>
      <c r="D440" s="375"/>
      <c r="E440" s="374"/>
      <c r="F440" s="175" t="s">
        <v>417</v>
      </c>
      <c r="G440" s="276" t="s">
        <v>1790</v>
      </c>
      <c r="H440" s="251" t="s">
        <v>4710</v>
      </c>
      <c r="I440" s="388" t="s">
        <v>4708</v>
      </c>
      <c r="J440" s="389"/>
      <c r="K440" s="379" t="s">
        <v>4707</v>
      </c>
      <c r="L440" s="380"/>
      <c r="M440" s="375" t="s">
        <v>4683</v>
      </c>
      <c r="N440" s="374"/>
      <c r="O440" s="175">
        <v>40935</v>
      </c>
      <c r="P440" s="192"/>
      <c r="Q440" s="258" t="s">
        <v>4711</v>
      </c>
      <c r="R440" s="264"/>
    </row>
    <row r="441" spans="2:18" s="122" customFormat="1" ht="90.75" customHeight="1" thickBot="1" x14ac:dyDescent="0.3">
      <c r="B441" s="373"/>
      <c r="C441" s="374"/>
      <c r="D441" s="375"/>
      <c r="E441" s="374"/>
      <c r="F441" s="253" t="s">
        <v>417</v>
      </c>
      <c r="G441" s="276" t="s">
        <v>1790</v>
      </c>
      <c r="H441" s="255" t="s">
        <v>4712</v>
      </c>
      <c r="I441" s="399" t="s">
        <v>4708</v>
      </c>
      <c r="J441" s="400"/>
      <c r="K441" s="390" t="s">
        <v>4707</v>
      </c>
      <c r="L441" s="391"/>
      <c r="M441" s="375" t="s">
        <v>4683</v>
      </c>
      <c r="N441" s="374"/>
      <c r="O441" s="253">
        <v>40935</v>
      </c>
      <c r="P441" s="192"/>
      <c r="Q441" s="254" t="s">
        <v>4709</v>
      </c>
      <c r="R441" s="264"/>
    </row>
    <row r="442" spans="2:18" s="122" customFormat="1" ht="90.75" customHeight="1" thickBot="1" x14ac:dyDescent="0.3">
      <c r="B442" s="373"/>
      <c r="C442" s="374"/>
      <c r="D442" s="375"/>
      <c r="E442" s="374"/>
      <c r="F442" s="175" t="s">
        <v>417</v>
      </c>
      <c r="G442" s="276" t="s">
        <v>1790</v>
      </c>
      <c r="H442" s="251" t="s">
        <v>4713</v>
      </c>
      <c r="I442" s="388" t="s">
        <v>4714</v>
      </c>
      <c r="J442" s="389"/>
      <c r="K442" s="379" t="s">
        <v>4707</v>
      </c>
      <c r="L442" s="380"/>
      <c r="M442" s="375" t="s">
        <v>4683</v>
      </c>
      <c r="N442" s="374"/>
      <c r="O442" s="175">
        <v>40935</v>
      </c>
      <c r="P442" s="192"/>
      <c r="Q442" s="257" t="s">
        <v>4715</v>
      </c>
      <c r="R442" s="264"/>
    </row>
    <row r="443" spans="2:18" s="122" customFormat="1" ht="90.75" customHeight="1" thickBot="1" x14ac:dyDescent="0.3">
      <c r="B443" s="373"/>
      <c r="C443" s="374"/>
      <c r="D443" s="375"/>
      <c r="E443" s="374"/>
      <c r="F443" s="246" t="s">
        <v>417</v>
      </c>
      <c r="G443" s="276" t="s">
        <v>1790</v>
      </c>
      <c r="H443" s="177" t="s">
        <v>4716</v>
      </c>
      <c r="I443" s="376" t="s">
        <v>4708</v>
      </c>
      <c r="J443" s="378"/>
      <c r="K443" s="390" t="s">
        <v>4707</v>
      </c>
      <c r="L443" s="391"/>
      <c r="M443" s="375" t="s">
        <v>4683</v>
      </c>
      <c r="N443" s="374"/>
      <c r="O443" s="253">
        <v>40935</v>
      </c>
      <c r="P443" s="192"/>
      <c r="Q443" s="254" t="s">
        <v>4717</v>
      </c>
      <c r="R443" s="264"/>
    </row>
    <row r="444" spans="2:18" s="122" customFormat="1" ht="90.75" customHeight="1" thickBot="1" x14ac:dyDescent="0.3">
      <c r="B444" s="373"/>
      <c r="C444" s="374"/>
      <c r="D444" s="375"/>
      <c r="E444" s="374"/>
      <c r="F444" s="246" t="s">
        <v>417</v>
      </c>
      <c r="G444" s="276" t="s">
        <v>1790</v>
      </c>
      <c r="H444" s="177" t="s">
        <v>3925</v>
      </c>
      <c r="I444" s="376" t="s">
        <v>4718</v>
      </c>
      <c r="J444" s="378"/>
      <c r="K444" s="390" t="s">
        <v>4707</v>
      </c>
      <c r="L444" s="391"/>
      <c r="M444" s="375" t="s">
        <v>4683</v>
      </c>
      <c r="N444" s="374"/>
      <c r="O444" s="253">
        <v>40939</v>
      </c>
      <c r="P444" s="192"/>
      <c r="Q444" s="254" t="s">
        <v>4717</v>
      </c>
      <c r="R444" s="264"/>
    </row>
    <row r="445" spans="2:18" s="122" customFormat="1" ht="90.75" customHeight="1" thickBot="1" x14ac:dyDescent="0.3">
      <c r="B445" s="392"/>
      <c r="C445" s="393"/>
      <c r="D445" s="394"/>
      <c r="E445" s="393"/>
      <c r="F445" s="247" t="s">
        <v>417</v>
      </c>
      <c r="G445" s="277" t="s">
        <v>1790</v>
      </c>
      <c r="H445" s="266" t="s">
        <v>2733</v>
      </c>
      <c r="I445" s="395" t="s">
        <v>4720</v>
      </c>
      <c r="J445" s="396"/>
      <c r="K445" s="397" t="s">
        <v>4719</v>
      </c>
      <c r="L445" s="398"/>
      <c r="M445" s="394" t="s">
        <v>4683</v>
      </c>
      <c r="N445" s="393"/>
      <c r="O445" s="184">
        <v>40939</v>
      </c>
      <c r="P445" s="265"/>
      <c r="Q445" s="275" t="s">
        <v>4721</v>
      </c>
      <c r="R445" s="267"/>
    </row>
    <row r="446" spans="2:18" s="122" customFormat="1" ht="75.75" thickBot="1" x14ac:dyDescent="0.3">
      <c r="B446" s="381"/>
      <c r="C446" s="382"/>
      <c r="D446" s="383"/>
      <c r="E446" s="382"/>
      <c r="F446" s="271" t="s">
        <v>1408</v>
      </c>
      <c r="G446" s="278" t="s">
        <v>1790</v>
      </c>
      <c r="H446" s="272" t="s">
        <v>4723</v>
      </c>
      <c r="I446" s="384" t="s">
        <v>4708</v>
      </c>
      <c r="J446" s="385"/>
      <c r="K446" s="386" t="s">
        <v>4722</v>
      </c>
      <c r="L446" s="387"/>
      <c r="M446" s="383" t="s">
        <v>4683</v>
      </c>
      <c r="N446" s="382"/>
      <c r="O446" s="273">
        <v>40935</v>
      </c>
      <c r="P446" s="270"/>
      <c r="Q446" s="272" t="s">
        <v>4724</v>
      </c>
      <c r="R446" s="274"/>
    </row>
    <row r="447" spans="2:18" s="122" customFormat="1" ht="90.75" customHeight="1" thickBot="1" x14ac:dyDescent="0.3">
      <c r="B447" s="373"/>
      <c r="C447" s="374"/>
      <c r="D447" s="375"/>
      <c r="E447" s="374"/>
      <c r="F447" s="246" t="s">
        <v>1408</v>
      </c>
      <c r="G447" s="276" t="s">
        <v>1790</v>
      </c>
      <c r="H447" s="177" t="s">
        <v>807</v>
      </c>
      <c r="I447" s="376" t="s">
        <v>4708</v>
      </c>
      <c r="J447" s="378"/>
      <c r="K447" s="379" t="s">
        <v>4707</v>
      </c>
      <c r="L447" s="380"/>
      <c r="M447" s="375" t="s">
        <v>4683</v>
      </c>
      <c r="N447" s="374"/>
      <c r="O447" s="175">
        <v>40935</v>
      </c>
      <c r="P447" s="192"/>
      <c r="Q447" s="177" t="s">
        <v>4725</v>
      </c>
      <c r="R447" s="264"/>
    </row>
    <row r="448" spans="2:18" s="122" customFormat="1" ht="90.75" customHeight="1" thickBot="1" x14ac:dyDescent="0.3">
      <c r="B448" s="373"/>
      <c r="C448" s="374"/>
      <c r="D448" s="375"/>
      <c r="E448" s="374"/>
      <c r="F448" s="246" t="s">
        <v>1408</v>
      </c>
      <c r="G448" s="276" t="s">
        <v>1790</v>
      </c>
      <c r="H448" s="177" t="s">
        <v>1127</v>
      </c>
      <c r="I448" s="376" t="s">
        <v>4708</v>
      </c>
      <c r="J448" s="378"/>
      <c r="K448" s="379" t="s">
        <v>4726</v>
      </c>
      <c r="L448" s="380"/>
      <c r="M448" s="375" t="s">
        <v>4683</v>
      </c>
      <c r="N448" s="374"/>
      <c r="O448" s="175">
        <v>40935</v>
      </c>
      <c r="P448" s="192"/>
      <c r="Q448" s="259" t="s">
        <v>4727</v>
      </c>
      <c r="R448" s="264"/>
    </row>
    <row r="449" spans="2:18" s="122" customFormat="1" ht="90.75" customHeight="1" thickBot="1" x14ac:dyDescent="0.3">
      <c r="B449" s="373"/>
      <c r="C449" s="374"/>
      <c r="D449" s="375"/>
      <c r="E449" s="374"/>
      <c r="F449" s="246" t="s">
        <v>1408</v>
      </c>
      <c r="G449" s="276" t="s">
        <v>1790</v>
      </c>
      <c r="H449" s="177" t="s">
        <v>4728</v>
      </c>
      <c r="I449" s="376" t="s">
        <v>4708</v>
      </c>
      <c r="J449" s="378"/>
      <c r="K449" s="379" t="s">
        <v>4726</v>
      </c>
      <c r="L449" s="380"/>
      <c r="M449" s="375" t="s">
        <v>4683</v>
      </c>
      <c r="N449" s="374"/>
      <c r="O449" s="175">
        <v>40935</v>
      </c>
      <c r="P449" s="192"/>
      <c r="Q449" s="177" t="s">
        <v>4729</v>
      </c>
      <c r="R449" s="264"/>
    </row>
    <row r="450" spans="2:18" s="122" customFormat="1" ht="90.75" customHeight="1" thickBot="1" x14ac:dyDescent="0.3">
      <c r="B450" s="373"/>
      <c r="C450" s="374"/>
      <c r="D450" s="375"/>
      <c r="E450" s="374"/>
      <c r="F450" s="246" t="s">
        <v>1408</v>
      </c>
      <c r="G450" s="276" t="s">
        <v>1790</v>
      </c>
      <c r="H450" s="177" t="s">
        <v>1413</v>
      </c>
      <c r="I450" s="376" t="s">
        <v>4708</v>
      </c>
      <c r="J450" s="378"/>
      <c r="K450" s="379" t="s">
        <v>4726</v>
      </c>
      <c r="L450" s="380"/>
      <c r="M450" s="375" t="s">
        <v>4683</v>
      </c>
      <c r="N450" s="374"/>
      <c r="O450" s="175">
        <v>40935</v>
      </c>
      <c r="P450" s="192"/>
      <c r="Q450" s="177" t="s">
        <v>4729</v>
      </c>
      <c r="R450" s="264"/>
    </row>
    <row r="451" spans="2:18" s="122" customFormat="1" ht="90.75" customHeight="1" thickBot="1" x14ac:dyDescent="0.3">
      <c r="B451" s="373"/>
      <c r="C451" s="374"/>
      <c r="D451" s="375"/>
      <c r="E451" s="374"/>
      <c r="F451" s="246" t="s">
        <v>1408</v>
      </c>
      <c r="G451" s="276" t="s">
        <v>1790</v>
      </c>
      <c r="H451" s="177" t="s">
        <v>1411</v>
      </c>
      <c r="I451" s="376" t="s">
        <v>4708</v>
      </c>
      <c r="J451" s="378"/>
      <c r="K451" s="379" t="s">
        <v>4726</v>
      </c>
      <c r="L451" s="380"/>
      <c r="M451" s="375" t="s">
        <v>4683</v>
      </c>
      <c r="N451" s="374"/>
      <c r="O451" s="175">
        <v>40935</v>
      </c>
      <c r="P451" s="192"/>
      <c r="Q451" s="177" t="s">
        <v>4729</v>
      </c>
      <c r="R451" s="264"/>
    </row>
    <row r="452" spans="2:18" s="122" customFormat="1" ht="90.75" customHeight="1" thickBot="1" x14ac:dyDescent="0.3">
      <c r="B452" s="373"/>
      <c r="C452" s="374"/>
      <c r="D452" s="375"/>
      <c r="E452" s="374"/>
      <c r="F452" s="246" t="s">
        <v>1408</v>
      </c>
      <c r="G452" s="276" t="s">
        <v>1790</v>
      </c>
      <c r="H452" s="177" t="s">
        <v>817</v>
      </c>
      <c r="I452" s="376" t="s">
        <v>4708</v>
      </c>
      <c r="J452" s="378"/>
      <c r="K452" s="379" t="s">
        <v>4707</v>
      </c>
      <c r="L452" s="380"/>
      <c r="M452" s="375" t="s">
        <v>4683</v>
      </c>
      <c r="N452" s="374"/>
      <c r="O452" s="175">
        <v>40935</v>
      </c>
      <c r="P452" s="192"/>
      <c r="Q452" s="177" t="s">
        <v>4730</v>
      </c>
      <c r="R452" s="264"/>
    </row>
    <row r="453" spans="2:18" s="122" customFormat="1" ht="90.75" customHeight="1" thickBot="1" x14ac:dyDescent="0.3">
      <c r="B453" s="373"/>
      <c r="C453" s="374"/>
      <c r="D453" s="375"/>
      <c r="E453" s="374"/>
      <c r="F453" s="246" t="s">
        <v>762</v>
      </c>
      <c r="G453" s="276" t="s">
        <v>1790</v>
      </c>
      <c r="H453" s="177" t="s">
        <v>742</v>
      </c>
      <c r="I453" s="376" t="s">
        <v>4703</v>
      </c>
      <c r="J453" s="378"/>
      <c r="K453" s="379" t="s">
        <v>4731</v>
      </c>
      <c r="L453" s="380"/>
      <c r="M453" s="375" t="s">
        <v>4683</v>
      </c>
      <c r="N453" s="374"/>
      <c r="O453" s="175">
        <v>40940</v>
      </c>
      <c r="P453" s="192"/>
      <c r="Q453" s="177" t="s">
        <v>4732</v>
      </c>
      <c r="R453" s="264"/>
    </row>
    <row r="454" spans="2:18" s="122" customFormat="1" ht="90.75" customHeight="1" thickBot="1" x14ac:dyDescent="0.3">
      <c r="B454" s="373"/>
      <c r="C454" s="374"/>
      <c r="D454" s="375"/>
      <c r="E454" s="374"/>
      <c r="F454" s="246" t="s">
        <v>762</v>
      </c>
      <c r="G454" s="276" t="s">
        <v>1790</v>
      </c>
      <c r="H454" s="177" t="s">
        <v>4734</v>
      </c>
      <c r="I454" s="376" t="s">
        <v>4703</v>
      </c>
      <c r="J454" s="378"/>
      <c r="K454" s="379" t="s">
        <v>4733</v>
      </c>
      <c r="L454" s="380"/>
      <c r="M454" s="375" t="s">
        <v>4683</v>
      </c>
      <c r="N454" s="374"/>
      <c r="O454" s="175">
        <v>40940</v>
      </c>
      <c r="P454" s="192"/>
      <c r="Q454" s="177" t="s">
        <v>4735</v>
      </c>
      <c r="R454" s="264"/>
    </row>
    <row r="455" spans="2:18" s="122" customFormat="1" ht="90.75" customHeight="1" thickBot="1" x14ac:dyDescent="0.3">
      <c r="B455" s="373"/>
      <c r="C455" s="374"/>
      <c r="D455" s="375"/>
      <c r="E455" s="374"/>
      <c r="F455" s="246" t="s">
        <v>762</v>
      </c>
      <c r="G455" s="276" t="s">
        <v>1790</v>
      </c>
      <c r="H455" s="177" t="s">
        <v>823</v>
      </c>
      <c r="I455" s="376" t="s">
        <v>4703</v>
      </c>
      <c r="J455" s="378"/>
      <c r="K455" s="379" t="s">
        <v>4733</v>
      </c>
      <c r="L455" s="380"/>
      <c r="M455" s="375" t="s">
        <v>4683</v>
      </c>
      <c r="N455" s="374"/>
      <c r="O455" s="175">
        <v>40940</v>
      </c>
      <c r="P455" s="192"/>
      <c r="Q455" s="177" t="s">
        <v>4735</v>
      </c>
      <c r="R455" s="264"/>
    </row>
    <row r="456" spans="2:18" s="122" customFormat="1" ht="90.75" customHeight="1" thickBot="1" x14ac:dyDescent="0.3">
      <c r="B456" s="373"/>
      <c r="C456" s="374"/>
      <c r="D456" s="375"/>
      <c r="E456" s="374"/>
      <c r="F456" s="246" t="s">
        <v>417</v>
      </c>
      <c r="G456" s="276" t="s">
        <v>1790</v>
      </c>
      <c r="H456" s="177" t="s">
        <v>2961</v>
      </c>
      <c r="I456" s="376" t="s">
        <v>4691</v>
      </c>
      <c r="J456" s="378"/>
      <c r="K456" s="379" t="s">
        <v>4736</v>
      </c>
      <c r="L456" s="380"/>
      <c r="M456" s="375" t="s">
        <v>4683</v>
      </c>
      <c r="N456" s="374"/>
      <c r="O456" s="175">
        <v>40940</v>
      </c>
      <c r="P456" s="192"/>
      <c r="Q456" s="177" t="s">
        <v>4737</v>
      </c>
      <c r="R456" s="264"/>
    </row>
    <row r="457" spans="2:18" s="122" customFormat="1" ht="90.75" customHeight="1" thickBot="1" x14ac:dyDescent="0.3">
      <c r="B457" s="373"/>
      <c r="C457" s="374"/>
      <c r="D457" s="375"/>
      <c r="E457" s="374"/>
      <c r="F457" s="246" t="s">
        <v>417</v>
      </c>
      <c r="G457" s="276" t="s">
        <v>1790</v>
      </c>
      <c r="H457" s="177" t="s">
        <v>2961</v>
      </c>
      <c r="I457" s="376" t="s">
        <v>4720</v>
      </c>
      <c r="J457" s="378"/>
      <c r="K457" s="379" t="s">
        <v>4738</v>
      </c>
      <c r="L457" s="380"/>
      <c r="M457" s="375" t="s">
        <v>4683</v>
      </c>
      <c r="N457" s="374"/>
      <c r="O457" s="175">
        <v>40940</v>
      </c>
      <c r="P457" s="192"/>
      <c r="Q457" s="177" t="s">
        <v>4739</v>
      </c>
      <c r="R457" s="264"/>
    </row>
    <row r="458" spans="2:18" s="122" customFormat="1" ht="90.75" customHeight="1" thickBot="1" x14ac:dyDescent="0.3">
      <c r="B458" s="373"/>
      <c r="C458" s="374"/>
      <c r="D458" s="375"/>
      <c r="E458" s="374"/>
      <c r="F458" s="246" t="s">
        <v>417</v>
      </c>
      <c r="G458" s="276" t="s">
        <v>1790</v>
      </c>
      <c r="H458" s="177" t="s">
        <v>4712</v>
      </c>
      <c r="I458" s="376" t="s">
        <v>4720</v>
      </c>
      <c r="J458" s="378"/>
      <c r="K458" s="379" t="s">
        <v>4707</v>
      </c>
      <c r="L458" s="380"/>
      <c r="M458" s="375" t="s">
        <v>4683</v>
      </c>
      <c r="N458" s="374"/>
      <c r="O458" s="175">
        <v>40940</v>
      </c>
      <c r="P458" s="192"/>
      <c r="Q458" s="177" t="s">
        <v>4740</v>
      </c>
      <c r="R458" s="264"/>
    </row>
    <row r="459" spans="2:18" s="122" customFormat="1" ht="90.75" customHeight="1" thickBot="1" x14ac:dyDescent="0.3">
      <c r="B459" s="373"/>
      <c r="C459" s="374"/>
      <c r="D459" s="375"/>
      <c r="E459" s="374"/>
      <c r="F459" s="246" t="s">
        <v>762</v>
      </c>
      <c r="G459" s="276" t="s">
        <v>1790</v>
      </c>
      <c r="H459" s="177" t="s">
        <v>1564</v>
      </c>
      <c r="I459" s="376" t="s">
        <v>4703</v>
      </c>
      <c r="J459" s="378"/>
      <c r="K459" s="379" t="s">
        <v>4741</v>
      </c>
      <c r="L459" s="380"/>
      <c r="M459" s="375" t="s">
        <v>4683</v>
      </c>
      <c r="N459" s="374"/>
      <c r="O459" s="175">
        <v>40940</v>
      </c>
      <c r="P459" s="192"/>
      <c r="Q459" s="177" t="s">
        <v>4742</v>
      </c>
      <c r="R459" s="264"/>
    </row>
    <row r="460" spans="2:18" s="122" customFormat="1" ht="90.75" customHeight="1" thickBot="1" x14ac:dyDescent="0.3">
      <c r="B460" s="373"/>
      <c r="C460" s="374"/>
      <c r="D460" s="375"/>
      <c r="E460" s="374"/>
      <c r="F460" s="246" t="s">
        <v>762</v>
      </c>
      <c r="G460" s="276" t="s">
        <v>1790</v>
      </c>
      <c r="H460" s="177" t="s">
        <v>750</v>
      </c>
      <c r="I460" s="376" t="s">
        <v>4703</v>
      </c>
      <c r="J460" s="378"/>
      <c r="K460" s="379" t="s">
        <v>4741</v>
      </c>
      <c r="L460" s="380"/>
      <c r="M460" s="375" t="s">
        <v>4683</v>
      </c>
      <c r="N460" s="374"/>
      <c r="O460" s="175">
        <v>40940</v>
      </c>
      <c r="P460" s="192"/>
      <c r="Q460" s="177" t="s">
        <v>4743</v>
      </c>
      <c r="R460" s="264"/>
    </row>
    <row r="461" spans="2:18" s="122" customFormat="1" ht="90.75" customHeight="1" thickBot="1" x14ac:dyDescent="0.3">
      <c r="B461" s="373"/>
      <c r="C461" s="374"/>
      <c r="D461" s="375"/>
      <c r="E461" s="374"/>
      <c r="F461" s="246" t="s">
        <v>762</v>
      </c>
      <c r="G461" s="276" t="s">
        <v>1790</v>
      </c>
      <c r="H461" s="177" t="s">
        <v>757</v>
      </c>
      <c r="I461" s="376" t="s">
        <v>4703</v>
      </c>
      <c r="J461" s="378"/>
      <c r="K461" s="379" t="s">
        <v>4707</v>
      </c>
      <c r="L461" s="380"/>
      <c r="M461" s="375" t="s">
        <v>4683</v>
      </c>
      <c r="N461" s="374"/>
      <c r="O461" s="175">
        <v>40940</v>
      </c>
      <c r="P461" s="192"/>
      <c r="Q461" s="177" t="s">
        <v>4743</v>
      </c>
      <c r="R461" s="264"/>
    </row>
    <row r="462" spans="2:18" s="122" customFormat="1" ht="90.75" customHeight="1" thickBot="1" x14ac:dyDescent="0.3">
      <c r="B462" s="373"/>
      <c r="C462" s="374"/>
      <c r="D462" s="375"/>
      <c r="E462" s="374"/>
      <c r="F462" s="246" t="s">
        <v>762</v>
      </c>
      <c r="G462" s="276" t="s">
        <v>1790</v>
      </c>
      <c r="H462" s="177" t="s">
        <v>4744</v>
      </c>
      <c r="I462" s="376" t="s">
        <v>4703</v>
      </c>
      <c r="J462" s="378"/>
      <c r="K462" s="379" t="s">
        <v>4707</v>
      </c>
      <c r="L462" s="380"/>
      <c r="M462" s="375" t="s">
        <v>4683</v>
      </c>
      <c r="N462" s="374"/>
      <c r="O462" s="175">
        <v>40940</v>
      </c>
      <c r="P462" s="192"/>
      <c r="Q462" s="177" t="s">
        <v>4743</v>
      </c>
      <c r="R462" s="264"/>
    </row>
    <row r="463" spans="2:18" s="122" customFormat="1" ht="90.75" customHeight="1" thickBot="1" x14ac:dyDescent="0.3">
      <c r="B463" s="373"/>
      <c r="C463" s="374"/>
      <c r="D463" s="375"/>
      <c r="E463" s="374"/>
      <c r="F463" s="246" t="s">
        <v>762</v>
      </c>
      <c r="G463" s="276" t="s">
        <v>1790</v>
      </c>
      <c r="H463" s="177" t="s">
        <v>972</v>
      </c>
      <c r="I463" s="376" t="s">
        <v>4703</v>
      </c>
      <c r="J463" s="378"/>
      <c r="K463" s="379" t="s">
        <v>4707</v>
      </c>
      <c r="L463" s="380"/>
      <c r="M463" s="375" t="s">
        <v>4683</v>
      </c>
      <c r="N463" s="374"/>
      <c r="O463" s="175">
        <v>40940</v>
      </c>
      <c r="P463" s="192"/>
      <c r="Q463" s="177" t="s">
        <v>4743</v>
      </c>
      <c r="R463" s="264"/>
    </row>
    <row r="464" spans="2:18" s="122" customFormat="1" ht="90.75" customHeight="1" thickBot="1" x14ac:dyDescent="0.3">
      <c r="B464" s="373"/>
      <c r="C464" s="374"/>
      <c r="D464" s="375"/>
      <c r="E464" s="374"/>
      <c r="F464" s="246" t="s">
        <v>762</v>
      </c>
      <c r="G464" s="276" t="s">
        <v>1790</v>
      </c>
      <c r="H464" s="177" t="s">
        <v>4745</v>
      </c>
      <c r="I464" s="376" t="s">
        <v>4703</v>
      </c>
      <c r="J464" s="378"/>
      <c r="K464" s="379" t="s">
        <v>4741</v>
      </c>
      <c r="L464" s="380"/>
      <c r="M464" s="375" t="s">
        <v>4683</v>
      </c>
      <c r="N464" s="374"/>
      <c r="O464" s="175">
        <v>40940</v>
      </c>
      <c r="P464" s="192"/>
      <c r="Q464" s="177" t="s">
        <v>4743</v>
      </c>
      <c r="R464" s="264"/>
    </row>
    <row r="465" spans="2:18" s="122" customFormat="1" ht="90.75" customHeight="1" thickBot="1" x14ac:dyDescent="0.3">
      <c r="B465" s="373"/>
      <c r="C465" s="374"/>
      <c r="D465" s="375"/>
      <c r="E465" s="374"/>
      <c r="F465" s="246" t="s">
        <v>762</v>
      </c>
      <c r="G465" s="276" t="s">
        <v>1790</v>
      </c>
      <c r="H465" s="177" t="s">
        <v>975</v>
      </c>
      <c r="I465" s="376" t="s">
        <v>4703</v>
      </c>
      <c r="J465" s="378"/>
      <c r="K465" s="379" t="s">
        <v>4741</v>
      </c>
      <c r="L465" s="380"/>
      <c r="M465" s="375" t="s">
        <v>4683</v>
      </c>
      <c r="N465" s="374"/>
      <c r="O465" s="175">
        <v>40940</v>
      </c>
      <c r="P465" s="192"/>
      <c r="Q465" s="177" t="s">
        <v>4746</v>
      </c>
      <c r="R465" s="264"/>
    </row>
    <row r="466" spans="2:18" s="122" customFormat="1" ht="90.75" customHeight="1" thickBot="1" x14ac:dyDescent="0.3">
      <c r="B466" s="373"/>
      <c r="C466" s="374"/>
      <c r="D466" s="375"/>
      <c r="E466" s="374"/>
      <c r="F466" s="246" t="s">
        <v>762</v>
      </c>
      <c r="G466" s="276" t="s">
        <v>1790</v>
      </c>
      <c r="H466" s="177" t="s">
        <v>4748</v>
      </c>
      <c r="I466" s="376" t="s">
        <v>4703</v>
      </c>
      <c r="J466" s="378"/>
      <c r="K466" s="379" t="s">
        <v>4747</v>
      </c>
      <c r="L466" s="380"/>
      <c r="M466" s="375" t="s">
        <v>4683</v>
      </c>
      <c r="N466" s="374"/>
      <c r="O466" s="175">
        <v>40940</v>
      </c>
      <c r="P466" s="192"/>
      <c r="Q466" s="177" t="s">
        <v>4749</v>
      </c>
      <c r="R466" s="264"/>
    </row>
    <row r="467" spans="2:18" s="122" customFormat="1" ht="90.75" customHeight="1" thickBot="1" x14ac:dyDescent="0.3">
      <c r="B467" s="373"/>
      <c r="C467" s="374"/>
      <c r="D467" s="375"/>
      <c r="E467" s="374"/>
      <c r="F467" s="246" t="s">
        <v>762</v>
      </c>
      <c r="G467" s="276" t="s">
        <v>1790</v>
      </c>
      <c r="H467" s="177" t="s">
        <v>755</v>
      </c>
      <c r="I467" s="376" t="s">
        <v>4703</v>
      </c>
      <c r="J467" s="378"/>
      <c r="K467" s="379" t="s">
        <v>4750</v>
      </c>
      <c r="L467" s="380"/>
      <c r="M467" s="375" t="s">
        <v>4683</v>
      </c>
      <c r="N467" s="374"/>
      <c r="O467" s="175">
        <v>40940</v>
      </c>
      <c r="P467" s="192"/>
      <c r="Q467" s="177" t="s">
        <v>4751</v>
      </c>
      <c r="R467" s="264"/>
    </row>
    <row r="468" spans="2:18" s="122" customFormat="1" ht="90.75" customHeight="1" thickBot="1" x14ac:dyDescent="0.3">
      <c r="B468" s="373"/>
      <c r="C468" s="374"/>
      <c r="D468" s="375"/>
      <c r="E468" s="374"/>
      <c r="F468" s="246" t="s">
        <v>762</v>
      </c>
      <c r="G468" s="276" t="s">
        <v>1790</v>
      </c>
      <c r="H468" s="177" t="s">
        <v>4752</v>
      </c>
      <c r="I468" s="376" t="s">
        <v>4703</v>
      </c>
      <c r="J468" s="378"/>
      <c r="K468" s="379" t="s">
        <v>4741</v>
      </c>
      <c r="L468" s="380"/>
      <c r="M468" s="375" t="s">
        <v>4683</v>
      </c>
      <c r="N468" s="374"/>
      <c r="O468" s="175">
        <v>40940</v>
      </c>
      <c r="P468" s="192"/>
      <c r="Q468" s="177" t="s">
        <v>4751</v>
      </c>
      <c r="R468" s="264"/>
    </row>
    <row r="469" spans="2:18" s="122" customFormat="1" ht="90.75" customHeight="1" thickBot="1" x14ac:dyDescent="0.3">
      <c r="B469" s="373"/>
      <c r="C469" s="374"/>
      <c r="D469" s="375"/>
      <c r="E469" s="374"/>
      <c r="F469" s="246" t="s">
        <v>762</v>
      </c>
      <c r="G469" s="276" t="s">
        <v>1790</v>
      </c>
      <c r="H469" s="177" t="s">
        <v>4753</v>
      </c>
      <c r="I469" s="376" t="s">
        <v>4703</v>
      </c>
      <c r="J469" s="378"/>
      <c r="K469" s="379" t="s">
        <v>4747</v>
      </c>
      <c r="L469" s="380"/>
      <c r="M469" s="375" t="s">
        <v>4683</v>
      </c>
      <c r="N469" s="374"/>
      <c r="O469" s="175">
        <v>40940</v>
      </c>
      <c r="P469" s="192"/>
      <c r="Q469" s="177" t="s">
        <v>4751</v>
      </c>
      <c r="R469" s="264"/>
    </row>
    <row r="470" spans="2:18" s="122" customFormat="1" ht="90.75" customHeight="1" thickBot="1" x14ac:dyDescent="0.3">
      <c r="B470" s="373"/>
      <c r="C470" s="374"/>
      <c r="D470" s="375"/>
      <c r="E470" s="374"/>
      <c r="F470" s="246" t="s">
        <v>762</v>
      </c>
      <c r="G470" s="276" t="s">
        <v>1790</v>
      </c>
      <c r="H470" s="177" t="s">
        <v>738</v>
      </c>
      <c r="I470" s="376" t="s">
        <v>4720</v>
      </c>
      <c r="J470" s="378"/>
      <c r="K470" s="379" t="s">
        <v>4754</v>
      </c>
      <c r="L470" s="380"/>
      <c r="M470" s="375" t="s">
        <v>4683</v>
      </c>
      <c r="N470" s="374"/>
      <c r="O470" s="175">
        <v>40940</v>
      </c>
      <c r="P470" s="192"/>
      <c r="Q470" s="177" t="s">
        <v>4755</v>
      </c>
      <c r="R470" s="264"/>
    </row>
    <row r="471" spans="2:18" s="122" customFormat="1" ht="90.75" customHeight="1" thickBot="1" x14ac:dyDescent="0.3">
      <c r="B471" s="373"/>
      <c r="C471" s="374"/>
      <c r="D471" s="375"/>
      <c r="E471" s="374"/>
      <c r="F471" s="246" t="s">
        <v>762</v>
      </c>
      <c r="G471" s="276" t="s">
        <v>1790</v>
      </c>
      <c r="H471" s="177" t="s">
        <v>894</v>
      </c>
      <c r="I471" s="376" t="s">
        <v>4756</v>
      </c>
      <c r="J471" s="378"/>
      <c r="K471" s="379" t="s">
        <v>4741</v>
      </c>
      <c r="L471" s="380"/>
      <c r="M471" s="375" t="s">
        <v>4683</v>
      </c>
      <c r="N471" s="374"/>
      <c r="O471" s="175">
        <v>40940</v>
      </c>
      <c r="P471" s="192"/>
      <c r="Q471" s="177" t="s">
        <v>4757</v>
      </c>
      <c r="R471" s="264"/>
    </row>
    <row r="472" spans="2:18" s="122" customFormat="1" ht="90.75" customHeight="1" thickBot="1" x14ac:dyDescent="0.3">
      <c r="B472" s="373"/>
      <c r="C472" s="374"/>
      <c r="D472" s="375"/>
      <c r="E472" s="374"/>
      <c r="F472" s="246" t="s">
        <v>450</v>
      </c>
      <c r="G472" s="276" t="s">
        <v>1790</v>
      </c>
      <c r="H472" s="177" t="s">
        <v>979</v>
      </c>
      <c r="I472" s="376" t="s">
        <v>4718</v>
      </c>
      <c r="J472" s="378"/>
      <c r="K472" s="379" t="s">
        <v>4758</v>
      </c>
      <c r="L472" s="380"/>
      <c r="M472" s="375" t="s">
        <v>4683</v>
      </c>
      <c r="N472" s="374"/>
      <c r="O472" s="175">
        <v>40940</v>
      </c>
      <c r="P472" s="192"/>
      <c r="Q472" s="177" t="s">
        <v>4759</v>
      </c>
      <c r="R472" s="264"/>
    </row>
    <row r="473" spans="2:18" s="122" customFormat="1" ht="90.75" customHeight="1" thickBot="1" x14ac:dyDescent="0.3">
      <c r="B473" s="373"/>
      <c r="C473" s="374"/>
      <c r="D473" s="375"/>
      <c r="E473" s="374"/>
      <c r="F473" s="246" t="s">
        <v>450</v>
      </c>
      <c r="G473" s="276" t="s">
        <v>1790</v>
      </c>
      <c r="H473" s="177" t="s">
        <v>4761</v>
      </c>
      <c r="I473" s="376" t="s">
        <v>4762</v>
      </c>
      <c r="J473" s="378"/>
      <c r="K473" s="379" t="s">
        <v>4760</v>
      </c>
      <c r="L473" s="380"/>
      <c r="M473" s="375" t="s">
        <v>4683</v>
      </c>
      <c r="N473" s="374"/>
      <c r="O473" s="175">
        <v>40942</v>
      </c>
      <c r="P473" s="192"/>
      <c r="Q473" s="177" t="s">
        <v>4763</v>
      </c>
      <c r="R473" s="264"/>
    </row>
    <row r="474" spans="2:18" s="122" customFormat="1" ht="90.75" customHeight="1" thickBot="1" x14ac:dyDescent="0.3">
      <c r="B474" s="373"/>
      <c r="C474" s="374"/>
      <c r="D474" s="375"/>
      <c r="E474" s="374"/>
      <c r="F474" s="246" t="s">
        <v>450</v>
      </c>
      <c r="G474" s="276" t="s">
        <v>1790</v>
      </c>
      <c r="H474" s="177" t="s">
        <v>4761</v>
      </c>
      <c r="I474" s="376" t="s">
        <v>4718</v>
      </c>
      <c r="J474" s="378"/>
      <c r="K474" s="379" t="s">
        <v>4707</v>
      </c>
      <c r="L474" s="380"/>
      <c r="M474" s="375" t="s">
        <v>4683</v>
      </c>
      <c r="N474" s="374"/>
      <c r="O474" s="175">
        <v>40942</v>
      </c>
      <c r="P474" s="192"/>
      <c r="Q474" s="177" t="s">
        <v>4763</v>
      </c>
      <c r="R474" s="264"/>
    </row>
    <row r="475" spans="2:18" s="122" customFormat="1" ht="90.75" customHeight="1" thickBot="1" x14ac:dyDescent="0.3">
      <c r="B475" s="373"/>
      <c r="C475" s="374"/>
      <c r="D475" s="375"/>
      <c r="E475" s="374"/>
      <c r="F475" s="246" t="s">
        <v>417</v>
      </c>
      <c r="G475" s="276" t="s">
        <v>1790</v>
      </c>
      <c r="H475" s="177" t="s">
        <v>2733</v>
      </c>
      <c r="I475" s="376" t="s">
        <v>4765</v>
      </c>
      <c r="J475" s="378"/>
      <c r="K475" s="379" t="s">
        <v>4764</v>
      </c>
      <c r="L475" s="380"/>
      <c r="M475" s="375" t="s">
        <v>4683</v>
      </c>
      <c r="N475" s="374"/>
      <c r="O475" s="175">
        <v>40949</v>
      </c>
      <c r="P475" s="192"/>
      <c r="Q475" s="177" t="s">
        <v>4766</v>
      </c>
      <c r="R475" s="264"/>
    </row>
    <row r="476" spans="2:18" s="122" customFormat="1" ht="90.75" customHeight="1" thickBot="1" x14ac:dyDescent="0.3">
      <c r="B476" s="373"/>
      <c r="C476" s="374"/>
      <c r="D476" s="375"/>
      <c r="E476" s="374"/>
      <c r="F476" s="246" t="s">
        <v>762</v>
      </c>
      <c r="G476" s="276" t="s">
        <v>1790</v>
      </c>
      <c r="H476" s="177" t="s">
        <v>896</v>
      </c>
      <c r="I476" s="376" t="s">
        <v>4767</v>
      </c>
      <c r="J476" s="378"/>
      <c r="K476" s="379" t="s">
        <v>4707</v>
      </c>
      <c r="L476" s="380"/>
      <c r="M476" s="375" t="s">
        <v>4683</v>
      </c>
      <c r="N476" s="374"/>
      <c r="O476" s="175">
        <v>40940</v>
      </c>
      <c r="P476" s="192"/>
      <c r="Q476" s="177" t="s">
        <v>4768</v>
      </c>
      <c r="R476" s="264"/>
    </row>
    <row r="477" spans="2:18" s="122" customFormat="1" ht="90.75" customHeight="1" thickBot="1" x14ac:dyDescent="0.3">
      <c r="B477" s="373"/>
      <c r="C477" s="374"/>
      <c r="D477" s="375"/>
      <c r="E477" s="374"/>
      <c r="F477" s="246" t="s">
        <v>762</v>
      </c>
      <c r="G477" s="276" t="s">
        <v>1790</v>
      </c>
      <c r="H477" s="177" t="s">
        <v>4769</v>
      </c>
      <c r="I477" s="376" t="s">
        <v>4770</v>
      </c>
      <c r="J477" s="378"/>
      <c r="K477" s="379" t="s">
        <v>4707</v>
      </c>
      <c r="L477" s="380"/>
      <c r="M477" s="375" t="s">
        <v>4683</v>
      </c>
      <c r="N477" s="374"/>
      <c r="O477" s="175">
        <v>40940</v>
      </c>
      <c r="P477" s="192"/>
      <c r="Q477" s="177" t="s">
        <v>4771</v>
      </c>
      <c r="R477" s="264"/>
    </row>
    <row r="478" spans="2:18" s="122" customFormat="1" ht="90.75" customHeight="1" thickBot="1" x14ac:dyDescent="0.3">
      <c r="B478" s="373"/>
      <c r="C478" s="374"/>
      <c r="D478" s="375"/>
      <c r="E478" s="374"/>
      <c r="F478" s="246" t="s">
        <v>1408</v>
      </c>
      <c r="G478" s="276" t="s">
        <v>1790</v>
      </c>
      <c r="H478" s="177" t="s">
        <v>817</v>
      </c>
      <c r="I478" s="376" t="s">
        <v>4773</v>
      </c>
      <c r="J478" s="378"/>
      <c r="K478" s="379" t="s">
        <v>4772</v>
      </c>
      <c r="L478" s="380"/>
      <c r="M478" s="375" t="s">
        <v>4683</v>
      </c>
      <c r="N478" s="374"/>
      <c r="O478" s="175">
        <v>40935</v>
      </c>
      <c r="P478" s="192"/>
      <c r="Q478" s="177" t="s">
        <v>4774</v>
      </c>
      <c r="R478" s="264"/>
    </row>
    <row r="479" spans="2:18" s="122" customFormat="1" ht="90.75" customHeight="1" thickBot="1" x14ac:dyDescent="0.3">
      <c r="B479" s="373"/>
      <c r="C479" s="374"/>
      <c r="D479" s="375"/>
      <c r="E479" s="374"/>
      <c r="F479" s="246" t="s">
        <v>1408</v>
      </c>
      <c r="G479" s="276" t="s">
        <v>1790</v>
      </c>
      <c r="H479" s="177" t="s">
        <v>4775</v>
      </c>
      <c r="I479" s="376" t="s">
        <v>4756</v>
      </c>
      <c r="J479" s="378"/>
      <c r="K479" s="379" t="s">
        <v>4707</v>
      </c>
      <c r="L479" s="380"/>
      <c r="M479" s="375" t="s">
        <v>4683</v>
      </c>
      <c r="N479" s="374"/>
      <c r="O479" s="175">
        <v>40946</v>
      </c>
      <c r="P479" s="192"/>
      <c r="Q479" s="177" t="s">
        <v>4776</v>
      </c>
      <c r="R479" s="264"/>
    </row>
    <row r="480" spans="2:18" s="122" customFormat="1" ht="90.75" customHeight="1" thickBot="1" x14ac:dyDescent="0.3">
      <c r="B480" s="373"/>
      <c r="C480" s="374"/>
      <c r="D480" s="375"/>
      <c r="E480" s="374"/>
      <c r="F480" s="246" t="s">
        <v>1408</v>
      </c>
      <c r="G480" s="276" t="s">
        <v>1790</v>
      </c>
      <c r="H480" s="177" t="s">
        <v>1416</v>
      </c>
      <c r="I480" s="376" t="s">
        <v>4756</v>
      </c>
      <c r="J480" s="378"/>
      <c r="K480" s="379" t="s">
        <v>4707</v>
      </c>
      <c r="L480" s="380"/>
      <c r="M480" s="375" t="s">
        <v>4683</v>
      </c>
      <c r="N480" s="374"/>
      <c r="O480" s="175">
        <v>40946</v>
      </c>
      <c r="P480" s="192"/>
      <c r="Q480" s="177" t="s">
        <v>4777</v>
      </c>
      <c r="R480" s="264"/>
    </row>
    <row r="481" spans="2:18" s="122" customFormat="1" ht="90.75" customHeight="1" thickBot="1" x14ac:dyDescent="0.3">
      <c r="B481" s="373"/>
      <c r="C481" s="374"/>
      <c r="D481" s="375"/>
      <c r="E481" s="374"/>
      <c r="F481" s="246" t="s">
        <v>1408</v>
      </c>
      <c r="G481" s="276" t="s">
        <v>1790</v>
      </c>
      <c r="H481" s="177" t="s">
        <v>1407</v>
      </c>
      <c r="I481" s="376" t="s">
        <v>4756</v>
      </c>
      <c r="J481" s="378"/>
      <c r="K481" s="379" t="s">
        <v>4741</v>
      </c>
      <c r="L481" s="380"/>
      <c r="M481" s="375" t="s">
        <v>4683</v>
      </c>
      <c r="N481" s="374"/>
      <c r="O481" s="175">
        <v>40946</v>
      </c>
      <c r="P481" s="192"/>
      <c r="Q481" s="177" t="s">
        <v>4778</v>
      </c>
      <c r="R481" s="264"/>
    </row>
    <row r="482" spans="2:18" s="122" customFormat="1" ht="90.75" customHeight="1" thickBot="1" x14ac:dyDescent="0.3">
      <c r="B482" s="373"/>
      <c r="C482" s="374"/>
      <c r="D482" s="375"/>
      <c r="E482" s="374"/>
      <c r="F482" s="246" t="s">
        <v>1408</v>
      </c>
      <c r="G482" s="276" t="s">
        <v>1790</v>
      </c>
      <c r="H482" s="177" t="s">
        <v>4030</v>
      </c>
      <c r="I482" s="376" t="s">
        <v>4718</v>
      </c>
      <c r="J482" s="378"/>
      <c r="K482" s="379" t="s">
        <v>4726</v>
      </c>
      <c r="L482" s="380"/>
      <c r="M482" s="375" t="s">
        <v>4683</v>
      </c>
      <c r="N482" s="374"/>
      <c r="O482" s="175">
        <v>40946</v>
      </c>
      <c r="P482" s="192"/>
      <c r="Q482" s="177" t="s">
        <v>4727</v>
      </c>
      <c r="R482" s="264"/>
    </row>
    <row r="483" spans="2:18" s="122" customFormat="1" ht="90.75" customHeight="1" thickBot="1" x14ac:dyDescent="0.3">
      <c r="B483" s="373"/>
      <c r="C483" s="374"/>
      <c r="D483" s="375"/>
      <c r="E483" s="374"/>
      <c r="F483" s="246" t="s">
        <v>1408</v>
      </c>
      <c r="G483" s="276" t="s">
        <v>1790</v>
      </c>
      <c r="H483" s="177" t="s">
        <v>4780</v>
      </c>
      <c r="I483" s="376" t="s">
        <v>4781</v>
      </c>
      <c r="J483" s="378"/>
      <c r="K483" s="379" t="s">
        <v>4779</v>
      </c>
      <c r="L483" s="380"/>
      <c r="M483" s="375" t="s">
        <v>4683</v>
      </c>
      <c r="N483" s="374"/>
      <c r="O483" s="175">
        <v>40940</v>
      </c>
      <c r="P483" s="192"/>
      <c r="Q483" s="177" t="s">
        <v>4782</v>
      </c>
      <c r="R483" s="264"/>
    </row>
    <row r="484" spans="2:18" s="122" customFormat="1" ht="90.75" customHeight="1" thickBot="1" x14ac:dyDescent="0.3">
      <c r="B484" s="373"/>
      <c r="C484" s="374"/>
      <c r="D484" s="375"/>
      <c r="E484" s="374"/>
      <c r="F484" s="246" t="s">
        <v>1408</v>
      </c>
      <c r="G484" s="276" t="s">
        <v>1790</v>
      </c>
      <c r="H484" s="177" t="s">
        <v>4780</v>
      </c>
      <c r="I484" s="376" t="s">
        <v>4718</v>
      </c>
      <c r="J484" s="378"/>
      <c r="K484" s="379" t="s">
        <v>4741</v>
      </c>
      <c r="L484" s="380"/>
      <c r="M484" s="375" t="s">
        <v>4683</v>
      </c>
      <c r="N484" s="374"/>
      <c r="O484" s="175">
        <v>40953</v>
      </c>
      <c r="P484" s="192"/>
      <c r="Q484" s="177" t="s">
        <v>4783</v>
      </c>
      <c r="R484" s="264"/>
    </row>
    <row r="485" spans="2:18" s="122" customFormat="1" ht="90.75" customHeight="1" thickBot="1" x14ac:dyDescent="0.3">
      <c r="B485" s="373"/>
      <c r="C485" s="374"/>
      <c r="D485" s="375"/>
      <c r="E485" s="374"/>
      <c r="F485" s="246" t="s">
        <v>417</v>
      </c>
      <c r="G485" s="276" t="s">
        <v>1790</v>
      </c>
      <c r="H485" s="177" t="s">
        <v>2548</v>
      </c>
      <c r="I485" s="376" t="s">
        <v>4720</v>
      </c>
      <c r="J485" s="378"/>
      <c r="K485" s="379" t="s">
        <v>4707</v>
      </c>
      <c r="L485" s="380"/>
      <c r="M485" s="375" t="s">
        <v>4683</v>
      </c>
      <c r="N485" s="374"/>
      <c r="O485" s="175" t="s">
        <v>577</v>
      </c>
      <c r="P485" s="192"/>
      <c r="Q485" s="177" t="s">
        <v>4784</v>
      </c>
      <c r="R485" s="264"/>
    </row>
    <row r="486" spans="2:18" s="122" customFormat="1" ht="90.75" customHeight="1" thickBot="1" x14ac:dyDescent="0.3">
      <c r="B486" s="373"/>
      <c r="C486" s="374"/>
      <c r="D486" s="375"/>
      <c r="E486" s="374"/>
      <c r="F486" s="246" t="s">
        <v>417</v>
      </c>
      <c r="G486" s="276" t="s">
        <v>1790</v>
      </c>
      <c r="H486" s="177" t="s">
        <v>4105</v>
      </c>
      <c r="I486" s="376" t="s">
        <v>4765</v>
      </c>
      <c r="J486" s="378"/>
      <c r="K486" s="379" t="s">
        <v>4785</v>
      </c>
      <c r="L486" s="380"/>
      <c r="M486" s="375" t="s">
        <v>4683</v>
      </c>
      <c r="N486" s="374"/>
      <c r="O486" s="175">
        <v>40946</v>
      </c>
      <c r="P486" s="192"/>
      <c r="Q486" s="177" t="s">
        <v>4786</v>
      </c>
      <c r="R486" s="264"/>
    </row>
    <row r="487" spans="2:18" s="122" customFormat="1" ht="90.75" customHeight="1" thickBot="1" x14ac:dyDescent="0.3">
      <c r="B487" s="373"/>
      <c r="C487" s="374"/>
      <c r="D487" s="375"/>
      <c r="E487" s="374"/>
      <c r="F487" s="246" t="s">
        <v>417</v>
      </c>
      <c r="G487" s="276" t="s">
        <v>1790</v>
      </c>
      <c r="H487" s="177" t="s">
        <v>2730</v>
      </c>
      <c r="I487" s="376" t="s">
        <v>4765</v>
      </c>
      <c r="J487" s="378"/>
      <c r="K487" s="379" t="s">
        <v>4785</v>
      </c>
      <c r="L487" s="380"/>
      <c r="M487" s="375" t="s">
        <v>4683</v>
      </c>
      <c r="N487" s="374"/>
      <c r="O487" s="175">
        <v>40946</v>
      </c>
      <c r="P487" s="192"/>
      <c r="Q487" s="177" t="s">
        <v>4787</v>
      </c>
      <c r="R487" s="264"/>
    </row>
    <row r="488" spans="2:18" s="122" customFormat="1" ht="90.75" customHeight="1" thickBot="1" x14ac:dyDescent="0.3">
      <c r="B488" s="373"/>
      <c r="C488" s="374"/>
      <c r="D488" s="375"/>
      <c r="E488" s="374"/>
      <c r="F488" s="246" t="s">
        <v>1353</v>
      </c>
      <c r="G488" s="276" t="s">
        <v>1790</v>
      </c>
      <c r="H488" s="177" t="s">
        <v>2548</v>
      </c>
      <c r="I488" s="376" t="s">
        <v>4718</v>
      </c>
      <c r="J488" s="378"/>
      <c r="K488" s="379" t="s">
        <v>4707</v>
      </c>
      <c r="L488" s="380"/>
      <c r="M488" s="375" t="s">
        <v>4683</v>
      </c>
      <c r="N488" s="374"/>
      <c r="O488" s="175">
        <v>40935</v>
      </c>
      <c r="P488" s="192"/>
      <c r="Q488" s="177" t="s">
        <v>4788</v>
      </c>
      <c r="R488" s="264"/>
    </row>
    <row r="489" spans="2:18" s="122" customFormat="1" ht="90.75" customHeight="1" thickBot="1" x14ac:dyDescent="0.3">
      <c r="B489" s="373"/>
      <c r="C489" s="374"/>
      <c r="D489" s="375"/>
      <c r="E489" s="374"/>
      <c r="F489" s="246" t="s">
        <v>1408</v>
      </c>
      <c r="G489" s="276" t="s">
        <v>1790</v>
      </c>
      <c r="H489" s="177" t="s">
        <v>4780</v>
      </c>
      <c r="I489" s="376" t="s">
        <v>4718</v>
      </c>
      <c r="J489" s="378"/>
      <c r="K489" s="379" t="s">
        <v>4741</v>
      </c>
      <c r="L489" s="380"/>
      <c r="M489" s="375" t="s">
        <v>4683</v>
      </c>
      <c r="N489" s="374"/>
      <c r="O489" s="175">
        <v>40953</v>
      </c>
      <c r="P489" s="192"/>
      <c r="Q489" s="177" t="s">
        <v>4788</v>
      </c>
      <c r="R489" s="264"/>
    </row>
    <row r="490" spans="2:18" s="122" customFormat="1" ht="90.75" customHeight="1" thickBot="1" x14ac:dyDescent="0.3">
      <c r="B490" s="373"/>
      <c r="C490" s="374"/>
      <c r="D490" s="375"/>
      <c r="E490" s="374"/>
      <c r="F490" s="246" t="s">
        <v>417</v>
      </c>
      <c r="G490" s="276" t="s">
        <v>1790</v>
      </c>
      <c r="H490" s="177" t="s">
        <v>2482</v>
      </c>
      <c r="I490" s="376" t="s">
        <v>4790</v>
      </c>
      <c r="J490" s="378"/>
      <c r="K490" s="379" t="s">
        <v>4789</v>
      </c>
      <c r="L490" s="380"/>
      <c r="M490" s="375" t="s">
        <v>4683</v>
      </c>
      <c r="N490" s="374"/>
      <c r="O490" s="175">
        <v>40935</v>
      </c>
      <c r="P490" s="192"/>
      <c r="Q490" s="177" t="s">
        <v>4788</v>
      </c>
      <c r="R490" s="264"/>
    </row>
    <row r="491" spans="2:18" s="122" customFormat="1" ht="90.75" customHeight="1" thickBot="1" x14ac:dyDescent="0.3">
      <c r="B491" s="373"/>
      <c r="C491" s="374"/>
      <c r="D491" s="375"/>
      <c r="E491" s="374"/>
      <c r="F491" s="246" t="s">
        <v>417</v>
      </c>
      <c r="G491" s="276" t="s">
        <v>1790</v>
      </c>
      <c r="H491" s="177" t="s">
        <v>2524</v>
      </c>
      <c r="I491" s="376" t="s">
        <v>4790</v>
      </c>
      <c r="J491" s="378"/>
      <c r="K491" s="379" t="s">
        <v>4789</v>
      </c>
      <c r="L491" s="380"/>
      <c r="M491" s="375" t="s">
        <v>4683</v>
      </c>
      <c r="N491" s="374"/>
      <c r="O491" s="175">
        <v>40935</v>
      </c>
      <c r="P491" s="192"/>
      <c r="Q491" s="177" t="s">
        <v>4788</v>
      </c>
      <c r="R491" s="264"/>
    </row>
    <row r="492" spans="2:18" s="122" customFormat="1" ht="90.75" customHeight="1" thickBot="1" x14ac:dyDescent="0.3">
      <c r="B492" s="373"/>
      <c r="C492" s="374"/>
      <c r="D492" s="375"/>
      <c r="E492" s="374"/>
      <c r="F492" s="246" t="s">
        <v>417</v>
      </c>
      <c r="G492" s="276" t="s">
        <v>1790</v>
      </c>
      <c r="H492" s="177" t="s">
        <v>2515</v>
      </c>
      <c r="I492" s="376" t="s">
        <v>4790</v>
      </c>
      <c r="J492" s="378"/>
      <c r="K492" s="379" t="s">
        <v>4789</v>
      </c>
      <c r="L492" s="380"/>
      <c r="M492" s="375" t="s">
        <v>4683</v>
      </c>
      <c r="N492" s="374"/>
      <c r="O492" s="175">
        <v>40935</v>
      </c>
      <c r="P492" s="192"/>
      <c r="Q492" s="177" t="s">
        <v>4788</v>
      </c>
      <c r="R492" s="264"/>
    </row>
    <row r="493" spans="2:18" s="122" customFormat="1" ht="90.75" customHeight="1" thickBot="1" x14ac:dyDescent="0.3">
      <c r="B493" s="373"/>
      <c r="C493" s="374"/>
      <c r="D493" s="375"/>
      <c r="E493" s="374"/>
      <c r="F493" s="246" t="s">
        <v>417</v>
      </c>
      <c r="G493" s="276" t="s">
        <v>1790</v>
      </c>
      <c r="H493" s="177" t="s">
        <v>4791</v>
      </c>
      <c r="I493" s="376" t="s">
        <v>4790</v>
      </c>
      <c r="J493" s="378"/>
      <c r="K493" s="379" t="s">
        <v>4789</v>
      </c>
      <c r="L493" s="380"/>
      <c r="M493" s="375" t="s">
        <v>4683</v>
      </c>
      <c r="N493" s="374"/>
      <c r="O493" s="175">
        <v>40935</v>
      </c>
      <c r="P493" s="192"/>
      <c r="Q493" s="177" t="s">
        <v>4788</v>
      </c>
      <c r="R493" s="264"/>
    </row>
    <row r="494" spans="2:18" s="122" customFormat="1" ht="90.75" customHeight="1" thickBot="1" x14ac:dyDescent="0.3">
      <c r="B494" s="373"/>
      <c r="C494" s="374"/>
      <c r="D494" s="375"/>
      <c r="E494" s="374"/>
      <c r="F494" s="246" t="s">
        <v>417</v>
      </c>
      <c r="G494" s="276" t="s">
        <v>1790</v>
      </c>
      <c r="H494" s="177" t="s">
        <v>4792</v>
      </c>
      <c r="I494" s="376" t="s">
        <v>4790</v>
      </c>
      <c r="J494" s="378"/>
      <c r="K494" s="379" t="s">
        <v>4789</v>
      </c>
      <c r="L494" s="380"/>
      <c r="M494" s="375" t="s">
        <v>4683</v>
      </c>
      <c r="N494" s="374"/>
      <c r="O494" s="175">
        <v>40935</v>
      </c>
      <c r="P494" s="192"/>
      <c r="Q494" s="177" t="s">
        <v>4788</v>
      </c>
      <c r="R494" s="264"/>
    </row>
    <row r="495" spans="2:18" s="122" customFormat="1" ht="90.75" customHeight="1" thickBot="1" x14ac:dyDescent="0.3">
      <c r="B495" s="373"/>
      <c r="C495" s="374"/>
      <c r="D495" s="375"/>
      <c r="E495" s="374"/>
      <c r="F495" s="246" t="s">
        <v>417</v>
      </c>
      <c r="G495" s="276" t="s">
        <v>1790</v>
      </c>
      <c r="H495" s="177" t="s">
        <v>2506</v>
      </c>
      <c r="I495" s="376" t="s">
        <v>4790</v>
      </c>
      <c r="J495" s="378"/>
      <c r="K495" s="379" t="s">
        <v>4789</v>
      </c>
      <c r="L495" s="380"/>
      <c r="M495" s="375" t="s">
        <v>4683</v>
      </c>
      <c r="N495" s="374"/>
      <c r="O495" s="175">
        <v>40935</v>
      </c>
      <c r="P495" s="192"/>
      <c r="Q495" s="177" t="s">
        <v>4788</v>
      </c>
      <c r="R495" s="264"/>
    </row>
    <row r="496" spans="2:18" s="122" customFormat="1" ht="90.75" customHeight="1" thickBot="1" x14ac:dyDescent="0.3">
      <c r="B496" s="373"/>
      <c r="C496" s="374"/>
      <c r="D496" s="375"/>
      <c r="E496" s="374"/>
      <c r="F496" s="246" t="s">
        <v>417</v>
      </c>
      <c r="G496" s="276" t="s">
        <v>1790</v>
      </c>
      <c r="H496" s="177" t="s">
        <v>2491</v>
      </c>
      <c r="I496" s="376" t="s">
        <v>4790</v>
      </c>
      <c r="J496" s="378"/>
      <c r="K496" s="379" t="s">
        <v>4789</v>
      </c>
      <c r="L496" s="380"/>
      <c r="M496" s="375" t="s">
        <v>4683</v>
      </c>
      <c r="N496" s="374"/>
      <c r="O496" s="175">
        <v>40935</v>
      </c>
      <c r="P496" s="192"/>
      <c r="Q496" s="177" t="s">
        <v>4788</v>
      </c>
      <c r="R496" s="264"/>
    </row>
    <row r="497" spans="2:18" s="122" customFormat="1" ht="90.75" customHeight="1" thickBot="1" x14ac:dyDescent="0.3">
      <c r="B497" s="373"/>
      <c r="C497" s="374"/>
      <c r="D497" s="375"/>
      <c r="E497" s="374"/>
      <c r="F497" s="246" t="s">
        <v>417</v>
      </c>
      <c r="G497" s="276" t="s">
        <v>1790</v>
      </c>
      <c r="H497" s="177" t="s">
        <v>2497</v>
      </c>
      <c r="I497" s="376" t="s">
        <v>4790</v>
      </c>
      <c r="J497" s="378"/>
      <c r="K497" s="379" t="s">
        <v>4789</v>
      </c>
      <c r="L497" s="380"/>
      <c r="M497" s="375" t="s">
        <v>4683</v>
      </c>
      <c r="N497" s="374"/>
      <c r="O497" s="175">
        <v>40935</v>
      </c>
      <c r="P497" s="192"/>
      <c r="Q497" s="177" t="s">
        <v>4788</v>
      </c>
      <c r="R497" s="264"/>
    </row>
    <row r="498" spans="2:18" s="122" customFormat="1" ht="90.75" customHeight="1" thickBot="1" x14ac:dyDescent="0.3">
      <c r="B498" s="373"/>
      <c r="C498" s="374"/>
      <c r="D498" s="375"/>
      <c r="E498" s="374"/>
      <c r="F498" s="246" t="s">
        <v>417</v>
      </c>
      <c r="G498" s="276" t="s">
        <v>1790</v>
      </c>
      <c r="H498" s="177" t="s">
        <v>4793</v>
      </c>
      <c r="I498" s="376" t="s">
        <v>4790</v>
      </c>
      <c r="J498" s="378"/>
      <c r="K498" s="379" t="s">
        <v>4789</v>
      </c>
      <c r="L498" s="380"/>
      <c r="M498" s="375" t="s">
        <v>4683</v>
      </c>
      <c r="N498" s="374"/>
      <c r="O498" s="175">
        <v>40935</v>
      </c>
      <c r="P498" s="192"/>
      <c r="Q498" s="177" t="s">
        <v>4788</v>
      </c>
      <c r="R498" s="264"/>
    </row>
    <row r="499" spans="2:18" s="122" customFormat="1" ht="90.75" customHeight="1" thickBot="1" x14ac:dyDescent="0.3">
      <c r="B499" s="373"/>
      <c r="C499" s="374"/>
      <c r="D499" s="375"/>
      <c r="E499" s="374"/>
      <c r="F499" s="246" t="s">
        <v>417</v>
      </c>
      <c r="G499" s="276" t="s">
        <v>1790</v>
      </c>
      <c r="H499" s="177" t="s">
        <v>4794</v>
      </c>
      <c r="I499" s="376" t="s">
        <v>4790</v>
      </c>
      <c r="J499" s="378"/>
      <c r="K499" s="379" t="s">
        <v>4789</v>
      </c>
      <c r="L499" s="380"/>
      <c r="M499" s="375" t="s">
        <v>4683</v>
      </c>
      <c r="N499" s="374"/>
      <c r="O499" s="175">
        <v>40935</v>
      </c>
      <c r="P499" s="192"/>
      <c r="Q499" s="177" t="s">
        <v>4788</v>
      </c>
      <c r="R499" s="264"/>
    </row>
    <row r="500" spans="2:18" s="122" customFormat="1" ht="90.75" customHeight="1" thickBot="1" x14ac:dyDescent="0.3">
      <c r="B500" s="373"/>
      <c r="C500" s="374"/>
      <c r="D500" s="375"/>
      <c r="E500" s="374"/>
      <c r="F500" s="246" t="s">
        <v>417</v>
      </c>
      <c r="G500" s="276" t="s">
        <v>1790</v>
      </c>
      <c r="H500" s="177" t="s">
        <v>2503</v>
      </c>
      <c r="I500" s="376" t="s">
        <v>4790</v>
      </c>
      <c r="J500" s="378"/>
      <c r="K500" s="379" t="s">
        <v>4789</v>
      </c>
      <c r="L500" s="380"/>
      <c r="M500" s="375" t="s">
        <v>4683</v>
      </c>
      <c r="N500" s="374"/>
      <c r="O500" s="175">
        <v>40935</v>
      </c>
      <c r="P500" s="192"/>
      <c r="Q500" s="177" t="s">
        <v>4788</v>
      </c>
      <c r="R500" s="264"/>
    </row>
    <row r="501" spans="2:18" s="122" customFormat="1" ht="90.75" customHeight="1" thickBot="1" x14ac:dyDescent="0.3">
      <c r="B501" s="373"/>
      <c r="C501" s="374"/>
      <c r="D501" s="375"/>
      <c r="E501" s="374"/>
      <c r="F501" s="246" t="s">
        <v>450</v>
      </c>
      <c r="G501" s="276" t="s">
        <v>1790</v>
      </c>
      <c r="H501" s="177" t="s">
        <v>937</v>
      </c>
      <c r="I501" s="376" t="s">
        <v>4720</v>
      </c>
      <c r="J501" s="378"/>
      <c r="K501" s="379" t="s">
        <v>4795</v>
      </c>
      <c r="L501" s="380"/>
      <c r="M501" s="375" t="s">
        <v>4683</v>
      </c>
      <c r="N501" s="374"/>
      <c r="O501" s="175">
        <v>40909</v>
      </c>
      <c r="P501" s="192"/>
      <c r="Q501" s="177" t="s">
        <v>4796</v>
      </c>
      <c r="R501" s="264"/>
    </row>
    <row r="502" spans="2:18" s="122" customFormat="1" ht="90.75" customHeight="1" thickBot="1" x14ac:dyDescent="0.3">
      <c r="B502" s="373"/>
      <c r="C502" s="374"/>
      <c r="D502" s="375"/>
      <c r="E502" s="374"/>
      <c r="F502" s="246" t="s">
        <v>450</v>
      </c>
      <c r="G502" s="276" t="s">
        <v>1790</v>
      </c>
      <c r="H502" s="177" t="s">
        <v>4797</v>
      </c>
      <c r="I502" s="376" t="s">
        <v>4718</v>
      </c>
      <c r="J502" s="378"/>
      <c r="K502" s="379" t="s">
        <v>4707</v>
      </c>
      <c r="L502" s="380"/>
      <c r="M502" s="375" t="s">
        <v>4683</v>
      </c>
      <c r="N502" s="374"/>
      <c r="O502" s="175">
        <v>40942</v>
      </c>
      <c r="P502" s="192"/>
      <c r="Q502" s="177" t="s">
        <v>4798</v>
      </c>
      <c r="R502" s="264"/>
    </row>
    <row r="503" spans="2:18" s="122" customFormat="1" ht="90.75" customHeight="1" thickBot="1" x14ac:dyDescent="0.3">
      <c r="B503" s="373"/>
      <c r="C503" s="374"/>
      <c r="D503" s="375"/>
      <c r="E503" s="374"/>
      <c r="F503" s="246" t="s">
        <v>450</v>
      </c>
      <c r="G503" s="276" t="s">
        <v>1790</v>
      </c>
      <c r="H503" s="177" t="s">
        <v>4800</v>
      </c>
      <c r="I503" s="376" t="s">
        <v>4718</v>
      </c>
      <c r="J503" s="378"/>
      <c r="K503" s="379" t="s">
        <v>4799</v>
      </c>
      <c r="L503" s="380"/>
      <c r="M503" s="375" t="s">
        <v>4683</v>
      </c>
      <c r="N503" s="374"/>
      <c r="O503" s="175">
        <v>40949</v>
      </c>
      <c r="P503" s="192"/>
      <c r="Q503" s="177" t="s">
        <v>4801</v>
      </c>
      <c r="R503" s="264"/>
    </row>
    <row r="504" spans="2:18" s="122" customFormat="1" ht="90.75" customHeight="1" thickBot="1" x14ac:dyDescent="0.3">
      <c r="B504" s="373"/>
      <c r="C504" s="374"/>
      <c r="D504" s="375"/>
      <c r="E504" s="374"/>
      <c r="F504" s="246" t="s">
        <v>450</v>
      </c>
      <c r="G504" s="276" t="s">
        <v>1790</v>
      </c>
      <c r="H504" s="177" t="s">
        <v>4802</v>
      </c>
      <c r="I504" s="376" t="s">
        <v>4803</v>
      </c>
      <c r="J504" s="378"/>
      <c r="K504" s="379" t="s">
        <v>4760</v>
      </c>
      <c r="L504" s="380"/>
      <c r="M504" s="375" t="s">
        <v>4683</v>
      </c>
      <c r="N504" s="374"/>
      <c r="O504" s="175">
        <v>40949</v>
      </c>
      <c r="P504" s="192"/>
      <c r="Q504" s="177" t="s">
        <v>4804</v>
      </c>
      <c r="R504" s="264"/>
    </row>
    <row r="505" spans="2:18" s="122" customFormat="1" ht="90.75" customHeight="1" thickBot="1" x14ac:dyDescent="0.3">
      <c r="B505" s="373"/>
      <c r="C505" s="374"/>
      <c r="D505" s="375"/>
      <c r="E505" s="374"/>
      <c r="F505" s="246" t="s">
        <v>450</v>
      </c>
      <c r="G505" s="276" t="s">
        <v>1790</v>
      </c>
      <c r="H505" s="177" t="s">
        <v>4806</v>
      </c>
      <c r="I505" s="376" t="s">
        <v>4703</v>
      </c>
      <c r="J505" s="378"/>
      <c r="K505" s="379" t="s">
        <v>4805</v>
      </c>
      <c r="L505" s="380"/>
      <c r="M505" s="375" t="s">
        <v>4683</v>
      </c>
      <c r="N505" s="374"/>
      <c r="O505" s="175">
        <v>40949</v>
      </c>
      <c r="P505" s="192"/>
      <c r="Q505" s="177" t="s">
        <v>4807</v>
      </c>
      <c r="R505" s="264"/>
    </row>
    <row r="506" spans="2:18" s="122" customFormat="1" ht="90.75" customHeight="1" thickBot="1" x14ac:dyDescent="0.3">
      <c r="B506" s="373"/>
      <c r="C506" s="374"/>
      <c r="D506" s="375"/>
      <c r="E506" s="374"/>
      <c r="F506" s="246" t="s">
        <v>450</v>
      </c>
      <c r="G506" s="276" t="s">
        <v>1790</v>
      </c>
      <c r="H506" s="177" t="s">
        <v>1341</v>
      </c>
      <c r="I506" s="376" t="s">
        <v>4708</v>
      </c>
      <c r="J506" s="378"/>
      <c r="K506" s="379" t="s">
        <v>4707</v>
      </c>
      <c r="L506" s="380"/>
      <c r="M506" s="375" t="s">
        <v>4683</v>
      </c>
      <c r="N506" s="374"/>
      <c r="O506" s="175">
        <v>40942</v>
      </c>
      <c r="P506" s="192"/>
      <c r="Q506" s="177" t="s">
        <v>4808</v>
      </c>
      <c r="R506" s="264"/>
    </row>
    <row r="507" spans="2:18" s="122" customFormat="1" ht="90.75" customHeight="1" thickBot="1" x14ac:dyDescent="0.3">
      <c r="B507" s="373"/>
      <c r="C507" s="374"/>
      <c r="D507" s="375"/>
      <c r="E507" s="374"/>
      <c r="F507" s="246" t="s">
        <v>450</v>
      </c>
      <c r="G507" s="276" t="s">
        <v>1790</v>
      </c>
      <c r="H507" s="177" t="s">
        <v>4809</v>
      </c>
      <c r="I507" s="376" t="s">
        <v>4708</v>
      </c>
      <c r="J507" s="378"/>
      <c r="K507" s="379" t="s">
        <v>4707</v>
      </c>
      <c r="L507" s="380"/>
      <c r="M507" s="375" t="s">
        <v>4683</v>
      </c>
      <c r="N507" s="374"/>
      <c r="O507" s="175">
        <v>40942</v>
      </c>
      <c r="P507" s="192"/>
      <c r="Q507" s="177" t="s">
        <v>4808</v>
      </c>
      <c r="R507" s="264"/>
    </row>
    <row r="508" spans="2:18" s="122" customFormat="1" ht="90.75" customHeight="1" thickBot="1" x14ac:dyDescent="0.3">
      <c r="B508" s="373"/>
      <c r="C508" s="374"/>
      <c r="D508" s="375"/>
      <c r="E508" s="374"/>
      <c r="F508" s="246" t="s">
        <v>450</v>
      </c>
      <c r="G508" s="276" t="s">
        <v>1790</v>
      </c>
      <c r="H508" s="177" t="s">
        <v>936</v>
      </c>
      <c r="I508" s="376" t="s">
        <v>4718</v>
      </c>
      <c r="J508" s="378"/>
      <c r="K508" s="379" t="s">
        <v>4707</v>
      </c>
      <c r="L508" s="380"/>
      <c r="M508" s="375" t="s">
        <v>4683</v>
      </c>
      <c r="N508" s="374"/>
      <c r="O508" s="175">
        <v>40942</v>
      </c>
      <c r="P508" s="192"/>
      <c r="Q508" s="177" t="s">
        <v>4810</v>
      </c>
      <c r="R508" s="264"/>
    </row>
    <row r="509" spans="2:18" s="122" customFormat="1" ht="90.75" customHeight="1" thickBot="1" x14ac:dyDescent="0.3">
      <c r="B509" s="373"/>
      <c r="C509" s="374"/>
      <c r="D509" s="375"/>
      <c r="E509" s="374"/>
      <c r="F509" s="246" t="s">
        <v>450</v>
      </c>
      <c r="G509" s="276" t="s">
        <v>1790</v>
      </c>
      <c r="H509" s="177" t="s">
        <v>1342</v>
      </c>
      <c r="I509" s="376" t="s">
        <v>4708</v>
      </c>
      <c r="J509" s="378"/>
      <c r="K509" s="379" t="s">
        <v>4707</v>
      </c>
      <c r="L509" s="380"/>
      <c r="M509" s="375" t="s">
        <v>4683</v>
      </c>
      <c r="N509" s="374"/>
      <c r="O509" s="175">
        <v>40942</v>
      </c>
      <c r="P509" s="192"/>
      <c r="Q509" s="177" t="s">
        <v>4811</v>
      </c>
      <c r="R509" s="264"/>
    </row>
    <row r="510" spans="2:18" s="122" customFormat="1" ht="90.75" customHeight="1" thickBot="1" x14ac:dyDescent="0.3">
      <c r="B510" s="373"/>
      <c r="C510" s="374"/>
      <c r="D510" s="375"/>
      <c r="E510" s="374"/>
      <c r="F510" s="246" t="s">
        <v>450</v>
      </c>
      <c r="G510" s="276" t="s">
        <v>1790</v>
      </c>
      <c r="H510" s="177" t="s">
        <v>1335</v>
      </c>
      <c r="I510" s="376" t="s">
        <v>4708</v>
      </c>
      <c r="J510" s="378"/>
      <c r="K510" s="379" t="s">
        <v>4812</v>
      </c>
      <c r="L510" s="380"/>
      <c r="M510" s="375" t="s">
        <v>4683</v>
      </c>
      <c r="N510" s="374"/>
      <c r="O510" s="175">
        <v>40942</v>
      </c>
      <c r="P510" s="192"/>
      <c r="Q510" s="177" t="s">
        <v>4813</v>
      </c>
      <c r="R510" s="264"/>
    </row>
    <row r="511" spans="2:18" s="122" customFormat="1" ht="90.75" customHeight="1" thickBot="1" x14ac:dyDescent="0.3">
      <c r="B511" s="373"/>
      <c r="C511" s="374"/>
      <c r="D511" s="375"/>
      <c r="E511" s="374"/>
      <c r="F511" s="246" t="s">
        <v>450</v>
      </c>
      <c r="G511" s="276" t="s">
        <v>1790</v>
      </c>
      <c r="H511" s="177" t="s">
        <v>4814</v>
      </c>
      <c r="I511" s="376" t="s">
        <v>4718</v>
      </c>
      <c r="J511" s="378"/>
      <c r="K511" s="379" t="s">
        <v>4707</v>
      </c>
      <c r="L511" s="380"/>
      <c r="M511" s="375" t="s">
        <v>4683</v>
      </c>
      <c r="N511" s="374"/>
      <c r="O511" s="175">
        <v>40942</v>
      </c>
      <c r="P511" s="192"/>
      <c r="Q511" s="177" t="s">
        <v>4808</v>
      </c>
      <c r="R511" s="264"/>
    </row>
    <row r="512" spans="2:18" s="122" customFormat="1" ht="90.75" customHeight="1" thickBot="1" x14ac:dyDescent="0.3">
      <c r="B512" s="373"/>
      <c r="C512" s="374"/>
      <c r="D512" s="375"/>
      <c r="E512" s="374"/>
      <c r="F512" s="246" t="s">
        <v>450</v>
      </c>
      <c r="G512" s="276" t="s">
        <v>1790</v>
      </c>
      <c r="H512" s="177" t="s">
        <v>4815</v>
      </c>
      <c r="I512" s="376" t="s">
        <v>4816</v>
      </c>
      <c r="J512" s="378"/>
      <c r="K512" s="379" t="s">
        <v>4707</v>
      </c>
      <c r="L512" s="380"/>
      <c r="M512" s="375" t="s">
        <v>4683</v>
      </c>
      <c r="N512" s="374"/>
      <c r="O512" s="175">
        <v>40942</v>
      </c>
      <c r="P512" s="192"/>
      <c r="Q512" s="177" t="s">
        <v>4817</v>
      </c>
      <c r="R512" s="264"/>
    </row>
    <row r="513" spans="2:18" s="122" customFormat="1" ht="90.75" customHeight="1" thickBot="1" x14ac:dyDescent="0.3">
      <c r="B513" s="373"/>
      <c r="C513" s="374"/>
      <c r="D513" s="375"/>
      <c r="E513" s="374"/>
      <c r="F513" s="246" t="s">
        <v>450</v>
      </c>
      <c r="G513" s="276" t="s">
        <v>1790</v>
      </c>
      <c r="H513" s="177" t="s">
        <v>4818</v>
      </c>
      <c r="I513" s="376" t="s">
        <v>4803</v>
      </c>
      <c r="J513" s="378"/>
      <c r="K513" s="379" t="s">
        <v>4760</v>
      </c>
      <c r="L513" s="380"/>
      <c r="M513" s="375" t="s">
        <v>4683</v>
      </c>
      <c r="N513" s="374"/>
      <c r="O513" s="175">
        <v>40942</v>
      </c>
      <c r="P513" s="192"/>
      <c r="Q513" s="177" t="s">
        <v>4819</v>
      </c>
      <c r="R513" s="264"/>
    </row>
    <row r="514" spans="2:18" s="122" customFormat="1" ht="90.75" customHeight="1" thickBot="1" x14ac:dyDescent="0.3">
      <c r="B514" s="373"/>
      <c r="C514" s="374"/>
      <c r="D514" s="375"/>
      <c r="E514" s="374"/>
      <c r="F514" s="246" t="s">
        <v>450</v>
      </c>
      <c r="G514" s="276" t="s">
        <v>1790</v>
      </c>
      <c r="H514" s="177" t="s">
        <v>4820</v>
      </c>
      <c r="I514" s="376" t="s">
        <v>4816</v>
      </c>
      <c r="J514" s="378"/>
      <c r="K514" s="379" t="s">
        <v>4760</v>
      </c>
      <c r="L514" s="380"/>
      <c r="M514" s="375" t="s">
        <v>4683</v>
      </c>
      <c r="N514" s="374"/>
      <c r="O514" s="175">
        <v>40942</v>
      </c>
      <c r="P514" s="192"/>
      <c r="Q514" s="177" t="s">
        <v>4821</v>
      </c>
      <c r="R514" s="264"/>
    </row>
    <row r="515" spans="2:18" s="122" customFormat="1" ht="90.75" customHeight="1" thickBot="1" x14ac:dyDescent="0.3">
      <c r="B515" s="373"/>
      <c r="C515" s="374"/>
      <c r="D515" s="375"/>
      <c r="E515" s="374"/>
      <c r="F515" s="246" t="s">
        <v>762</v>
      </c>
      <c r="G515" s="276" t="s">
        <v>1790</v>
      </c>
      <c r="H515" s="177" t="s">
        <v>823</v>
      </c>
      <c r="I515" s="376" t="s">
        <v>4720</v>
      </c>
      <c r="J515" s="378"/>
      <c r="K515" s="379" t="s">
        <v>4733</v>
      </c>
      <c r="L515" s="380"/>
      <c r="M515" s="375" t="s">
        <v>4683</v>
      </c>
      <c r="N515" s="374"/>
      <c r="O515" s="175">
        <v>40940</v>
      </c>
      <c r="P515" s="192"/>
      <c r="Q515" s="177" t="s">
        <v>4822</v>
      </c>
      <c r="R515" s="264"/>
    </row>
    <row r="516" spans="2:18" s="122" customFormat="1" ht="90.75" customHeight="1" thickBot="1" x14ac:dyDescent="0.3">
      <c r="B516" s="373"/>
      <c r="C516" s="374"/>
      <c r="D516" s="375"/>
      <c r="E516" s="374"/>
      <c r="F516" s="246" t="s">
        <v>762</v>
      </c>
      <c r="G516" s="276" t="s">
        <v>1790</v>
      </c>
      <c r="H516" s="177" t="s">
        <v>742</v>
      </c>
      <c r="I516" s="376" t="s">
        <v>4824</v>
      </c>
      <c r="J516" s="378"/>
      <c r="K516" s="379" t="s">
        <v>4823</v>
      </c>
      <c r="L516" s="380"/>
      <c r="M516" s="375" t="s">
        <v>4683</v>
      </c>
      <c r="N516" s="374"/>
      <c r="O516" s="175">
        <v>40940</v>
      </c>
      <c r="P516" s="192"/>
      <c r="Q516" s="177" t="s">
        <v>4825</v>
      </c>
      <c r="R516" s="264"/>
    </row>
    <row r="517" spans="2:18" s="122" customFormat="1" ht="90.75" customHeight="1" thickBot="1" x14ac:dyDescent="0.3">
      <c r="B517" s="373"/>
      <c r="C517" s="374"/>
      <c r="D517" s="375"/>
      <c r="E517" s="374"/>
      <c r="F517" s="246" t="s">
        <v>762</v>
      </c>
      <c r="G517" s="276" t="s">
        <v>1790</v>
      </c>
      <c r="H517" s="177" t="s">
        <v>1562</v>
      </c>
      <c r="I517" s="376" t="s">
        <v>4720</v>
      </c>
      <c r="J517" s="378"/>
      <c r="K517" s="379" t="s">
        <v>4754</v>
      </c>
      <c r="L517" s="380"/>
      <c r="M517" s="375" t="s">
        <v>4683</v>
      </c>
      <c r="N517" s="374"/>
      <c r="O517" s="175">
        <v>40940</v>
      </c>
      <c r="P517" s="192"/>
      <c r="Q517" s="177" t="s">
        <v>4755</v>
      </c>
      <c r="R517" s="264"/>
    </row>
    <row r="518" spans="2:18" s="122" customFormat="1" ht="90.75" customHeight="1" thickBot="1" x14ac:dyDescent="0.3">
      <c r="B518" s="373"/>
      <c r="C518" s="374"/>
      <c r="D518" s="375"/>
      <c r="E518" s="374"/>
      <c r="F518" s="246" t="s">
        <v>762</v>
      </c>
      <c r="G518" s="276" t="s">
        <v>1790</v>
      </c>
      <c r="H518" s="177" t="s">
        <v>756</v>
      </c>
      <c r="I518" s="376" t="s">
        <v>4718</v>
      </c>
      <c r="J518" s="378"/>
      <c r="K518" s="379" t="s">
        <v>4741</v>
      </c>
      <c r="L518" s="380"/>
      <c r="M518" s="375" t="s">
        <v>4683</v>
      </c>
      <c r="N518" s="374"/>
      <c r="O518" s="175">
        <v>40940</v>
      </c>
      <c r="P518" s="192"/>
      <c r="Q518" s="177" t="s">
        <v>4768</v>
      </c>
      <c r="R518" s="264"/>
    </row>
    <row r="519" spans="2:18" s="122" customFormat="1" ht="90.75" customHeight="1" thickBot="1" x14ac:dyDescent="0.3">
      <c r="B519" s="373"/>
      <c r="C519" s="374"/>
      <c r="D519" s="375"/>
      <c r="E519" s="374"/>
      <c r="F519" s="246" t="s">
        <v>496</v>
      </c>
      <c r="G519" s="276" t="s">
        <v>1790</v>
      </c>
      <c r="H519" s="177" t="s">
        <v>4827</v>
      </c>
      <c r="I519" s="376" t="s">
        <v>4790</v>
      </c>
      <c r="J519" s="378"/>
      <c r="K519" s="379" t="s">
        <v>4826</v>
      </c>
      <c r="L519" s="380"/>
      <c r="M519" s="375" t="s">
        <v>4683</v>
      </c>
      <c r="N519" s="374"/>
      <c r="O519" s="175">
        <v>40940</v>
      </c>
      <c r="P519" s="192"/>
      <c r="Q519" s="177" t="s">
        <v>4828</v>
      </c>
      <c r="R519" s="264"/>
    </row>
    <row r="520" spans="2:18" s="122" customFormat="1" ht="90.75" customHeight="1" thickBot="1" x14ac:dyDescent="0.3">
      <c r="B520" s="373"/>
      <c r="C520" s="374"/>
      <c r="D520" s="375"/>
      <c r="E520" s="374"/>
      <c r="F520" s="246" t="s">
        <v>496</v>
      </c>
      <c r="G520" s="276" t="s">
        <v>1790</v>
      </c>
      <c r="H520" s="177" t="s">
        <v>4830</v>
      </c>
      <c r="I520" s="376" t="s">
        <v>4703</v>
      </c>
      <c r="J520" s="378"/>
      <c r="K520" s="379" t="s">
        <v>4829</v>
      </c>
      <c r="L520" s="380"/>
      <c r="M520" s="375" t="s">
        <v>4683</v>
      </c>
      <c r="N520" s="374"/>
      <c r="O520" s="175">
        <v>40953</v>
      </c>
      <c r="P520" s="192"/>
      <c r="Q520" s="177" t="s">
        <v>4831</v>
      </c>
      <c r="R520" s="264"/>
    </row>
    <row r="521" spans="2:18" s="122" customFormat="1" ht="90.75" customHeight="1" thickBot="1" x14ac:dyDescent="0.3">
      <c r="B521" s="373"/>
      <c r="C521" s="374"/>
      <c r="D521" s="375"/>
      <c r="E521" s="374"/>
      <c r="F521" s="246" t="s">
        <v>496</v>
      </c>
      <c r="G521" s="276" t="s">
        <v>1790</v>
      </c>
      <c r="H521" s="177" t="s">
        <v>4832</v>
      </c>
      <c r="I521" s="376" t="s">
        <v>4833</v>
      </c>
      <c r="J521" s="378"/>
      <c r="K521" s="379" t="s">
        <v>4829</v>
      </c>
      <c r="L521" s="380"/>
      <c r="M521" s="375" t="s">
        <v>4683</v>
      </c>
      <c r="N521" s="374"/>
      <c r="O521" s="175">
        <v>40953</v>
      </c>
      <c r="P521" s="192"/>
      <c r="Q521" s="177" t="s">
        <v>4834</v>
      </c>
      <c r="R521" s="264"/>
    </row>
    <row r="522" spans="2:18" s="122" customFormat="1" ht="90.75" customHeight="1" thickBot="1" x14ac:dyDescent="0.3">
      <c r="B522" s="373"/>
      <c r="C522" s="374"/>
      <c r="D522" s="375"/>
      <c r="E522" s="374"/>
      <c r="F522" s="246" t="s">
        <v>496</v>
      </c>
      <c r="G522" s="276" t="s">
        <v>1790</v>
      </c>
      <c r="H522" s="177" t="s">
        <v>2551</v>
      </c>
      <c r="I522" s="376" t="s">
        <v>4836</v>
      </c>
      <c r="J522" s="378"/>
      <c r="K522" s="379" t="s">
        <v>4835</v>
      </c>
      <c r="L522" s="380"/>
      <c r="M522" s="375" t="s">
        <v>4683</v>
      </c>
      <c r="N522" s="374"/>
      <c r="O522" s="175">
        <v>40953</v>
      </c>
      <c r="P522" s="192"/>
      <c r="Q522" s="177" t="s">
        <v>4837</v>
      </c>
      <c r="R522" s="264"/>
    </row>
    <row r="523" spans="2:18" s="122" customFormat="1" ht="90.75" customHeight="1" thickBot="1" x14ac:dyDescent="0.3">
      <c r="B523" s="373"/>
      <c r="C523" s="374"/>
      <c r="D523" s="375"/>
      <c r="E523" s="374"/>
      <c r="F523" s="246" t="s">
        <v>496</v>
      </c>
      <c r="G523" s="276" t="s">
        <v>1790</v>
      </c>
      <c r="H523" s="177" t="s">
        <v>4839</v>
      </c>
      <c r="I523" s="376" t="s">
        <v>4703</v>
      </c>
      <c r="J523" s="378"/>
      <c r="K523" s="379" t="s">
        <v>4838</v>
      </c>
      <c r="L523" s="380"/>
      <c r="M523" s="375" t="s">
        <v>4683</v>
      </c>
      <c r="N523" s="374"/>
      <c r="O523" s="175">
        <v>40953</v>
      </c>
      <c r="P523" s="192"/>
      <c r="Q523" s="177" t="s">
        <v>4788</v>
      </c>
      <c r="R523" s="264"/>
    </row>
    <row r="524" spans="2:18" s="122" customFormat="1" ht="90.75" customHeight="1" thickBot="1" x14ac:dyDescent="0.3">
      <c r="B524" s="373"/>
      <c r="C524" s="374"/>
      <c r="D524" s="375"/>
      <c r="E524" s="374"/>
      <c r="F524" s="246" t="s">
        <v>496</v>
      </c>
      <c r="G524" s="276" t="s">
        <v>1790</v>
      </c>
      <c r="H524" s="177" t="s">
        <v>4840</v>
      </c>
      <c r="I524" s="376" t="s">
        <v>4703</v>
      </c>
      <c r="J524" s="378"/>
      <c r="K524" s="379" t="s">
        <v>4838</v>
      </c>
      <c r="L524" s="380"/>
      <c r="M524" s="375" t="s">
        <v>4683</v>
      </c>
      <c r="N524" s="374"/>
      <c r="O524" s="175">
        <v>40953</v>
      </c>
      <c r="P524" s="192"/>
      <c r="Q524" s="177" t="s">
        <v>4788</v>
      </c>
      <c r="R524" s="264"/>
    </row>
    <row r="525" spans="2:18" s="122" customFormat="1" ht="90.75" customHeight="1" thickBot="1" x14ac:dyDescent="0.3">
      <c r="B525" s="373"/>
      <c r="C525" s="374"/>
      <c r="D525" s="375"/>
      <c r="E525" s="374"/>
      <c r="F525" s="246" t="s">
        <v>345</v>
      </c>
      <c r="G525" s="276" t="s">
        <v>1790</v>
      </c>
      <c r="H525" s="177" t="s">
        <v>832</v>
      </c>
      <c r="I525" s="376" t="s">
        <v>4841</v>
      </c>
      <c r="J525" s="377"/>
      <c r="K525" s="377"/>
      <c r="L525" s="378"/>
      <c r="M525" s="375" t="s">
        <v>4842</v>
      </c>
      <c r="N525" s="374"/>
      <c r="O525" s="175">
        <v>40954</v>
      </c>
      <c r="P525" s="192"/>
      <c r="Q525" s="177" t="s">
        <v>4843</v>
      </c>
      <c r="R525" s="264"/>
    </row>
    <row r="526" spans="2:18" s="122" customFormat="1" ht="90.75" customHeight="1" thickBot="1" x14ac:dyDescent="0.3">
      <c r="B526" s="373"/>
      <c r="C526" s="374"/>
      <c r="D526" s="375"/>
      <c r="E526" s="374"/>
      <c r="F526" s="246" t="s">
        <v>345</v>
      </c>
      <c r="G526" s="276" t="s">
        <v>1790</v>
      </c>
      <c r="H526" s="177" t="s">
        <v>4844</v>
      </c>
      <c r="I526" s="376" t="s">
        <v>4841</v>
      </c>
      <c r="J526" s="377"/>
      <c r="K526" s="377"/>
      <c r="L526" s="378"/>
      <c r="M526" s="375" t="s">
        <v>4842</v>
      </c>
      <c r="N526" s="374"/>
      <c r="O526" s="175">
        <v>40946</v>
      </c>
      <c r="P526" s="192"/>
      <c r="Q526" s="177" t="s">
        <v>4845</v>
      </c>
      <c r="R526" s="264"/>
    </row>
    <row r="527" spans="2:18" s="122" customFormat="1" ht="90.75" customHeight="1" thickBot="1" x14ac:dyDescent="0.3">
      <c r="B527" s="373"/>
      <c r="C527" s="374"/>
      <c r="D527" s="375"/>
      <c r="E527" s="374"/>
      <c r="F527" s="246" t="s">
        <v>345</v>
      </c>
      <c r="G527" s="276" t="s">
        <v>1790</v>
      </c>
      <c r="H527" s="177" t="s">
        <v>4846</v>
      </c>
      <c r="I527" s="376" t="s">
        <v>4847</v>
      </c>
      <c r="J527" s="377"/>
      <c r="K527" s="377"/>
      <c r="L527" s="378"/>
      <c r="M527" s="375" t="s">
        <v>4842</v>
      </c>
      <c r="N527" s="374"/>
      <c r="O527" s="175">
        <v>40942</v>
      </c>
      <c r="P527" s="192"/>
      <c r="Q527" s="177" t="s">
        <v>4848</v>
      </c>
      <c r="R527" s="264"/>
    </row>
    <row r="528" spans="2:18" s="122" customFormat="1" ht="90.75" customHeight="1" thickBot="1" x14ac:dyDescent="0.3">
      <c r="B528" s="373"/>
      <c r="C528" s="374"/>
      <c r="D528" s="375"/>
      <c r="E528" s="374"/>
      <c r="F528" s="246" t="s">
        <v>345</v>
      </c>
      <c r="G528" s="276" t="s">
        <v>1790</v>
      </c>
      <c r="H528" s="177" t="s">
        <v>4849</v>
      </c>
      <c r="I528" s="376" t="s">
        <v>4847</v>
      </c>
      <c r="J528" s="377"/>
      <c r="K528" s="377"/>
      <c r="L528" s="378"/>
      <c r="M528" s="375" t="s">
        <v>4842</v>
      </c>
      <c r="N528" s="374"/>
      <c r="O528" s="175">
        <v>40945</v>
      </c>
      <c r="P528" s="192"/>
      <c r="Q528" s="177" t="s">
        <v>4850</v>
      </c>
      <c r="R528" s="264"/>
    </row>
    <row r="529" spans="2:18" s="122" customFormat="1" ht="90.75" customHeight="1" thickBot="1" x14ac:dyDescent="0.3">
      <c r="B529" s="373"/>
      <c r="C529" s="374"/>
      <c r="D529" s="375"/>
      <c r="E529" s="374"/>
      <c r="F529" s="246"/>
      <c r="G529" s="276"/>
      <c r="H529" s="177"/>
      <c r="I529" s="376"/>
      <c r="J529" s="377"/>
      <c r="K529" s="377"/>
      <c r="L529" s="378"/>
      <c r="M529" s="375"/>
      <c r="N529" s="374"/>
      <c r="O529" s="175"/>
      <c r="P529" s="192"/>
      <c r="Q529" s="177"/>
      <c r="R529" s="264"/>
    </row>
    <row r="530" spans="2:18" s="122" customFormat="1" ht="90.75" customHeight="1" thickBot="1" x14ac:dyDescent="0.3">
      <c r="B530" s="373"/>
      <c r="C530" s="374"/>
      <c r="D530" s="375"/>
      <c r="E530" s="374"/>
      <c r="F530" s="246"/>
      <c r="G530" s="276"/>
      <c r="H530" s="177"/>
      <c r="I530" s="376"/>
      <c r="J530" s="377"/>
      <c r="K530" s="377"/>
      <c r="L530" s="378"/>
      <c r="M530" s="375"/>
      <c r="N530" s="374"/>
      <c r="O530" s="175"/>
      <c r="P530" s="192"/>
      <c r="Q530" s="177"/>
      <c r="R530" s="264"/>
    </row>
    <row r="531" spans="2:18" s="122" customFormat="1" ht="90.75" customHeight="1" thickBot="1" x14ac:dyDescent="0.3">
      <c r="B531" s="373"/>
      <c r="C531" s="374"/>
      <c r="D531" s="375"/>
      <c r="E531" s="374"/>
      <c r="F531" s="246"/>
      <c r="G531" s="276"/>
      <c r="H531" s="177"/>
      <c r="I531" s="376"/>
      <c r="J531" s="377"/>
      <c r="K531" s="377"/>
      <c r="L531" s="378"/>
      <c r="M531" s="375"/>
      <c r="N531" s="374"/>
      <c r="O531" s="175"/>
      <c r="P531" s="192"/>
      <c r="Q531" s="177"/>
      <c r="R531" s="264"/>
    </row>
    <row r="532" spans="2:18" s="122" customFormat="1" ht="90.75" customHeight="1" thickBot="1" x14ac:dyDescent="0.3">
      <c r="B532" s="373"/>
      <c r="C532" s="374"/>
      <c r="D532" s="375"/>
      <c r="E532" s="374"/>
      <c r="F532" s="246"/>
      <c r="G532" s="276"/>
      <c r="H532" s="177"/>
      <c r="I532" s="376"/>
      <c r="J532" s="377"/>
      <c r="K532" s="377"/>
      <c r="L532" s="378"/>
      <c r="M532" s="375"/>
      <c r="N532" s="374"/>
      <c r="O532" s="175"/>
      <c r="P532" s="192"/>
      <c r="Q532" s="177"/>
      <c r="R532" s="264"/>
    </row>
    <row r="533" spans="2:18" s="122" customFormat="1" ht="90.75" customHeight="1" thickBot="1" x14ac:dyDescent="0.3">
      <c r="B533" s="373"/>
      <c r="C533" s="374"/>
      <c r="D533" s="375"/>
      <c r="E533" s="374"/>
      <c r="F533" s="246"/>
      <c r="G533" s="276"/>
      <c r="H533" s="177"/>
      <c r="I533" s="376"/>
      <c r="J533" s="377"/>
      <c r="K533" s="377"/>
      <c r="L533" s="378"/>
      <c r="M533" s="375"/>
      <c r="N533" s="374"/>
      <c r="O533" s="175"/>
      <c r="P533" s="192"/>
      <c r="Q533" s="177"/>
      <c r="R533" s="264"/>
    </row>
    <row r="534" spans="2:18" s="122" customFormat="1" ht="90.75" customHeight="1" thickBot="1" x14ac:dyDescent="0.3">
      <c r="B534" s="373"/>
      <c r="C534" s="374"/>
      <c r="D534" s="375"/>
      <c r="E534" s="374"/>
      <c r="F534" s="246"/>
      <c r="G534" s="276"/>
      <c r="H534" s="177"/>
      <c r="I534" s="376"/>
      <c r="J534" s="377"/>
      <c r="K534" s="377"/>
      <c r="L534" s="378"/>
      <c r="M534" s="375"/>
      <c r="N534" s="374"/>
      <c r="O534" s="175"/>
      <c r="P534" s="192"/>
      <c r="Q534" s="177"/>
      <c r="R534" s="264"/>
    </row>
    <row r="535" spans="2:18" s="122" customFormat="1" ht="90.75" customHeight="1" thickBot="1" x14ac:dyDescent="0.3">
      <c r="B535" s="373"/>
      <c r="C535" s="374"/>
      <c r="D535" s="375"/>
      <c r="E535" s="374"/>
      <c r="F535" s="246"/>
      <c r="G535" s="276"/>
      <c r="H535" s="177"/>
      <c r="I535" s="376"/>
      <c r="J535" s="377"/>
      <c r="K535" s="377"/>
      <c r="L535" s="378"/>
      <c r="M535" s="375"/>
      <c r="N535" s="374"/>
      <c r="O535" s="175"/>
      <c r="P535" s="192"/>
      <c r="Q535" s="177"/>
      <c r="R535" s="264"/>
    </row>
    <row r="536" spans="2:18" s="122" customFormat="1" ht="90.75" customHeight="1" thickBot="1" x14ac:dyDescent="0.3">
      <c r="B536" s="373"/>
      <c r="C536" s="374"/>
      <c r="D536" s="375"/>
      <c r="E536" s="374"/>
      <c r="F536" s="246"/>
      <c r="G536" s="276"/>
      <c r="H536" s="177"/>
      <c r="I536" s="376"/>
      <c r="J536" s="377"/>
      <c r="K536" s="377"/>
      <c r="L536" s="378"/>
      <c r="M536" s="375"/>
      <c r="N536" s="374"/>
      <c r="O536" s="175"/>
      <c r="P536" s="192"/>
      <c r="Q536" s="177"/>
      <c r="R536" s="264"/>
    </row>
    <row r="537" spans="2:18" s="122" customFormat="1" ht="90.75" customHeight="1" thickBot="1" x14ac:dyDescent="0.3">
      <c r="B537" s="373"/>
      <c r="C537" s="374"/>
      <c r="D537" s="375"/>
      <c r="E537" s="374"/>
      <c r="F537" s="246"/>
      <c r="G537" s="276"/>
      <c r="H537" s="177"/>
      <c r="I537" s="376"/>
      <c r="J537" s="377"/>
      <c r="K537" s="377"/>
      <c r="L537" s="378"/>
      <c r="M537" s="375"/>
      <c r="N537" s="374"/>
      <c r="O537" s="175"/>
      <c r="P537" s="192"/>
      <c r="Q537" s="177"/>
      <c r="R537" s="264"/>
    </row>
    <row r="538" spans="2:18" s="122" customFormat="1" ht="90.75" customHeight="1" x14ac:dyDescent="0.25">
      <c r="B538" s="373"/>
      <c r="C538" s="374"/>
      <c r="D538" s="375"/>
      <c r="E538" s="374"/>
      <c r="F538" s="246"/>
      <c r="G538" s="276"/>
      <c r="H538" s="177"/>
      <c r="I538" s="376"/>
      <c r="J538" s="377"/>
      <c r="K538" s="377"/>
      <c r="L538" s="378"/>
      <c r="M538" s="375"/>
      <c r="N538" s="374"/>
      <c r="O538" s="175"/>
      <c r="P538" s="192"/>
      <c r="Q538" s="177"/>
      <c r="R538" s="264"/>
    </row>
  </sheetData>
  <mergeCells count="1859">
    <mergeCell ref="B425:C426"/>
    <mergeCell ref="P422:P424"/>
    <mergeCell ref="P425:P426"/>
    <mergeCell ref="O425:O426"/>
    <mergeCell ref="M425:N426"/>
    <mergeCell ref="I425:L426"/>
    <mergeCell ref="H425:H426"/>
    <mergeCell ref="G425:G426"/>
    <mergeCell ref="F425:F426"/>
    <mergeCell ref="D425:E426"/>
    <mergeCell ref="B422:C424"/>
    <mergeCell ref="D422:E424"/>
    <mergeCell ref="F422:F424"/>
    <mergeCell ref="G422:G424"/>
    <mergeCell ref="H422:H424"/>
    <mergeCell ref="I422:L424"/>
    <mergeCell ref="M422:N424"/>
    <mergeCell ref="O422:O424"/>
    <mergeCell ref="B418:C421"/>
    <mergeCell ref="D418:E421"/>
    <mergeCell ref="F418:F421"/>
    <mergeCell ref="G418:G421"/>
    <mergeCell ref="H418:H421"/>
    <mergeCell ref="I418:L421"/>
    <mergeCell ref="M418:N421"/>
    <mergeCell ref="O418:O421"/>
    <mergeCell ref="P418:P421"/>
    <mergeCell ref="B413:C417"/>
    <mergeCell ref="D413:E417"/>
    <mergeCell ref="F413:F417"/>
    <mergeCell ref="G413:G417"/>
    <mergeCell ref="H413:H417"/>
    <mergeCell ref="I413:L417"/>
    <mergeCell ref="M413:N417"/>
    <mergeCell ref="O413:O417"/>
    <mergeCell ref="P413:P417"/>
    <mergeCell ref="B410:C412"/>
    <mergeCell ref="D410:E412"/>
    <mergeCell ref="F410:F412"/>
    <mergeCell ref="G410:G412"/>
    <mergeCell ref="H410:H412"/>
    <mergeCell ref="I410:L412"/>
    <mergeCell ref="M410:N412"/>
    <mergeCell ref="O410:O412"/>
    <mergeCell ref="P410:P412"/>
    <mergeCell ref="B408:C409"/>
    <mergeCell ref="D408:E409"/>
    <mergeCell ref="F408:F409"/>
    <mergeCell ref="G408:G409"/>
    <mergeCell ref="H408:H409"/>
    <mergeCell ref="I408:L409"/>
    <mergeCell ref="M408:N409"/>
    <mergeCell ref="O408:O409"/>
    <mergeCell ref="P408:P409"/>
    <mergeCell ref="O404:O405"/>
    <mergeCell ref="P404:P405"/>
    <mergeCell ref="B406:C406"/>
    <mergeCell ref="D406:E406"/>
    <mergeCell ref="I406:L406"/>
    <mergeCell ref="M406:N406"/>
    <mergeCell ref="B407:C407"/>
    <mergeCell ref="D407:E407"/>
    <mergeCell ref="I407:L407"/>
    <mergeCell ref="M407:N407"/>
    <mergeCell ref="B403:C403"/>
    <mergeCell ref="D403:E403"/>
    <mergeCell ref="I403:L403"/>
    <mergeCell ref="M403:N403"/>
    <mergeCell ref="B404:C405"/>
    <mergeCell ref="D404:E405"/>
    <mergeCell ref="F404:F405"/>
    <mergeCell ref="G404:G405"/>
    <mergeCell ref="H404:H405"/>
    <mergeCell ref="I404:L405"/>
    <mergeCell ref="M404:N405"/>
    <mergeCell ref="B401:C402"/>
    <mergeCell ref="D401:E402"/>
    <mergeCell ref="F401:F402"/>
    <mergeCell ref="G401:G402"/>
    <mergeCell ref="H401:H402"/>
    <mergeCell ref="I401:L402"/>
    <mergeCell ref="M401:N402"/>
    <mergeCell ref="O401:O402"/>
    <mergeCell ref="P401:P402"/>
    <mergeCell ref="M395:N395"/>
    <mergeCell ref="M396:N398"/>
    <mergeCell ref="O396:O398"/>
    <mergeCell ref="P396:P398"/>
    <mergeCell ref="B399:C400"/>
    <mergeCell ref="D399:E400"/>
    <mergeCell ref="F399:F400"/>
    <mergeCell ref="G399:G400"/>
    <mergeCell ref="H399:H400"/>
    <mergeCell ref="I399:L400"/>
    <mergeCell ref="M399:N400"/>
    <mergeCell ref="O399:O400"/>
    <mergeCell ref="P399:P400"/>
    <mergeCell ref="B396:C398"/>
    <mergeCell ref="B395:C395"/>
    <mergeCell ref="D395:E395"/>
    <mergeCell ref="D396:E398"/>
    <mergeCell ref="F396:F398"/>
    <mergeCell ref="G396:G398"/>
    <mergeCell ref="H396:H398"/>
    <mergeCell ref="I396:L398"/>
    <mergeCell ref="I395:L395"/>
    <mergeCell ref="B393:C394"/>
    <mergeCell ref="D393:E394"/>
    <mergeCell ref="F393:F394"/>
    <mergeCell ref="G393:G394"/>
    <mergeCell ref="H393:H394"/>
    <mergeCell ref="I393:L394"/>
    <mergeCell ref="M393:N394"/>
    <mergeCell ref="O393:O394"/>
    <mergeCell ref="P393:P394"/>
    <mergeCell ref="B390:C392"/>
    <mergeCell ref="D390:E392"/>
    <mergeCell ref="F390:F392"/>
    <mergeCell ref="G390:G392"/>
    <mergeCell ref="H390:H392"/>
    <mergeCell ref="I390:L392"/>
    <mergeCell ref="M390:N392"/>
    <mergeCell ref="O390:O392"/>
    <mergeCell ref="P390:P392"/>
    <mergeCell ref="B388:C389"/>
    <mergeCell ref="D388:E389"/>
    <mergeCell ref="F388:F389"/>
    <mergeCell ref="G388:G389"/>
    <mergeCell ref="H388:H389"/>
    <mergeCell ref="I388:L389"/>
    <mergeCell ref="M388:N389"/>
    <mergeCell ref="O388:O389"/>
    <mergeCell ref="P388:P389"/>
    <mergeCell ref="O383:O384"/>
    <mergeCell ref="P383:P384"/>
    <mergeCell ref="B385:C387"/>
    <mergeCell ref="D385:E387"/>
    <mergeCell ref="F385:F387"/>
    <mergeCell ref="G385:G387"/>
    <mergeCell ref="H385:H387"/>
    <mergeCell ref="I385:L387"/>
    <mergeCell ref="M385:N387"/>
    <mergeCell ref="O385:O387"/>
    <mergeCell ref="P385:P387"/>
    <mergeCell ref="M382:N382"/>
    <mergeCell ref="I382:L382"/>
    <mergeCell ref="D382:E382"/>
    <mergeCell ref="B382:C382"/>
    <mergeCell ref="B383:C384"/>
    <mergeCell ref="D383:E384"/>
    <mergeCell ref="H383:H384"/>
    <mergeCell ref="F383:F384"/>
    <mergeCell ref="G383:G384"/>
    <mergeCell ref="I383:L384"/>
    <mergeCell ref="M383:N384"/>
    <mergeCell ref="M377:N378"/>
    <mergeCell ref="M376:N376"/>
    <mergeCell ref="O377:O378"/>
    <mergeCell ref="P377:P378"/>
    <mergeCell ref="M379:N379"/>
    <mergeCell ref="I379:L379"/>
    <mergeCell ref="B379:C379"/>
    <mergeCell ref="D379:E379"/>
    <mergeCell ref="B380:C381"/>
    <mergeCell ref="D380:E381"/>
    <mergeCell ref="F380:F381"/>
    <mergeCell ref="G380:G381"/>
    <mergeCell ref="H380:H381"/>
    <mergeCell ref="I380:L381"/>
    <mergeCell ref="M380:N381"/>
    <mergeCell ref="O380:O381"/>
    <mergeCell ref="P380:P381"/>
    <mergeCell ref="I376:L376"/>
    <mergeCell ref="D376:E376"/>
    <mergeCell ref="B376:C376"/>
    <mergeCell ref="B377:C378"/>
    <mergeCell ref="D377:E378"/>
    <mergeCell ref="F377:F378"/>
    <mergeCell ref="G377:G378"/>
    <mergeCell ref="H377:H378"/>
    <mergeCell ref="I377:L378"/>
    <mergeCell ref="B373:C375"/>
    <mergeCell ref="D373:E375"/>
    <mergeCell ref="F373:F375"/>
    <mergeCell ref="G373:G375"/>
    <mergeCell ref="H373:H375"/>
    <mergeCell ref="I373:L375"/>
    <mergeCell ref="M373:N375"/>
    <mergeCell ref="O373:O375"/>
    <mergeCell ref="P373:P375"/>
    <mergeCell ref="O368:O369"/>
    <mergeCell ref="P368:P369"/>
    <mergeCell ref="B370:C372"/>
    <mergeCell ref="D370:E372"/>
    <mergeCell ref="F370:F372"/>
    <mergeCell ref="G370:G372"/>
    <mergeCell ref="H370:H372"/>
    <mergeCell ref="I370:L372"/>
    <mergeCell ref="M370:N372"/>
    <mergeCell ref="O370:O372"/>
    <mergeCell ref="P370:P372"/>
    <mergeCell ref="B368:C369"/>
    <mergeCell ref="D368:E369"/>
    <mergeCell ref="F368:F369"/>
    <mergeCell ref="G368:G369"/>
    <mergeCell ref="H368:H369"/>
    <mergeCell ref="I368:L369"/>
    <mergeCell ref="M368:N369"/>
    <mergeCell ref="B366:C367"/>
    <mergeCell ref="D366:E367"/>
    <mergeCell ref="F366:F367"/>
    <mergeCell ref="G366:G367"/>
    <mergeCell ref="H366:H367"/>
    <mergeCell ref="I366:L367"/>
    <mergeCell ref="M366:N367"/>
    <mergeCell ref="O366:O367"/>
    <mergeCell ref="P366:P367"/>
    <mergeCell ref="I350:L354"/>
    <mergeCell ref="M350:N354"/>
    <mergeCell ref="I355:L360"/>
    <mergeCell ref="M355:N360"/>
    <mergeCell ref="O350:O354"/>
    <mergeCell ref="P350:P354"/>
    <mergeCell ref="O355:O360"/>
    <mergeCell ref="P355:P360"/>
    <mergeCell ref="B361:C365"/>
    <mergeCell ref="D361:E365"/>
    <mergeCell ref="F361:F365"/>
    <mergeCell ref="G361:G365"/>
    <mergeCell ref="H361:H365"/>
    <mergeCell ref="I361:L365"/>
    <mergeCell ref="M361:N365"/>
    <mergeCell ref="O361:O365"/>
    <mergeCell ref="P361:P365"/>
    <mergeCell ref="B350:C354"/>
    <mergeCell ref="B355:C360"/>
    <mergeCell ref="D350:E354"/>
    <mergeCell ref="D355:E360"/>
    <mergeCell ref="F350:F354"/>
    <mergeCell ref="F355:F360"/>
    <mergeCell ref="G350:G354"/>
    <mergeCell ref="G355:G360"/>
    <mergeCell ref="H350:H354"/>
    <mergeCell ref="H355:H360"/>
    <mergeCell ref="B344:C349"/>
    <mergeCell ref="D344:E349"/>
    <mergeCell ref="F344:F349"/>
    <mergeCell ref="G344:G349"/>
    <mergeCell ref="H344:H349"/>
    <mergeCell ref="I344:L349"/>
    <mergeCell ref="M344:N349"/>
    <mergeCell ref="O344:O349"/>
    <mergeCell ref="P344:P349"/>
    <mergeCell ref="B338:C343"/>
    <mergeCell ref="D338:E343"/>
    <mergeCell ref="F338:F343"/>
    <mergeCell ref="G338:G343"/>
    <mergeCell ref="H338:H343"/>
    <mergeCell ref="I338:L343"/>
    <mergeCell ref="M338:N343"/>
    <mergeCell ref="O338:O343"/>
    <mergeCell ref="P338:P343"/>
    <mergeCell ref="B330:C337"/>
    <mergeCell ref="D330:E337"/>
    <mergeCell ref="F330:F337"/>
    <mergeCell ref="G330:G337"/>
    <mergeCell ref="H330:H337"/>
    <mergeCell ref="I330:L337"/>
    <mergeCell ref="M330:N337"/>
    <mergeCell ref="O330:O337"/>
    <mergeCell ref="P330:P337"/>
    <mergeCell ref="B322:C329"/>
    <mergeCell ref="D322:E329"/>
    <mergeCell ref="F322:F329"/>
    <mergeCell ref="G322:G329"/>
    <mergeCell ref="H322:H329"/>
    <mergeCell ref="I322:L329"/>
    <mergeCell ref="M322:N329"/>
    <mergeCell ref="O322:O329"/>
    <mergeCell ref="P322:P329"/>
    <mergeCell ref="B320:C321"/>
    <mergeCell ref="D320:E321"/>
    <mergeCell ref="F320:F321"/>
    <mergeCell ref="G320:G321"/>
    <mergeCell ref="H320:H321"/>
    <mergeCell ref="I320:L321"/>
    <mergeCell ref="M320:N321"/>
    <mergeCell ref="O320:O321"/>
    <mergeCell ref="P320:P321"/>
    <mergeCell ref="B317:C319"/>
    <mergeCell ref="D317:E319"/>
    <mergeCell ref="F317:F319"/>
    <mergeCell ref="G317:G319"/>
    <mergeCell ref="H317:H319"/>
    <mergeCell ref="I317:L319"/>
    <mergeCell ref="M317:N319"/>
    <mergeCell ref="O317:O319"/>
    <mergeCell ref="P317:P319"/>
    <mergeCell ref="O307:O312"/>
    <mergeCell ref="P307:P312"/>
    <mergeCell ref="B313:C316"/>
    <mergeCell ref="D313:E316"/>
    <mergeCell ref="F313:F316"/>
    <mergeCell ref="G313:G316"/>
    <mergeCell ref="H313:H316"/>
    <mergeCell ref="I313:L316"/>
    <mergeCell ref="M313:N316"/>
    <mergeCell ref="O313:O316"/>
    <mergeCell ref="P313:P316"/>
    <mergeCell ref="B307:C312"/>
    <mergeCell ref="D307:E312"/>
    <mergeCell ref="F307:F312"/>
    <mergeCell ref="G307:G312"/>
    <mergeCell ref="H307:H312"/>
    <mergeCell ref="I307:L312"/>
    <mergeCell ref="M307:N312"/>
    <mergeCell ref="B304:C306"/>
    <mergeCell ref="D304:E306"/>
    <mergeCell ref="F304:F306"/>
    <mergeCell ref="G304:G306"/>
    <mergeCell ref="H304:H306"/>
    <mergeCell ref="I304:L306"/>
    <mergeCell ref="M304:N306"/>
    <mergeCell ref="O304:O306"/>
    <mergeCell ref="P304:P306"/>
    <mergeCell ref="B299:C303"/>
    <mergeCell ref="D299:E303"/>
    <mergeCell ref="F299:F303"/>
    <mergeCell ref="G299:G303"/>
    <mergeCell ref="H299:H303"/>
    <mergeCell ref="I299:L303"/>
    <mergeCell ref="M299:N303"/>
    <mergeCell ref="O299:O303"/>
    <mergeCell ref="P299:P303"/>
    <mergeCell ref="M294:N294"/>
    <mergeCell ref="I294:L294"/>
    <mergeCell ref="B294:C294"/>
    <mergeCell ref="D294:E294"/>
    <mergeCell ref="B295:C298"/>
    <mergeCell ref="D295:E298"/>
    <mergeCell ref="F295:F298"/>
    <mergeCell ref="G295:G298"/>
    <mergeCell ref="H295:H298"/>
    <mergeCell ref="I295:L298"/>
    <mergeCell ref="M295:N298"/>
    <mergeCell ref="O295:O298"/>
    <mergeCell ref="P295:P298"/>
    <mergeCell ref="B289:C293"/>
    <mergeCell ref="D289:E293"/>
    <mergeCell ref="F289:F293"/>
    <mergeCell ref="G289:G293"/>
    <mergeCell ref="H289:H293"/>
    <mergeCell ref="I289:L293"/>
    <mergeCell ref="M289:N293"/>
    <mergeCell ref="O289:O293"/>
    <mergeCell ref="P289:P293"/>
    <mergeCell ref="B285:C288"/>
    <mergeCell ref="D285:E288"/>
    <mergeCell ref="F285:F288"/>
    <mergeCell ref="G285:G288"/>
    <mergeCell ref="H285:H288"/>
    <mergeCell ref="I285:L288"/>
    <mergeCell ref="M285:N288"/>
    <mergeCell ref="O285:O288"/>
    <mergeCell ref="P285:P288"/>
    <mergeCell ref="B281:C284"/>
    <mergeCell ref="D281:E284"/>
    <mergeCell ref="F281:F284"/>
    <mergeCell ref="G281:G284"/>
    <mergeCell ref="H281:H284"/>
    <mergeCell ref="I281:L284"/>
    <mergeCell ref="M281:N284"/>
    <mergeCell ref="O281:O284"/>
    <mergeCell ref="P281:P284"/>
    <mergeCell ref="B277:C280"/>
    <mergeCell ref="D277:E280"/>
    <mergeCell ref="F277:F280"/>
    <mergeCell ref="G277:G280"/>
    <mergeCell ref="H277:H280"/>
    <mergeCell ref="I277:L280"/>
    <mergeCell ref="M277:N280"/>
    <mergeCell ref="O277:O280"/>
    <mergeCell ref="P277:P280"/>
    <mergeCell ref="P269:P273"/>
    <mergeCell ref="B274:C276"/>
    <mergeCell ref="D274:E276"/>
    <mergeCell ref="F274:F276"/>
    <mergeCell ref="G274:G276"/>
    <mergeCell ref="H274:H276"/>
    <mergeCell ref="I274:L276"/>
    <mergeCell ref="M274:N276"/>
    <mergeCell ref="O274:O276"/>
    <mergeCell ref="P274:P276"/>
    <mergeCell ref="B269:C273"/>
    <mergeCell ref="D269:E273"/>
    <mergeCell ref="F269:F273"/>
    <mergeCell ref="G269:G273"/>
    <mergeCell ref="H269:H273"/>
    <mergeCell ref="I269:L273"/>
    <mergeCell ref="M269:N273"/>
    <mergeCell ref="O269:O273"/>
    <mergeCell ref="O263:O266"/>
    <mergeCell ref="P263:P266"/>
    <mergeCell ref="B267:C268"/>
    <mergeCell ref="D267:E268"/>
    <mergeCell ref="F267:F268"/>
    <mergeCell ref="G267:G268"/>
    <mergeCell ref="H267:H268"/>
    <mergeCell ref="I267:L268"/>
    <mergeCell ref="M267:N268"/>
    <mergeCell ref="O267:O268"/>
    <mergeCell ref="P267:P268"/>
    <mergeCell ref="B263:C266"/>
    <mergeCell ref="D263:E266"/>
    <mergeCell ref="F263:F266"/>
    <mergeCell ref="G263:G266"/>
    <mergeCell ref="H263:H266"/>
    <mergeCell ref="I263:L266"/>
    <mergeCell ref="M263:N266"/>
    <mergeCell ref="M255:N257"/>
    <mergeCell ref="O255:O257"/>
    <mergeCell ref="P255:P257"/>
    <mergeCell ref="B258:C258"/>
    <mergeCell ref="D258:E258"/>
    <mergeCell ref="I258:L258"/>
    <mergeCell ref="M258:N258"/>
    <mergeCell ref="B259:C262"/>
    <mergeCell ref="D259:E262"/>
    <mergeCell ref="F259:F262"/>
    <mergeCell ref="G259:G262"/>
    <mergeCell ref="H259:H262"/>
    <mergeCell ref="I259:L262"/>
    <mergeCell ref="M259:N262"/>
    <mergeCell ref="O259:O262"/>
    <mergeCell ref="P259:P262"/>
    <mergeCell ref="F252:F254"/>
    <mergeCell ref="B252:C254"/>
    <mergeCell ref="D252:E254"/>
    <mergeCell ref="B255:C257"/>
    <mergeCell ref="D255:E257"/>
    <mergeCell ref="F255:F257"/>
    <mergeCell ref="G255:G257"/>
    <mergeCell ref="H255:H257"/>
    <mergeCell ref="I255:L257"/>
    <mergeCell ref="H248:H251"/>
    <mergeCell ref="I248:L251"/>
    <mergeCell ref="O248:O251"/>
    <mergeCell ref="P248:P251"/>
    <mergeCell ref="P252:P254"/>
    <mergeCell ref="O252:O254"/>
    <mergeCell ref="I252:L254"/>
    <mergeCell ref="H252:H254"/>
    <mergeCell ref="G252:G254"/>
    <mergeCell ref="O242:O245"/>
    <mergeCell ref="P242:P245"/>
    <mergeCell ref="B246:C247"/>
    <mergeCell ref="D246:E247"/>
    <mergeCell ref="F246:F247"/>
    <mergeCell ref="G246:G247"/>
    <mergeCell ref="H246:H247"/>
    <mergeCell ref="I246:L247"/>
    <mergeCell ref="O246:O247"/>
    <mergeCell ref="P246:P247"/>
    <mergeCell ref="M252:N254"/>
    <mergeCell ref="M248:N251"/>
    <mergeCell ref="B248:C251"/>
    <mergeCell ref="D248:E251"/>
    <mergeCell ref="F248:F251"/>
    <mergeCell ref="G248:G251"/>
    <mergeCell ref="M246:N247"/>
    <mergeCell ref="M242:N245"/>
    <mergeCell ref="B242:C245"/>
    <mergeCell ref="D242:E245"/>
    <mergeCell ref="F242:F245"/>
    <mergeCell ref="G242:G245"/>
    <mergeCell ref="H242:H245"/>
    <mergeCell ref="O236:O238"/>
    <mergeCell ref="P236:P238"/>
    <mergeCell ref="P239:P241"/>
    <mergeCell ref="O239:O241"/>
    <mergeCell ref="I239:L241"/>
    <mergeCell ref="H239:H241"/>
    <mergeCell ref="G239:G241"/>
    <mergeCell ref="F239:F241"/>
    <mergeCell ref="D239:E241"/>
    <mergeCell ref="O231:O233"/>
    <mergeCell ref="P231:P233"/>
    <mergeCell ref="O234:O235"/>
    <mergeCell ref="P234:P235"/>
    <mergeCell ref="B234:C235"/>
    <mergeCell ref="D234:E235"/>
    <mergeCell ref="F234:F235"/>
    <mergeCell ref="G234:G235"/>
    <mergeCell ref="H234:H235"/>
    <mergeCell ref="I234:L235"/>
    <mergeCell ref="M239:N241"/>
    <mergeCell ref="B239:C241"/>
    <mergeCell ref="M210:N213"/>
    <mergeCell ref="M214:N216"/>
    <mergeCell ref="I210:L213"/>
    <mergeCell ref="B210:C213"/>
    <mergeCell ref="D210:E213"/>
    <mergeCell ref="F210:F213"/>
    <mergeCell ref="F228:F230"/>
    <mergeCell ref="G228:G230"/>
    <mergeCell ref="H228:H230"/>
    <mergeCell ref="O221:O224"/>
    <mergeCell ref="P221:P224"/>
    <mergeCell ref="F225:F227"/>
    <mergeCell ref="G225:G227"/>
    <mergeCell ref="B225:C227"/>
    <mergeCell ref="D225:E227"/>
    <mergeCell ref="H225:H227"/>
    <mergeCell ref="I225:L227"/>
    <mergeCell ref="M228:N230"/>
    <mergeCell ref="B228:C230"/>
    <mergeCell ref="M225:N227"/>
    <mergeCell ref="D228:E230"/>
    <mergeCell ref="I228:L230"/>
    <mergeCell ref="O225:O227"/>
    <mergeCell ref="P225:P227"/>
    <mergeCell ref="O228:O230"/>
    <mergeCell ref="P228:P230"/>
    <mergeCell ref="D203:E205"/>
    <mergeCell ref="O203:O205"/>
    <mergeCell ref="I203:L205"/>
    <mergeCell ref="M203:N205"/>
    <mergeCell ref="M206:N209"/>
    <mergeCell ref="H203:H205"/>
    <mergeCell ref="H217:H220"/>
    <mergeCell ref="I217:L220"/>
    <mergeCell ref="O217:O220"/>
    <mergeCell ref="P217:P220"/>
    <mergeCell ref="B221:C224"/>
    <mergeCell ref="D221:E224"/>
    <mergeCell ref="F221:F224"/>
    <mergeCell ref="G221:G224"/>
    <mergeCell ref="H221:H224"/>
    <mergeCell ref="M217:N220"/>
    <mergeCell ref="M221:N224"/>
    <mergeCell ref="I221:L224"/>
    <mergeCell ref="B217:C220"/>
    <mergeCell ref="D217:E220"/>
    <mergeCell ref="F217:F220"/>
    <mergeCell ref="G217:G220"/>
    <mergeCell ref="O210:O213"/>
    <mergeCell ref="P210:P213"/>
    <mergeCell ref="B214:C216"/>
    <mergeCell ref="D214:E216"/>
    <mergeCell ref="F214:F216"/>
    <mergeCell ref="G214:G216"/>
    <mergeCell ref="H214:H216"/>
    <mergeCell ref="I214:L216"/>
    <mergeCell ref="O214:O216"/>
    <mergeCell ref="P214:P216"/>
    <mergeCell ref="I242:L245"/>
    <mergeCell ref="M236:N238"/>
    <mergeCell ref="M234:N235"/>
    <mergeCell ref="B236:C238"/>
    <mergeCell ref="D236:E238"/>
    <mergeCell ref="F236:F238"/>
    <mergeCell ref="G236:G238"/>
    <mergeCell ref="H236:H238"/>
    <mergeCell ref="I236:L238"/>
    <mergeCell ref="M231:N233"/>
    <mergeCell ref="B231:C233"/>
    <mergeCell ref="D231:E233"/>
    <mergeCell ref="F231:F233"/>
    <mergeCell ref="G231:G233"/>
    <mergeCell ref="H231:H233"/>
    <mergeCell ref="I231:L233"/>
    <mergeCell ref="P195:P200"/>
    <mergeCell ref="P201:P202"/>
    <mergeCell ref="G210:G213"/>
    <mergeCell ref="H210:H213"/>
    <mergeCell ref="P203:P205"/>
    <mergeCell ref="B206:C209"/>
    <mergeCell ref="D206:E209"/>
    <mergeCell ref="G206:G209"/>
    <mergeCell ref="H206:H209"/>
    <mergeCell ref="I206:L209"/>
    <mergeCell ref="O206:O209"/>
    <mergeCell ref="P206:P209"/>
    <mergeCell ref="G203:G205"/>
    <mergeCell ref="F203:F205"/>
    <mergeCell ref="F206:F209"/>
    <mergeCell ref="B203:C205"/>
    <mergeCell ref="O185:O189"/>
    <mergeCell ref="P185:P189"/>
    <mergeCell ref="O190:O194"/>
    <mergeCell ref="P190:P194"/>
    <mergeCell ref="M185:N189"/>
    <mergeCell ref="M190:N194"/>
    <mergeCell ref="I185:L189"/>
    <mergeCell ref="I190:L194"/>
    <mergeCell ref="I195:L200"/>
    <mergeCell ref="I201:L202"/>
    <mergeCell ref="M201:N202"/>
    <mergeCell ref="O201:O202"/>
    <mergeCell ref="M195:N200"/>
    <mergeCell ref="O195:O200"/>
    <mergeCell ref="H195:H200"/>
    <mergeCell ref="H201:H202"/>
    <mergeCell ref="B184:C184"/>
    <mergeCell ref="D184:E184"/>
    <mergeCell ref="I184:L184"/>
    <mergeCell ref="F185:F189"/>
    <mergeCell ref="G185:G189"/>
    <mergeCell ref="F190:F194"/>
    <mergeCell ref="G190:G194"/>
    <mergeCell ref="B201:C202"/>
    <mergeCell ref="D201:E202"/>
    <mergeCell ref="F201:F202"/>
    <mergeCell ref="G201:G202"/>
    <mergeCell ref="B195:C200"/>
    <mergeCell ref="D195:E200"/>
    <mergeCell ref="F195:F200"/>
    <mergeCell ref="G195:G200"/>
    <mergeCell ref="M184:N184"/>
    <mergeCell ref="H185:H189"/>
    <mergeCell ref="H190:H194"/>
    <mergeCell ref="B182:C182"/>
    <mergeCell ref="D182:E182"/>
    <mergeCell ref="I182:L182"/>
    <mergeCell ref="M182:N182"/>
    <mergeCell ref="B183:C183"/>
    <mergeCell ref="D183:E183"/>
    <mergeCell ref="I183:L183"/>
    <mergeCell ref="M183:N183"/>
    <mergeCell ref="B190:C194"/>
    <mergeCell ref="D190:E194"/>
    <mergeCell ref="B185:C189"/>
    <mergeCell ref="D185:E189"/>
    <mergeCell ref="B180:C180"/>
    <mergeCell ref="D180:E180"/>
    <mergeCell ref="I180:L180"/>
    <mergeCell ref="M180:N180"/>
    <mergeCell ref="B181:C181"/>
    <mergeCell ref="D181:E181"/>
    <mergeCell ref="I181:L181"/>
    <mergeCell ref="M181:N181"/>
    <mergeCell ref="B178:C178"/>
    <mergeCell ref="D178:E178"/>
    <mergeCell ref="I178:L178"/>
    <mergeCell ref="M178:N178"/>
    <mergeCell ref="B179:C179"/>
    <mergeCell ref="D179:E179"/>
    <mergeCell ref="I179:L179"/>
    <mergeCell ref="M179:N179"/>
    <mergeCell ref="B176:C176"/>
    <mergeCell ref="D176:E176"/>
    <mergeCell ref="I176:L176"/>
    <mergeCell ref="M176:N176"/>
    <mergeCell ref="B177:C177"/>
    <mergeCell ref="D177:E177"/>
    <mergeCell ref="I177:L177"/>
    <mergeCell ref="M177:N177"/>
    <mergeCell ref="B174:C174"/>
    <mergeCell ref="D174:E174"/>
    <mergeCell ref="I174:L174"/>
    <mergeCell ref="M174:N174"/>
    <mergeCell ref="B175:C175"/>
    <mergeCell ref="D175:E175"/>
    <mergeCell ref="I175:L175"/>
    <mergeCell ref="M175:N175"/>
    <mergeCell ref="B172:C172"/>
    <mergeCell ref="D172:E172"/>
    <mergeCell ref="I172:L172"/>
    <mergeCell ref="M172:N172"/>
    <mergeCell ref="B173:C173"/>
    <mergeCell ref="D173:E173"/>
    <mergeCell ref="I173:L173"/>
    <mergeCell ref="M173:N173"/>
    <mergeCell ref="B170:C170"/>
    <mergeCell ref="D170:E170"/>
    <mergeCell ref="I170:L170"/>
    <mergeCell ref="M170:N170"/>
    <mergeCell ref="B171:C171"/>
    <mergeCell ref="D171:E171"/>
    <mergeCell ref="I171:L171"/>
    <mergeCell ref="M171:N171"/>
    <mergeCell ref="B168:C168"/>
    <mergeCell ref="D168:E168"/>
    <mergeCell ref="I168:L168"/>
    <mergeCell ref="M168:N168"/>
    <mergeCell ref="B169:C169"/>
    <mergeCell ref="D169:E169"/>
    <mergeCell ref="I169:L169"/>
    <mergeCell ref="M169:N169"/>
    <mergeCell ref="B166:C166"/>
    <mergeCell ref="D166:E166"/>
    <mergeCell ref="I166:L166"/>
    <mergeCell ref="M166:N166"/>
    <mergeCell ref="B167:C167"/>
    <mergeCell ref="D167:E167"/>
    <mergeCell ref="I167:L167"/>
    <mergeCell ref="M167:N167"/>
    <mergeCell ref="B164:C164"/>
    <mergeCell ref="D164:E164"/>
    <mergeCell ref="I164:L164"/>
    <mergeCell ref="M164:N164"/>
    <mergeCell ref="B165:C165"/>
    <mergeCell ref="D165:E165"/>
    <mergeCell ref="I165:L165"/>
    <mergeCell ref="M165:N165"/>
    <mergeCell ref="B162:C162"/>
    <mergeCell ref="D162:E162"/>
    <mergeCell ref="I162:L162"/>
    <mergeCell ref="M162:N162"/>
    <mergeCell ref="B163:C163"/>
    <mergeCell ref="D163:E163"/>
    <mergeCell ref="I163:L163"/>
    <mergeCell ref="M163:N163"/>
    <mergeCell ref="B161:C161"/>
    <mergeCell ref="D161:E161"/>
    <mergeCell ref="I161:L161"/>
    <mergeCell ref="M161:N161"/>
    <mergeCell ref="B158:C158"/>
    <mergeCell ref="D158:E158"/>
    <mergeCell ref="I158:L158"/>
    <mergeCell ref="M158:N158"/>
    <mergeCell ref="B159:C159"/>
    <mergeCell ref="D159:E159"/>
    <mergeCell ref="I159:L159"/>
    <mergeCell ref="M159:N159"/>
    <mergeCell ref="B157:C157"/>
    <mergeCell ref="D157:E157"/>
    <mergeCell ref="I157:L157"/>
    <mergeCell ref="M157:N157"/>
    <mergeCell ref="B155:C155"/>
    <mergeCell ref="D155:E155"/>
    <mergeCell ref="I155:L155"/>
    <mergeCell ref="M155:N155"/>
    <mergeCell ref="B160:C160"/>
    <mergeCell ref="D160:E160"/>
    <mergeCell ref="I160:L160"/>
    <mergeCell ref="M160:N160"/>
    <mergeCell ref="B152:C152"/>
    <mergeCell ref="D152:E152"/>
    <mergeCell ref="I152:L152"/>
    <mergeCell ref="M152:N152"/>
    <mergeCell ref="B156:C156"/>
    <mergeCell ref="D156:E156"/>
    <mergeCell ref="B153:C153"/>
    <mergeCell ref="D153:E153"/>
    <mergeCell ref="I153:L153"/>
    <mergeCell ref="M153:N153"/>
    <mergeCell ref="B154:C154"/>
    <mergeCell ref="D154:E154"/>
    <mergeCell ref="I154:L154"/>
    <mergeCell ref="M154:N154"/>
    <mergeCell ref="I156:L156"/>
    <mergeCell ref="M156:N156"/>
    <mergeCell ref="B150:C150"/>
    <mergeCell ref="D150:E150"/>
    <mergeCell ref="I150:L150"/>
    <mergeCell ref="M150:N150"/>
    <mergeCell ref="B151:C151"/>
    <mergeCell ref="D151:E151"/>
    <mergeCell ref="I151:L151"/>
    <mergeCell ref="M151:N151"/>
    <mergeCell ref="B148:C148"/>
    <mergeCell ref="D148:E148"/>
    <mergeCell ref="I148:L148"/>
    <mergeCell ref="M148:N148"/>
    <mergeCell ref="B149:C149"/>
    <mergeCell ref="D149:E149"/>
    <mergeCell ref="I149:L149"/>
    <mergeCell ref="M149:N149"/>
    <mergeCell ref="B146:C146"/>
    <mergeCell ref="D146:E146"/>
    <mergeCell ref="I146:L146"/>
    <mergeCell ref="M146:N146"/>
    <mergeCell ref="B147:C147"/>
    <mergeCell ref="D147:E147"/>
    <mergeCell ref="I147:L147"/>
    <mergeCell ref="M147:N147"/>
    <mergeCell ref="B144:C144"/>
    <mergeCell ref="D144:E144"/>
    <mergeCell ref="I144:L144"/>
    <mergeCell ref="M144:N144"/>
    <mergeCell ref="B145:C145"/>
    <mergeCell ref="D145:E145"/>
    <mergeCell ref="I145:L145"/>
    <mergeCell ref="M145:N145"/>
    <mergeCell ref="B142:C142"/>
    <mergeCell ref="D142:E142"/>
    <mergeCell ref="I142:L142"/>
    <mergeCell ref="M142:N142"/>
    <mergeCell ref="B143:C143"/>
    <mergeCell ref="D143:E143"/>
    <mergeCell ref="I143:L143"/>
    <mergeCell ref="M143:N143"/>
    <mergeCell ref="B140:C140"/>
    <mergeCell ref="D140:E140"/>
    <mergeCell ref="I140:L140"/>
    <mergeCell ref="M140:N140"/>
    <mergeCell ref="B141:C141"/>
    <mergeCell ref="D141:E141"/>
    <mergeCell ref="I141:L141"/>
    <mergeCell ref="M141:N141"/>
    <mergeCell ref="B138:C138"/>
    <mergeCell ref="D138:E138"/>
    <mergeCell ref="I138:L138"/>
    <mergeCell ref="M138:N138"/>
    <mergeCell ref="B139:C139"/>
    <mergeCell ref="D139:E139"/>
    <mergeCell ref="I139:L139"/>
    <mergeCell ref="M139:N139"/>
    <mergeCell ref="B136:C136"/>
    <mergeCell ref="D136:E136"/>
    <mergeCell ref="I136:L136"/>
    <mergeCell ref="M136:N136"/>
    <mergeCell ref="B137:C137"/>
    <mergeCell ref="D137:E137"/>
    <mergeCell ref="I137:L137"/>
    <mergeCell ref="M137:N137"/>
    <mergeCell ref="B134:C134"/>
    <mergeCell ref="D134:E134"/>
    <mergeCell ref="I134:L134"/>
    <mergeCell ref="M134:N134"/>
    <mergeCell ref="B135:C135"/>
    <mergeCell ref="D135:E135"/>
    <mergeCell ref="I135:L135"/>
    <mergeCell ref="M135:N135"/>
    <mergeCell ref="B132:C132"/>
    <mergeCell ref="D132:E132"/>
    <mergeCell ref="I132:L132"/>
    <mergeCell ref="M132:N132"/>
    <mergeCell ref="B133:C133"/>
    <mergeCell ref="D133:E133"/>
    <mergeCell ref="I133:L133"/>
    <mergeCell ref="M133:N133"/>
    <mergeCell ref="B130:C130"/>
    <mergeCell ref="D130:E130"/>
    <mergeCell ref="I130:L130"/>
    <mergeCell ref="M130:N130"/>
    <mergeCell ref="B131:C131"/>
    <mergeCell ref="D131:E131"/>
    <mergeCell ref="I131:L131"/>
    <mergeCell ref="M131:N131"/>
    <mergeCell ref="B128:C128"/>
    <mergeCell ref="D128:E128"/>
    <mergeCell ref="I128:L128"/>
    <mergeCell ref="M128:N128"/>
    <mergeCell ref="B129:C129"/>
    <mergeCell ref="D129:E129"/>
    <mergeCell ref="I129:L129"/>
    <mergeCell ref="M129:N129"/>
    <mergeCell ref="B126:C126"/>
    <mergeCell ref="D126:E126"/>
    <mergeCell ref="I126:L126"/>
    <mergeCell ref="M126:N126"/>
    <mergeCell ref="B127:C127"/>
    <mergeCell ref="D127:E127"/>
    <mergeCell ref="I127:L127"/>
    <mergeCell ref="M127:N127"/>
    <mergeCell ref="B124:C124"/>
    <mergeCell ref="D124:E124"/>
    <mergeCell ref="I124:L124"/>
    <mergeCell ref="M124:N124"/>
    <mergeCell ref="B125:C125"/>
    <mergeCell ref="D125:E125"/>
    <mergeCell ref="I125:L125"/>
    <mergeCell ref="M125:N125"/>
    <mergeCell ref="B122:C122"/>
    <mergeCell ref="D122:E122"/>
    <mergeCell ref="I122:L122"/>
    <mergeCell ref="M122:N122"/>
    <mergeCell ref="B123:C123"/>
    <mergeCell ref="D123:E123"/>
    <mergeCell ref="I123:L123"/>
    <mergeCell ref="M123:N123"/>
    <mergeCell ref="B121:C121"/>
    <mergeCell ref="D121:E121"/>
    <mergeCell ref="I121:L121"/>
    <mergeCell ref="M121:N121"/>
    <mergeCell ref="B119:C119"/>
    <mergeCell ref="D119:E119"/>
    <mergeCell ref="I119:L119"/>
    <mergeCell ref="M119:N119"/>
    <mergeCell ref="B120:C120"/>
    <mergeCell ref="D120:E120"/>
    <mergeCell ref="I120:L120"/>
    <mergeCell ref="M120:N120"/>
    <mergeCell ref="B117:C117"/>
    <mergeCell ref="D117:E117"/>
    <mergeCell ref="I117:L117"/>
    <mergeCell ref="M117:N117"/>
    <mergeCell ref="B118:C118"/>
    <mergeCell ref="D118:E118"/>
    <mergeCell ref="I118:L118"/>
    <mergeCell ref="M118:N118"/>
    <mergeCell ref="B115:C115"/>
    <mergeCell ref="D115:E115"/>
    <mergeCell ref="I115:L115"/>
    <mergeCell ref="M115:N115"/>
    <mergeCell ref="B116:C116"/>
    <mergeCell ref="D116:E116"/>
    <mergeCell ref="I116:L116"/>
    <mergeCell ref="M116:N116"/>
    <mergeCell ref="B113:C113"/>
    <mergeCell ref="D113:E113"/>
    <mergeCell ref="I113:L113"/>
    <mergeCell ref="M113:N113"/>
    <mergeCell ref="B114:C114"/>
    <mergeCell ref="D114:E114"/>
    <mergeCell ref="I114:L114"/>
    <mergeCell ref="M114:N114"/>
    <mergeCell ref="B111:C111"/>
    <mergeCell ref="D111:E111"/>
    <mergeCell ref="I111:L111"/>
    <mergeCell ref="M111:N111"/>
    <mergeCell ref="B112:C112"/>
    <mergeCell ref="D112:E112"/>
    <mergeCell ref="I112:L112"/>
    <mergeCell ref="M112:N112"/>
    <mergeCell ref="D109:E109"/>
    <mergeCell ref="I109:L109"/>
    <mergeCell ref="M109:N109"/>
    <mergeCell ref="B110:C110"/>
    <mergeCell ref="D110:E110"/>
    <mergeCell ref="I110:L110"/>
    <mergeCell ref="M110:N110"/>
    <mergeCell ref="B109:C109"/>
    <mergeCell ref="D107:E107"/>
    <mergeCell ref="I107:L107"/>
    <mergeCell ref="M107:N107"/>
    <mergeCell ref="D108:E108"/>
    <mergeCell ref="I108:L108"/>
    <mergeCell ref="M108:N108"/>
    <mergeCell ref="D105:E105"/>
    <mergeCell ref="I105:L105"/>
    <mergeCell ref="M105:N105"/>
    <mergeCell ref="D106:E106"/>
    <mergeCell ref="I106:L106"/>
    <mergeCell ref="M106:N106"/>
    <mergeCell ref="D103:E103"/>
    <mergeCell ref="I103:L103"/>
    <mergeCell ref="M103:N103"/>
    <mergeCell ref="D104:E104"/>
    <mergeCell ref="I104:L104"/>
    <mergeCell ref="M104:N104"/>
    <mergeCell ref="D101:E101"/>
    <mergeCell ref="I101:L101"/>
    <mergeCell ref="M101:N101"/>
    <mergeCell ref="D102:E102"/>
    <mergeCell ref="I102:L102"/>
    <mergeCell ref="M102:N102"/>
    <mergeCell ref="D99:E99"/>
    <mergeCell ref="I99:L99"/>
    <mergeCell ref="M99:N99"/>
    <mergeCell ref="D100:E100"/>
    <mergeCell ref="I100:L100"/>
    <mergeCell ref="M100:N100"/>
    <mergeCell ref="D97:E97"/>
    <mergeCell ref="I97:L97"/>
    <mergeCell ref="M97:N97"/>
    <mergeCell ref="D98:E98"/>
    <mergeCell ref="I98:L98"/>
    <mergeCell ref="M98:N98"/>
    <mergeCell ref="R88:R94"/>
    <mergeCell ref="D95:E95"/>
    <mergeCell ref="I95:L95"/>
    <mergeCell ref="M95:N95"/>
    <mergeCell ref="D96:E96"/>
    <mergeCell ref="I96:L96"/>
    <mergeCell ref="M96:N96"/>
    <mergeCell ref="B107:C107"/>
    <mergeCell ref="B108:C108"/>
    <mergeCell ref="B105:C105"/>
    <mergeCell ref="B106:C106"/>
    <mergeCell ref="B103:C103"/>
    <mergeCell ref="B104:C104"/>
    <mergeCell ref="B101:C101"/>
    <mergeCell ref="B102:C102"/>
    <mergeCell ref="B99:C99"/>
    <mergeCell ref="B100:C100"/>
    <mergeCell ref="B97:C97"/>
    <mergeCell ref="B98:C98"/>
    <mergeCell ref="B95:C95"/>
    <mergeCell ref="B96:C96"/>
    <mergeCell ref="B94:C94"/>
    <mergeCell ref="D94:E94"/>
    <mergeCell ref="M88:N88"/>
    <mergeCell ref="M89:N89"/>
    <mergeCell ref="M90:N90"/>
    <mergeCell ref="M91:N91"/>
    <mergeCell ref="M92:N92"/>
    <mergeCell ref="M93:N93"/>
    <mergeCell ref="M94:N94"/>
    <mergeCell ref="B91:C91"/>
    <mergeCell ref="D91:E91"/>
    <mergeCell ref="B92:C92"/>
    <mergeCell ref="D92:E92"/>
    <mergeCell ref="B93:C93"/>
    <mergeCell ref="D93:E93"/>
    <mergeCell ref="I92:L92"/>
    <mergeCell ref="I93:L93"/>
    <mergeCell ref="I94:L94"/>
    <mergeCell ref="B88:C88"/>
    <mergeCell ref="D88:E88"/>
    <mergeCell ref="B89:C89"/>
    <mergeCell ref="D89:E89"/>
    <mergeCell ref="B90:C90"/>
    <mergeCell ref="D90:E90"/>
    <mergeCell ref="I89:L89"/>
    <mergeCell ref="I90:L90"/>
    <mergeCell ref="I91:L91"/>
    <mergeCell ref="B87:C87"/>
    <mergeCell ref="D87:E87"/>
    <mergeCell ref="I87:L87"/>
    <mergeCell ref="M87:N87"/>
    <mergeCell ref="R71:R87"/>
    <mergeCell ref="I88:L88"/>
    <mergeCell ref="B85:C85"/>
    <mergeCell ref="D85:E85"/>
    <mergeCell ref="I85:L85"/>
    <mergeCell ref="M85:N85"/>
    <mergeCell ref="B86:C86"/>
    <mergeCell ref="D86:E86"/>
    <mergeCell ref="I86:L86"/>
    <mergeCell ref="M86:N86"/>
    <mergeCell ref="B83:C83"/>
    <mergeCell ref="D83:E83"/>
    <mergeCell ref="I83:L83"/>
    <mergeCell ref="M83:N83"/>
    <mergeCell ref="B84:C84"/>
    <mergeCell ref="D84:E84"/>
    <mergeCell ref="I84:L84"/>
    <mergeCell ref="M84:N84"/>
    <mergeCell ref="B81:C81"/>
    <mergeCell ref="D81:E81"/>
    <mergeCell ref="I81:L81"/>
    <mergeCell ref="M81:N81"/>
    <mergeCell ref="B82:C82"/>
    <mergeCell ref="D82:E82"/>
    <mergeCell ref="I82:L82"/>
    <mergeCell ref="M82:N82"/>
    <mergeCell ref="B79:C79"/>
    <mergeCell ref="D79:E79"/>
    <mergeCell ref="I79:L79"/>
    <mergeCell ref="M79:N79"/>
    <mergeCell ref="B80:C80"/>
    <mergeCell ref="D80:E80"/>
    <mergeCell ref="I80:L80"/>
    <mergeCell ref="M80:N80"/>
    <mergeCell ref="B77:C77"/>
    <mergeCell ref="D77:E77"/>
    <mergeCell ref="I77:L77"/>
    <mergeCell ref="M77:N77"/>
    <mergeCell ref="B78:C78"/>
    <mergeCell ref="D78:E78"/>
    <mergeCell ref="I78:L78"/>
    <mergeCell ref="M78:N78"/>
    <mergeCell ref="B75:C75"/>
    <mergeCell ref="D75:E75"/>
    <mergeCell ref="I75:L75"/>
    <mergeCell ref="M75:N75"/>
    <mergeCell ref="B76:C76"/>
    <mergeCell ref="D76:E76"/>
    <mergeCell ref="I76:L76"/>
    <mergeCell ref="M76:N76"/>
    <mergeCell ref="B73:C73"/>
    <mergeCell ref="D73:E73"/>
    <mergeCell ref="I73:L73"/>
    <mergeCell ref="M73:N73"/>
    <mergeCell ref="B74:C74"/>
    <mergeCell ref="D74:E74"/>
    <mergeCell ref="I74:L74"/>
    <mergeCell ref="M74:N74"/>
    <mergeCell ref="R15:R63"/>
    <mergeCell ref="R64:R70"/>
    <mergeCell ref="B71:C71"/>
    <mergeCell ref="D71:E71"/>
    <mergeCell ref="B72:C72"/>
    <mergeCell ref="D72:E72"/>
    <mergeCell ref="B68:C68"/>
    <mergeCell ref="D68:E68"/>
    <mergeCell ref="B69:C69"/>
    <mergeCell ref="D69:E69"/>
    <mergeCell ref="B70:C70"/>
    <mergeCell ref="D70:E70"/>
    <mergeCell ref="I70:L70"/>
    <mergeCell ref="M70:N70"/>
    <mergeCell ref="B64:C64"/>
    <mergeCell ref="D64:E64"/>
    <mergeCell ref="B65:C65"/>
    <mergeCell ref="D65:E65"/>
    <mergeCell ref="B66:C66"/>
    <mergeCell ref="D66:E66"/>
    <mergeCell ref="B67:C67"/>
    <mergeCell ref="D67:E67"/>
    <mergeCell ref="M66:N66"/>
    <mergeCell ref="I67:L67"/>
    <mergeCell ref="M67:N67"/>
    <mergeCell ref="I68:L68"/>
    <mergeCell ref="M68:N68"/>
    <mergeCell ref="I69:L69"/>
    <mergeCell ref="M69:N69"/>
    <mergeCell ref="M71:N71"/>
    <mergeCell ref="I72:L72"/>
    <mergeCell ref="M72:N72"/>
    <mergeCell ref="I64:L64"/>
    <mergeCell ref="M64:N64"/>
    <mergeCell ref="I65:L65"/>
    <mergeCell ref="M65:N65"/>
    <mergeCell ref="I71:L71"/>
    <mergeCell ref="I66:L66"/>
    <mergeCell ref="B62:C62"/>
    <mergeCell ref="D62:E62"/>
    <mergeCell ref="I62:L62"/>
    <mergeCell ref="M62:N62"/>
    <mergeCell ref="B63:C63"/>
    <mergeCell ref="D63:E63"/>
    <mergeCell ref="I63:L63"/>
    <mergeCell ref="M63:N63"/>
    <mergeCell ref="B60:C60"/>
    <mergeCell ref="D60:E60"/>
    <mergeCell ref="I60:L60"/>
    <mergeCell ref="M60:N60"/>
    <mergeCell ref="B61:C61"/>
    <mergeCell ref="D61:E61"/>
    <mergeCell ref="I61:L61"/>
    <mergeCell ref="M61:N61"/>
    <mergeCell ref="B58:C58"/>
    <mergeCell ref="D58:E58"/>
    <mergeCell ref="I58:L58"/>
    <mergeCell ref="M58:N58"/>
    <mergeCell ref="B59:C59"/>
    <mergeCell ref="D59:E59"/>
    <mergeCell ref="I59:L59"/>
    <mergeCell ref="M59:N59"/>
    <mergeCell ref="B56:C56"/>
    <mergeCell ref="D56:E56"/>
    <mergeCell ref="I56:L56"/>
    <mergeCell ref="M56:N56"/>
    <mergeCell ref="B57:C57"/>
    <mergeCell ref="D57:E57"/>
    <mergeCell ref="I57:L57"/>
    <mergeCell ref="M57:N57"/>
    <mergeCell ref="B54:C54"/>
    <mergeCell ref="D54:E54"/>
    <mergeCell ref="I54:L54"/>
    <mergeCell ref="M54:N54"/>
    <mergeCell ref="B55:C55"/>
    <mergeCell ref="D55:E55"/>
    <mergeCell ref="I55:L55"/>
    <mergeCell ref="M55:N55"/>
    <mergeCell ref="B52:C52"/>
    <mergeCell ref="D52:E52"/>
    <mergeCell ref="I52:L52"/>
    <mergeCell ref="M52:N52"/>
    <mergeCell ref="B53:C53"/>
    <mergeCell ref="D53:E53"/>
    <mergeCell ref="I53:L53"/>
    <mergeCell ref="M53:N53"/>
    <mergeCell ref="B50:C50"/>
    <mergeCell ref="D50:E50"/>
    <mergeCell ref="I50:L50"/>
    <mergeCell ref="M50:N50"/>
    <mergeCell ref="B51:C51"/>
    <mergeCell ref="D51:E51"/>
    <mergeCell ref="I51:L51"/>
    <mergeCell ref="M51:N51"/>
    <mergeCell ref="B48:C48"/>
    <mergeCell ref="D48:E48"/>
    <mergeCell ref="I48:L48"/>
    <mergeCell ref="M48:N48"/>
    <mergeCell ref="B49:C49"/>
    <mergeCell ref="D49:E49"/>
    <mergeCell ref="I49:L49"/>
    <mergeCell ref="M49:N49"/>
    <mergeCell ref="B46:C46"/>
    <mergeCell ref="D46:E46"/>
    <mergeCell ref="I46:L46"/>
    <mergeCell ref="M46:N46"/>
    <mergeCell ref="B47:C47"/>
    <mergeCell ref="D47:E47"/>
    <mergeCell ref="I47:L47"/>
    <mergeCell ref="M47:N47"/>
    <mergeCell ref="B44:C44"/>
    <mergeCell ref="D44:E44"/>
    <mergeCell ref="I44:L44"/>
    <mergeCell ref="M44:N44"/>
    <mergeCell ref="B45:C45"/>
    <mergeCell ref="D45:E45"/>
    <mergeCell ref="I45:L45"/>
    <mergeCell ref="M45:N45"/>
    <mergeCell ref="B42:C42"/>
    <mergeCell ref="D42:E42"/>
    <mergeCell ref="I42:L42"/>
    <mergeCell ref="M42:N42"/>
    <mergeCell ref="B43:C43"/>
    <mergeCell ref="D43:E43"/>
    <mergeCell ref="I43:L43"/>
    <mergeCell ref="M43:N43"/>
    <mergeCell ref="B40:C40"/>
    <mergeCell ref="D40:E40"/>
    <mergeCell ref="I40:L40"/>
    <mergeCell ref="M40:N40"/>
    <mergeCell ref="B41:C41"/>
    <mergeCell ref="D41:E41"/>
    <mergeCell ref="I41:L41"/>
    <mergeCell ref="M41:N41"/>
    <mergeCell ref="B38:C38"/>
    <mergeCell ref="D38:E38"/>
    <mergeCell ref="I38:L38"/>
    <mergeCell ref="M38:N38"/>
    <mergeCell ref="B39:C39"/>
    <mergeCell ref="D39:E39"/>
    <mergeCell ref="I39:L39"/>
    <mergeCell ref="M39:N39"/>
    <mergeCell ref="B36:C36"/>
    <mergeCell ref="D36:E36"/>
    <mergeCell ref="I36:L36"/>
    <mergeCell ref="M36:N36"/>
    <mergeCell ref="B37:C37"/>
    <mergeCell ref="D37:E37"/>
    <mergeCell ref="I37:L37"/>
    <mergeCell ref="M37:N37"/>
    <mergeCell ref="B34:C34"/>
    <mergeCell ref="D34:E34"/>
    <mergeCell ref="I34:L34"/>
    <mergeCell ref="M34:N34"/>
    <mergeCell ref="B35:C35"/>
    <mergeCell ref="D35:E35"/>
    <mergeCell ref="I35:L35"/>
    <mergeCell ref="M35:N35"/>
    <mergeCell ref="B33:C33"/>
    <mergeCell ref="D33:E33"/>
    <mergeCell ref="I33:L33"/>
    <mergeCell ref="M33:N33"/>
    <mergeCell ref="B31:C31"/>
    <mergeCell ref="D31:E31"/>
    <mergeCell ref="I31:L31"/>
    <mergeCell ref="M31:N31"/>
    <mergeCell ref="B32:C32"/>
    <mergeCell ref="D32:E32"/>
    <mergeCell ref="I32:L32"/>
    <mergeCell ref="M32:N32"/>
    <mergeCell ref="B29:C29"/>
    <mergeCell ref="D29:E29"/>
    <mergeCell ref="I29:L29"/>
    <mergeCell ref="M29:N29"/>
    <mergeCell ref="B30:C30"/>
    <mergeCell ref="D30:E30"/>
    <mergeCell ref="I30:L30"/>
    <mergeCell ref="M30:N30"/>
    <mergeCell ref="B27:C27"/>
    <mergeCell ref="D27:E27"/>
    <mergeCell ref="I27:L27"/>
    <mergeCell ref="M27:N27"/>
    <mergeCell ref="B28:C28"/>
    <mergeCell ref="D28:E28"/>
    <mergeCell ref="I28:L28"/>
    <mergeCell ref="M28:N28"/>
    <mergeCell ref="I15:L15"/>
    <mergeCell ref="M15:N15"/>
    <mergeCell ref="B16:C16"/>
    <mergeCell ref="D16:E16"/>
    <mergeCell ref="I16:L16"/>
    <mergeCell ref="M16:N16"/>
    <mergeCell ref="B25:C25"/>
    <mergeCell ref="D25:E25"/>
    <mergeCell ref="I25:L25"/>
    <mergeCell ref="M25:N25"/>
    <mergeCell ref="B26:C26"/>
    <mergeCell ref="D26:E26"/>
    <mergeCell ref="I26:L26"/>
    <mergeCell ref="M26:N26"/>
    <mergeCell ref="B23:C23"/>
    <mergeCell ref="D23:E23"/>
    <mergeCell ref="I23:L23"/>
    <mergeCell ref="M23:N23"/>
    <mergeCell ref="B24:C24"/>
    <mergeCell ref="D24:E24"/>
    <mergeCell ref="I24:L24"/>
    <mergeCell ref="M24:N24"/>
    <mergeCell ref="B21:C21"/>
    <mergeCell ref="D21:E21"/>
    <mergeCell ref="I21:L21"/>
    <mergeCell ref="M21:N21"/>
    <mergeCell ref="B22:C22"/>
    <mergeCell ref="D22:E22"/>
    <mergeCell ref="I22:L22"/>
    <mergeCell ref="M22:N22"/>
    <mergeCell ref="B10:Q10"/>
    <mergeCell ref="B11:Q11"/>
    <mergeCell ref="B12:E12"/>
    <mergeCell ref="I12:L12"/>
    <mergeCell ref="M12:P12"/>
    <mergeCell ref="B14:C14"/>
    <mergeCell ref="D14:E14"/>
    <mergeCell ref="I14:L14"/>
    <mergeCell ref="M14:N14"/>
    <mergeCell ref="K427:L427"/>
    <mergeCell ref="M427:N427"/>
    <mergeCell ref="I427:J427"/>
    <mergeCell ref="B427:C427"/>
    <mergeCell ref="D427:E427"/>
    <mergeCell ref="B19:C19"/>
    <mergeCell ref="D19:E19"/>
    <mergeCell ref="I19:L19"/>
    <mergeCell ref="M19:N19"/>
    <mergeCell ref="B20:C20"/>
    <mergeCell ref="D20:E20"/>
    <mergeCell ref="I20:L20"/>
    <mergeCell ref="M20:N20"/>
    <mergeCell ref="B17:C17"/>
    <mergeCell ref="D17:E17"/>
    <mergeCell ref="I17:L17"/>
    <mergeCell ref="M17:N17"/>
    <mergeCell ref="B18:C18"/>
    <mergeCell ref="D18:E18"/>
    <mergeCell ref="I18:L18"/>
    <mergeCell ref="M18:N18"/>
    <mergeCell ref="B15:C15"/>
    <mergeCell ref="D15:E15"/>
    <mergeCell ref="D428:E428"/>
    <mergeCell ref="B429:C429"/>
    <mergeCell ref="D429:E429"/>
    <mergeCell ref="B430:C430"/>
    <mergeCell ref="D430:E430"/>
    <mergeCell ref="B431:C431"/>
    <mergeCell ref="D431:E431"/>
    <mergeCell ref="B432:C432"/>
    <mergeCell ref="D432:E432"/>
    <mergeCell ref="B433:C433"/>
    <mergeCell ref="D433:E433"/>
    <mergeCell ref="B434:C434"/>
    <mergeCell ref="D434:E434"/>
    <mergeCell ref="B435:C435"/>
    <mergeCell ref="D435:E435"/>
    <mergeCell ref="B436:C436"/>
    <mergeCell ref="D436:E436"/>
    <mergeCell ref="M434:N434"/>
    <mergeCell ref="K434:L434"/>
    <mergeCell ref="I434:J434"/>
    <mergeCell ref="I435:J435"/>
    <mergeCell ref="K435:L435"/>
    <mergeCell ref="M435:N435"/>
    <mergeCell ref="M436:N436"/>
    <mergeCell ref="K436:L436"/>
    <mergeCell ref="I436:J436"/>
    <mergeCell ref="B437:C437"/>
    <mergeCell ref="D437:E437"/>
    <mergeCell ref="I437:J437"/>
    <mergeCell ref="K437:L437"/>
    <mergeCell ref="M437:N437"/>
    <mergeCell ref="K428:L428"/>
    <mergeCell ref="M428:N428"/>
    <mergeCell ref="I428:J428"/>
    <mergeCell ref="I429:J429"/>
    <mergeCell ref="K429:L429"/>
    <mergeCell ref="M429:N429"/>
    <mergeCell ref="M430:N430"/>
    <mergeCell ref="K430:L430"/>
    <mergeCell ref="I431:J431"/>
    <mergeCell ref="K431:L431"/>
    <mergeCell ref="M431:N431"/>
    <mergeCell ref="M432:N432"/>
    <mergeCell ref="K432:L432"/>
    <mergeCell ref="I432:J432"/>
    <mergeCell ref="I433:J433"/>
    <mergeCell ref="K433:L433"/>
    <mergeCell ref="M433:N433"/>
    <mergeCell ref="B428:C428"/>
    <mergeCell ref="B439:C439"/>
    <mergeCell ref="D439:E439"/>
    <mergeCell ref="I439:J439"/>
    <mergeCell ref="K439:L439"/>
    <mergeCell ref="M439:N439"/>
    <mergeCell ref="M438:N438"/>
    <mergeCell ref="K438:L438"/>
    <mergeCell ref="I438:J438"/>
    <mergeCell ref="D438:E438"/>
    <mergeCell ref="B438:C438"/>
    <mergeCell ref="B440:C440"/>
    <mergeCell ref="D440:E440"/>
    <mergeCell ref="I440:J440"/>
    <mergeCell ref="K440:L440"/>
    <mergeCell ref="M440:N440"/>
    <mergeCell ref="M441:N441"/>
    <mergeCell ref="K441:L441"/>
    <mergeCell ref="I441:J441"/>
    <mergeCell ref="D441:E441"/>
    <mergeCell ref="B441:C441"/>
    <mergeCell ref="B442:C442"/>
    <mergeCell ref="D442:E442"/>
    <mergeCell ref="I442:J442"/>
    <mergeCell ref="K442:L442"/>
    <mergeCell ref="M442:N442"/>
    <mergeCell ref="M443:N443"/>
    <mergeCell ref="K443:L443"/>
    <mergeCell ref="I443:J443"/>
    <mergeCell ref="B443:C443"/>
    <mergeCell ref="D443:E443"/>
    <mergeCell ref="B444:C444"/>
    <mergeCell ref="D444:E444"/>
    <mergeCell ref="I444:J444"/>
    <mergeCell ref="K444:L444"/>
    <mergeCell ref="M444:N444"/>
    <mergeCell ref="B445:C445"/>
    <mergeCell ref="D445:E445"/>
    <mergeCell ref="I445:J445"/>
    <mergeCell ref="K445:L445"/>
    <mergeCell ref="M445:N445"/>
    <mergeCell ref="B446:C446"/>
    <mergeCell ref="D446:E446"/>
    <mergeCell ref="I446:J446"/>
    <mergeCell ref="K446:L446"/>
    <mergeCell ref="M446:N446"/>
    <mergeCell ref="B447:C447"/>
    <mergeCell ref="D447:E447"/>
    <mergeCell ref="I447:J447"/>
    <mergeCell ref="K447:L447"/>
    <mergeCell ref="M447:N447"/>
    <mergeCell ref="B448:C448"/>
    <mergeCell ref="D448:E448"/>
    <mergeCell ref="I448:J448"/>
    <mergeCell ref="K448:L448"/>
    <mergeCell ref="M448:N448"/>
    <mergeCell ref="B449:C449"/>
    <mergeCell ref="D449:E449"/>
    <mergeCell ref="I449:J449"/>
    <mergeCell ref="K449:L449"/>
    <mergeCell ref="M449:N449"/>
    <mergeCell ref="B450:C450"/>
    <mergeCell ref="D450:E450"/>
    <mergeCell ref="I450:J450"/>
    <mergeCell ref="K450:L450"/>
    <mergeCell ref="M450:N450"/>
    <mergeCell ref="B451:C451"/>
    <mergeCell ref="D451:E451"/>
    <mergeCell ref="I451:J451"/>
    <mergeCell ref="K451:L451"/>
    <mergeCell ref="M451:N451"/>
    <mergeCell ref="B452:C452"/>
    <mergeCell ref="D452:E452"/>
    <mergeCell ref="I452:J452"/>
    <mergeCell ref="K452:L452"/>
    <mergeCell ref="M452:N452"/>
    <mergeCell ref="B453:C453"/>
    <mergeCell ref="D453:E453"/>
    <mergeCell ref="I453:J453"/>
    <mergeCell ref="K453:L453"/>
    <mergeCell ref="M453:N453"/>
    <mergeCell ref="B454:C454"/>
    <mergeCell ref="D454:E454"/>
    <mergeCell ref="I454:J454"/>
    <mergeCell ref="K454:L454"/>
    <mergeCell ref="M454:N454"/>
    <mergeCell ref="B455:C455"/>
    <mergeCell ref="D455:E455"/>
    <mergeCell ref="I455:J455"/>
    <mergeCell ref="K455:L455"/>
    <mergeCell ref="M455:N455"/>
    <mergeCell ref="B456:C456"/>
    <mergeCell ref="D456:E456"/>
    <mergeCell ref="I456:J456"/>
    <mergeCell ref="K456:L456"/>
    <mergeCell ref="M456:N456"/>
    <mergeCell ref="B457:C457"/>
    <mergeCell ref="D457:E457"/>
    <mergeCell ref="I457:J457"/>
    <mergeCell ref="K457:L457"/>
    <mergeCell ref="M457:N457"/>
    <mergeCell ref="B458:C458"/>
    <mergeCell ref="D458:E458"/>
    <mergeCell ref="I458:J458"/>
    <mergeCell ref="K458:L458"/>
    <mergeCell ref="M458:N458"/>
    <mergeCell ref="B459:C459"/>
    <mergeCell ref="D459:E459"/>
    <mergeCell ref="I459:J459"/>
    <mergeCell ref="K459:L459"/>
    <mergeCell ref="M459:N459"/>
    <mergeCell ref="B460:C460"/>
    <mergeCell ref="D460:E460"/>
    <mergeCell ref="I460:J460"/>
    <mergeCell ref="K460:L460"/>
    <mergeCell ref="M460:N460"/>
    <mergeCell ref="B461:C461"/>
    <mergeCell ref="D461:E461"/>
    <mergeCell ref="I461:J461"/>
    <mergeCell ref="K461:L461"/>
    <mergeCell ref="M461:N461"/>
    <mergeCell ref="I469:J469"/>
    <mergeCell ref="K469:L469"/>
    <mergeCell ref="M469:N469"/>
    <mergeCell ref="B462:C462"/>
    <mergeCell ref="D462:E462"/>
    <mergeCell ref="I462:J462"/>
    <mergeCell ref="K462:L462"/>
    <mergeCell ref="M462:N462"/>
    <mergeCell ref="B463:C463"/>
    <mergeCell ref="D463:E463"/>
    <mergeCell ref="I463:J463"/>
    <mergeCell ref="K463:L463"/>
    <mergeCell ref="M463:N463"/>
    <mergeCell ref="B464:C464"/>
    <mergeCell ref="D464:E464"/>
    <mergeCell ref="I464:J464"/>
    <mergeCell ref="K464:L464"/>
    <mergeCell ref="M464:N464"/>
    <mergeCell ref="B465:C465"/>
    <mergeCell ref="D465:E465"/>
    <mergeCell ref="I465:J465"/>
    <mergeCell ref="K465:L465"/>
    <mergeCell ref="M465:N465"/>
    <mergeCell ref="B470:C470"/>
    <mergeCell ref="D470:E470"/>
    <mergeCell ref="I470:J470"/>
    <mergeCell ref="K470:L470"/>
    <mergeCell ref="M470:N470"/>
    <mergeCell ref="B471:C471"/>
    <mergeCell ref="D471:E471"/>
    <mergeCell ref="I471:J471"/>
    <mergeCell ref="K471:L471"/>
    <mergeCell ref="M471:N471"/>
    <mergeCell ref="B472:C472"/>
    <mergeCell ref="D472:E472"/>
    <mergeCell ref="I472:J472"/>
    <mergeCell ref="K472:L472"/>
    <mergeCell ref="M472:N472"/>
    <mergeCell ref="B466:C466"/>
    <mergeCell ref="D466:E466"/>
    <mergeCell ref="I466:J466"/>
    <mergeCell ref="K466:L466"/>
    <mergeCell ref="M466:N466"/>
    <mergeCell ref="B467:C467"/>
    <mergeCell ref="D467:E467"/>
    <mergeCell ref="I467:J467"/>
    <mergeCell ref="K467:L467"/>
    <mergeCell ref="M467:N467"/>
    <mergeCell ref="B468:C468"/>
    <mergeCell ref="D468:E468"/>
    <mergeCell ref="I468:J468"/>
    <mergeCell ref="K468:L468"/>
    <mergeCell ref="M468:N468"/>
    <mergeCell ref="B469:C469"/>
    <mergeCell ref="D469:E469"/>
    <mergeCell ref="B473:C473"/>
    <mergeCell ref="D473:E473"/>
    <mergeCell ref="I473:J473"/>
    <mergeCell ref="K473:L473"/>
    <mergeCell ref="M473:N473"/>
    <mergeCell ref="B474:C474"/>
    <mergeCell ref="D474:E474"/>
    <mergeCell ref="I474:J474"/>
    <mergeCell ref="K474:L474"/>
    <mergeCell ref="M474:N474"/>
    <mergeCell ref="B475:C475"/>
    <mergeCell ref="D475:E475"/>
    <mergeCell ref="I475:J475"/>
    <mergeCell ref="K475:L475"/>
    <mergeCell ref="M475:N475"/>
    <mergeCell ref="B476:C476"/>
    <mergeCell ref="D476:E476"/>
    <mergeCell ref="I476:J476"/>
    <mergeCell ref="K476:L476"/>
    <mergeCell ref="M476:N476"/>
    <mergeCell ref="B477:C477"/>
    <mergeCell ref="D477:E477"/>
    <mergeCell ref="I477:J477"/>
    <mergeCell ref="K477:L477"/>
    <mergeCell ref="M477:N477"/>
    <mergeCell ref="B478:C478"/>
    <mergeCell ref="D478:E478"/>
    <mergeCell ref="I478:J478"/>
    <mergeCell ref="K478:L478"/>
    <mergeCell ref="M478:N478"/>
    <mergeCell ref="B479:C479"/>
    <mergeCell ref="D479:E479"/>
    <mergeCell ref="I479:J479"/>
    <mergeCell ref="K479:L479"/>
    <mergeCell ref="M479:N479"/>
    <mergeCell ref="B480:C480"/>
    <mergeCell ref="D480:E480"/>
    <mergeCell ref="I480:J480"/>
    <mergeCell ref="K480:L480"/>
    <mergeCell ref="M480:N480"/>
    <mergeCell ref="B481:C481"/>
    <mergeCell ref="D481:E481"/>
    <mergeCell ref="I481:J481"/>
    <mergeCell ref="K481:L481"/>
    <mergeCell ref="M481:N481"/>
    <mergeCell ref="B482:C482"/>
    <mergeCell ref="D482:E482"/>
    <mergeCell ref="I482:J482"/>
    <mergeCell ref="K482:L482"/>
    <mergeCell ref="M482:N482"/>
    <mergeCell ref="B483:C483"/>
    <mergeCell ref="D483:E483"/>
    <mergeCell ref="I483:J483"/>
    <mergeCell ref="K483:L483"/>
    <mergeCell ref="M483:N483"/>
    <mergeCell ref="B484:C484"/>
    <mergeCell ref="D484:E484"/>
    <mergeCell ref="I484:J484"/>
    <mergeCell ref="K484:L484"/>
    <mergeCell ref="M484:N484"/>
    <mergeCell ref="B485:C485"/>
    <mergeCell ref="D485:E485"/>
    <mergeCell ref="I485:J485"/>
    <mergeCell ref="K485:L485"/>
    <mergeCell ref="M485:N485"/>
    <mergeCell ref="B486:C486"/>
    <mergeCell ref="D486:E486"/>
    <mergeCell ref="I486:J486"/>
    <mergeCell ref="K486:L486"/>
    <mergeCell ref="M486:N486"/>
    <mergeCell ref="B487:C487"/>
    <mergeCell ref="D487:E487"/>
    <mergeCell ref="I487:J487"/>
    <mergeCell ref="K487:L487"/>
    <mergeCell ref="M487:N487"/>
    <mergeCell ref="B488:C488"/>
    <mergeCell ref="D488:E488"/>
    <mergeCell ref="I488:J488"/>
    <mergeCell ref="K488:L488"/>
    <mergeCell ref="M488:N488"/>
    <mergeCell ref="B489:C489"/>
    <mergeCell ref="D489:E489"/>
    <mergeCell ref="I489:J489"/>
    <mergeCell ref="K489:L489"/>
    <mergeCell ref="M489:N489"/>
    <mergeCell ref="B490:C490"/>
    <mergeCell ref="D490:E490"/>
    <mergeCell ref="I490:J490"/>
    <mergeCell ref="K490:L490"/>
    <mergeCell ref="M490:N490"/>
    <mergeCell ref="B491:C491"/>
    <mergeCell ref="D491:E491"/>
    <mergeCell ref="I491:J491"/>
    <mergeCell ref="K491:L491"/>
    <mergeCell ref="M491:N491"/>
    <mergeCell ref="B492:C492"/>
    <mergeCell ref="D492:E492"/>
    <mergeCell ref="I492:J492"/>
    <mergeCell ref="K492:L492"/>
    <mergeCell ref="M492:N492"/>
    <mergeCell ref="B493:C493"/>
    <mergeCell ref="D493:E493"/>
    <mergeCell ref="I493:J493"/>
    <mergeCell ref="K493:L493"/>
    <mergeCell ref="M493:N493"/>
    <mergeCell ref="B494:C494"/>
    <mergeCell ref="D494:E494"/>
    <mergeCell ref="I494:J494"/>
    <mergeCell ref="K494:L494"/>
    <mergeCell ref="M494:N494"/>
    <mergeCell ref="B495:C495"/>
    <mergeCell ref="D495:E495"/>
    <mergeCell ref="I495:J495"/>
    <mergeCell ref="K495:L495"/>
    <mergeCell ref="M495:N495"/>
    <mergeCell ref="B496:C496"/>
    <mergeCell ref="D496:E496"/>
    <mergeCell ref="I496:J496"/>
    <mergeCell ref="K496:L496"/>
    <mergeCell ref="M496:N496"/>
    <mergeCell ref="B497:C497"/>
    <mergeCell ref="D497:E497"/>
    <mergeCell ref="I497:J497"/>
    <mergeCell ref="K497:L497"/>
    <mergeCell ref="M497:N497"/>
    <mergeCell ref="B498:C498"/>
    <mergeCell ref="D498:E498"/>
    <mergeCell ref="I498:J498"/>
    <mergeCell ref="K498:L498"/>
    <mergeCell ref="M498:N498"/>
    <mergeCell ref="B499:C499"/>
    <mergeCell ref="D499:E499"/>
    <mergeCell ref="I499:J499"/>
    <mergeCell ref="K499:L499"/>
    <mergeCell ref="M499:N499"/>
    <mergeCell ref="B500:C500"/>
    <mergeCell ref="D500:E500"/>
    <mergeCell ref="I500:J500"/>
    <mergeCell ref="K500:L500"/>
    <mergeCell ref="M500:N500"/>
    <mergeCell ref="B501:C501"/>
    <mergeCell ref="D501:E501"/>
    <mergeCell ref="I501:J501"/>
    <mergeCell ref="K501:L501"/>
    <mergeCell ref="M501:N501"/>
    <mergeCell ref="B502:C502"/>
    <mergeCell ref="D502:E502"/>
    <mergeCell ref="I502:J502"/>
    <mergeCell ref="K502:L502"/>
    <mergeCell ref="M502:N502"/>
    <mergeCell ref="B503:C503"/>
    <mergeCell ref="D503:E503"/>
    <mergeCell ref="I503:J503"/>
    <mergeCell ref="K503:L503"/>
    <mergeCell ref="M503:N503"/>
    <mergeCell ref="B504:C504"/>
    <mergeCell ref="D504:E504"/>
    <mergeCell ref="I504:J504"/>
    <mergeCell ref="K504:L504"/>
    <mergeCell ref="M504:N504"/>
    <mergeCell ref="B505:C505"/>
    <mergeCell ref="D505:E505"/>
    <mergeCell ref="I505:J505"/>
    <mergeCell ref="K505:L505"/>
    <mergeCell ref="M505:N505"/>
    <mergeCell ref="B506:C506"/>
    <mergeCell ref="D506:E506"/>
    <mergeCell ref="I506:J506"/>
    <mergeCell ref="K506:L506"/>
    <mergeCell ref="M506:N506"/>
    <mergeCell ref="B507:C507"/>
    <mergeCell ref="D507:E507"/>
    <mergeCell ref="I507:J507"/>
    <mergeCell ref="K507:L507"/>
    <mergeCell ref="M507:N507"/>
    <mergeCell ref="B508:C508"/>
    <mergeCell ref="D508:E508"/>
    <mergeCell ref="I508:J508"/>
    <mergeCell ref="K508:L508"/>
    <mergeCell ref="M508:N508"/>
    <mergeCell ref="B509:C509"/>
    <mergeCell ref="D509:E509"/>
    <mergeCell ref="I509:J509"/>
    <mergeCell ref="K509:L509"/>
    <mergeCell ref="M509:N509"/>
    <mergeCell ref="B510:C510"/>
    <mergeCell ref="D510:E510"/>
    <mergeCell ref="I510:J510"/>
    <mergeCell ref="K510:L510"/>
    <mergeCell ref="M510:N510"/>
    <mergeCell ref="B511:C511"/>
    <mergeCell ref="D511:E511"/>
    <mergeCell ref="I511:J511"/>
    <mergeCell ref="K511:L511"/>
    <mergeCell ref="M511:N511"/>
    <mergeCell ref="B512:C512"/>
    <mergeCell ref="D512:E512"/>
    <mergeCell ref="I512:J512"/>
    <mergeCell ref="K512:L512"/>
    <mergeCell ref="M512:N512"/>
    <mergeCell ref="B513:C513"/>
    <mergeCell ref="D513:E513"/>
    <mergeCell ref="I513:J513"/>
    <mergeCell ref="K513:L513"/>
    <mergeCell ref="M513:N513"/>
    <mergeCell ref="B514:C514"/>
    <mergeCell ref="D514:E514"/>
    <mergeCell ref="I514:J514"/>
    <mergeCell ref="K514:L514"/>
    <mergeCell ref="M514:N514"/>
    <mergeCell ref="B515:C515"/>
    <mergeCell ref="D515:E515"/>
    <mergeCell ref="I515:J515"/>
    <mergeCell ref="K515:L515"/>
    <mergeCell ref="M515:N515"/>
    <mergeCell ref="B516:C516"/>
    <mergeCell ref="D516:E516"/>
    <mergeCell ref="I516:J516"/>
    <mergeCell ref="K516:L516"/>
    <mergeCell ref="M516:N516"/>
    <mergeCell ref="B517:C517"/>
    <mergeCell ref="D517:E517"/>
    <mergeCell ref="I517:J517"/>
    <mergeCell ref="K517:L517"/>
    <mergeCell ref="M517:N517"/>
    <mergeCell ref="B518:C518"/>
    <mergeCell ref="D518:E518"/>
    <mergeCell ref="I518:J518"/>
    <mergeCell ref="K518:L518"/>
    <mergeCell ref="M518:N518"/>
    <mergeCell ref="B519:C519"/>
    <mergeCell ref="D519:E519"/>
    <mergeCell ref="I519:J519"/>
    <mergeCell ref="K519:L519"/>
    <mergeCell ref="M519:N519"/>
    <mergeCell ref="B520:C520"/>
    <mergeCell ref="D520:E520"/>
    <mergeCell ref="I520:J520"/>
    <mergeCell ref="K520:L520"/>
    <mergeCell ref="M520:N520"/>
    <mergeCell ref="B521:C521"/>
    <mergeCell ref="D521:E521"/>
    <mergeCell ref="I521:J521"/>
    <mergeCell ref="K521:L521"/>
    <mergeCell ref="M521:N521"/>
    <mergeCell ref="B522:C522"/>
    <mergeCell ref="D522:E522"/>
    <mergeCell ref="I522:J522"/>
    <mergeCell ref="K522:L522"/>
    <mergeCell ref="M522:N522"/>
    <mergeCell ref="B523:C523"/>
    <mergeCell ref="D523:E523"/>
    <mergeCell ref="I523:J523"/>
    <mergeCell ref="K523:L523"/>
    <mergeCell ref="M523:N523"/>
    <mergeCell ref="B524:C524"/>
    <mergeCell ref="D524:E524"/>
    <mergeCell ref="I524:J524"/>
    <mergeCell ref="K524:L524"/>
    <mergeCell ref="M524:N524"/>
    <mergeCell ref="B529:C529"/>
    <mergeCell ref="D529:E529"/>
    <mergeCell ref="M529:N529"/>
    <mergeCell ref="B530:C530"/>
    <mergeCell ref="D530:E530"/>
    <mergeCell ref="M530:N530"/>
    <mergeCell ref="B531:C531"/>
    <mergeCell ref="D531:E531"/>
    <mergeCell ref="M531:N531"/>
    <mergeCell ref="B532:C532"/>
    <mergeCell ref="D532:E532"/>
    <mergeCell ref="M532:N532"/>
    <mergeCell ref="B525:C525"/>
    <mergeCell ref="D525:E525"/>
    <mergeCell ref="M525:N525"/>
    <mergeCell ref="B526:C526"/>
    <mergeCell ref="D526:E526"/>
    <mergeCell ref="M526:N526"/>
    <mergeCell ref="B527:C527"/>
    <mergeCell ref="D527:E527"/>
    <mergeCell ref="M527:N527"/>
    <mergeCell ref="B528:C528"/>
    <mergeCell ref="D528:E528"/>
    <mergeCell ref="M528:N528"/>
    <mergeCell ref="B537:C537"/>
    <mergeCell ref="D537:E537"/>
    <mergeCell ref="M537:N537"/>
    <mergeCell ref="B538:C538"/>
    <mergeCell ref="D538:E538"/>
    <mergeCell ref="M538:N538"/>
    <mergeCell ref="I525:L525"/>
    <mergeCell ref="I526:L526"/>
    <mergeCell ref="I527:L527"/>
    <mergeCell ref="I528:L528"/>
    <mergeCell ref="I529:L529"/>
    <mergeCell ref="I530:L530"/>
    <mergeCell ref="I531:L531"/>
    <mergeCell ref="I532:L532"/>
    <mergeCell ref="I533:L533"/>
    <mergeCell ref="I534:L534"/>
    <mergeCell ref="I535:L535"/>
    <mergeCell ref="I536:L536"/>
    <mergeCell ref="I537:L537"/>
    <mergeCell ref="I538:L538"/>
    <mergeCell ref="B533:C533"/>
    <mergeCell ref="D533:E533"/>
    <mergeCell ref="M533:N533"/>
    <mergeCell ref="B534:C534"/>
    <mergeCell ref="D534:E534"/>
    <mergeCell ref="M534:N534"/>
    <mergeCell ref="B535:C535"/>
    <mergeCell ref="D535:E535"/>
    <mergeCell ref="M535:N535"/>
    <mergeCell ref="B536:C536"/>
    <mergeCell ref="D536:E536"/>
    <mergeCell ref="M536:N53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59"/>
  <sheetViews>
    <sheetView tabSelected="1" topLeftCell="A22" workbookViewId="0">
      <selection activeCell="H25" sqref="H25:I25"/>
    </sheetView>
  </sheetViews>
  <sheetFormatPr baseColWidth="10" defaultRowHeight="15" x14ac:dyDescent="0.25"/>
  <cols>
    <col min="9" max="9" width="18" customWidth="1"/>
    <col min="13" max="13" width="21.42578125" bestFit="1" customWidth="1"/>
    <col min="15" max="15" width="18.28515625" bestFit="1" customWidth="1"/>
    <col min="19" max="22" width="15.42578125" customWidth="1"/>
  </cols>
  <sheetData>
    <row r="1" spans="2:26" ht="15.75" thickBot="1" x14ac:dyDescent="0.3"/>
    <row r="2" spans="2:26" ht="21" thickTop="1" thickBot="1" x14ac:dyDescent="0.3">
      <c r="B2" s="339" t="s">
        <v>4568</v>
      </c>
      <c r="C2" s="340"/>
      <c r="D2" s="340"/>
      <c r="E2" s="340"/>
      <c r="F2" s="340"/>
      <c r="G2" s="340"/>
      <c r="H2" s="340"/>
      <c r="I2" s="340"/>
      <c r="J2" s="340"/>
      <c r="K2" s="340"/>
      <c r="L2" s="340"/>
      <c r="M2" s="340"/>
      <c r="N2" s="340"/>
      <c r="O2" s="340"/>
      <c r="P2" s="340"/>
      <c r="Q2" s="340"/>
      <c r="R2" s="340"/>
      <c r="S2" s="340"/>
      <c r="T2" s="340"/>
      <c r="U2" s="340"/>
      <c r="V2" s="340"/>
      <c r="W2" s="340"/>
      <c r="X2" s="340"/>
      <c r="Y2" s="340"/>
      <c r="Z2" s="341"/>
    </row>
    <row r="3" spans="2:26" ht="16.5" thickTop="1" thickBot="1" x14ac:dyDescent="0.3">
      <c r="B3" s="545"/>
      <c r="C3" s="546"/>
      <c r="D3" s="546"/>
      <c r="E3" s="546"/>
      <c r="F3" s="546"/>
      <c r="G3" s="546"/>
      <c r="H3" s="546"/>
      <c r="I3" s="547"/>
      <c r="J3" s="548" t="s">
        <v>4449</v>
      </c>
      <c r="K3" s="549"/>
      <c r="L3" s="549"/>
      <c r="M3" s="549"/>
      <c r="N3" s="549"/>
      <c r="O3" s="549"/>
      <c r="P3" s="549"/>
      <c r="Q3" s="549"/>
      <c r="R3" s="549"/>
      <c r="S3" s="549"/>
      <c r="T3" s="549"/>
      <c r="U3" s="549"/>
      <c r="V3" s="549"/>
      <c r="W3" s="549"/>
      <c r="X3" s="549"/>
      <c r="Y3" s="549"/>
      <c r="Z3" s="550"/>
    </row>
    <row r="4" spans="2:26" ht="49.5" customHeight="1" thickTop="1" x14ac:dyDescent="0.25">
      <c r="B4" s="551" t="s">
        <v>4450</v>
      </c>
      <c r="C4" s="552"/>
      <c r="D4" s="551" t="s">
        <v>1772</v>
      </c>
      <c r="E4" s="552"/>
      <c r="F4" s="553" t="s">
        <v>7</v>
      </c>
      <c r="G4" s="553"/>
      <c r="H4" s="554" t="s">
        <v>4451</v>
      </c>
      <c r="I4" s="554"/>
      <c r="J4" s="555" t="s">
        <v>1784</v>
      </c>
      <c r="K4" s="556"/>
      <c r="L4" s="557"/>
      <c r="M4" s="226" t="s">
        <v>2936</v>
      </c>
      <c r="N4" s="226" t="s">
        <v>4452</v>
      </c>
      <c r="O4" s="226" t="s">
        <v>4453</v>
      </c>
      <c r="P4" s="226" t="s">
        <v>4454</v>
      </c>
      <c r="Q4" s="226" t="s">
        <v>4455</v>
      </c>
      <c r="R4" s="226" t="s">
        <v>4456</v>
      </c>
      <c r="S4" s="226" t="s">
        <v>4457</v>
      </c>
      <c r="T4" s="226" t="s">
        <v>4458</v>
      </c>
      <c r="U4" s="226" t="s">
        <v>4459</v>
      </c>
      <c r="V4" s="226" t="s">
        <v>4460</v>
      </c>
      <c r="W4" s="558" t="s">
        <v>1958</v>
      </c>
      <c r="X4" s="559"/>
      <c r="Y4" s="559"/>
      <c r="Z4" s="559"/>
    </row>
    <row r="5" spans="2:26" ht="65.25" customHeight="1" x14ac:dyDescent="0.25">
      <c r="B5" s="544" t="s">
        <v>4461</v>
      </c>
      <c r="C5" s="544"/>
      <c r="D5" s="544" t="s">
        <v>1353</v>
      </c>
      <c r="E5" s="544"/>
      <c r="F5" s="544" t="s">
        <v>1847</v>
      </c>
      <c r="G5" s="544"/>
      <c r="H5" s="544" t="s">
        <v>4462</v>
      </c>
      <c r="I5" s="544"/>
      <c r="J5" s="450" t="s">
        <v>4463</v>
      </c>
      <c r="K5" s="450"/>
      <c r="L5" s="450"/>
      <c r="M5" s="227" t="s">
        <v>4464</v>
      </c>
      <c r="N5" s="228" t="s">
        <v>4465</v>
      </c>
      <c r="O5" s="228" t="s">
        <v>4465</v>
      </c>
      <c r="P5" s="228" t="s">
        <v>4465</v>
      </c>
      <c r="Q5" s="228" t="s">
        <v>4465</v>
      </c>
      <c r="R5" s="228" t="s">
        <v>4465</v>
      </c>
      <c r="S5" s="228" t="s">
        <v>4465</v>
      </c>
      <c r="T5" s="228" t="s">
        <v>4465</v>
      </c>
      <c r="U5" s="228" t="s">
        <v>4465</v>
      </c>
      <c r="V5" s="228" t="s">
        <v>4465</v>
      </c>
      <c r="W5" s="450" t="s">
        <v>4466</v>
      </c>
      <c r="X5" s="450"/>
      <c r="Y5" s="450"/>
      <c r="Z5" s="450"/>
    </row>
    <row r="6" spans="2:26" ht="44.25" customHeight="1" x14ac:dyDescent="0.25">
      <c r="B6" s="544" t="s">
        <v>3898</v>
      </c>
      <c r="C6" s="544"/>
      <c r="D6" s="544" t="s">
        <v>1353</v>
      </c>
      <c r="E6" s="544"/>
      <c r="F6" s="544" t="s">
        <v>1847</v>
      </c>
      <c r="G6" s="544"/>
      <c r="H6" s="544" t="s">
        <v>4467</v>
      </c>
      <c r="I6" s="544"/>
      <c r="J6" s="450" t="s">
        <v>4468</v>
      </c>
      <c r="K6" s="450"/>
      <c r="L6" s="450"/>
      <c r="M6" s="228" t="s">
        <v>4465</v>
      </c>
      <c r="N6" s="228" t="s">
        <v>4465</v>
      </c>
      <c r="O6" s="228" t="s">
        <v>4469</v>
      </c>
      <c r="P6" s="228" t="s">
        <v>4469</v>
      </c>
      <c r="Q6" s="228" t="s">
        <v>4469</v>
      </c>
      <c r="R6" s="228" t="s">
        <v>4469</v>
      </c>
      <c r="S6" s="228" t="s">
        <v>4469</v>
      </c>
      <c r="T6" s="228" t="s">
        <v>4469</v>
      </c>
      <c r="U6" s="228" t="s">
        <v>4465</v>
      </c>
      <c r="V6" s="228" t="s">
        <v>4469</v>
      </c>
      <c r="W6" s="560" t="s">
        <v>4470</v>
      </c>
      <c r="X6" s="560"/>
      <c r="Y6" s="560"/>
      <c r="Z6" s="560"/>
    </row>
    <row r="7" spans="2:26" ht="37.5" customHeight="1" x14ac:dyDescent="0.25">
      <c r="B7" s="544" t="s">
        <v>2576</v>
      </c>
      <c r="C7" s="544"/>
      <c r="D7" s="544" t="s">
        <v>1353</v>
      </c>
      <c r="E7" s="544"/>
      <c r="F7" s="544" t="s">
        <v>1847</v>
      </c>
      <c r="G7" s="544"/>
      <c r="H7" s="544" t="s">
        <v>4471</v>
      </c>
      <c r="I7" s="544"/>
      <c r="J7" s="450" t="s">
        <v>4472</v>
      </c>
      <c r="K7" s="450"/>
      <c r="L7" s="450"/>
      <c r="M7" s="228" t="s">
        <v>4465</v>
      </c>
      <c r="N7" s="228" t="s">
        <v>4465</v>
      </c>
      <c r="O7" s="228" t="s">
        <v>4465</v>
      </c>
      <c r="P7" s="228" t="s">
        <v>4465</v>
      </c>
      <c r="Q7" s="228" t="s">
        <v>4465</v>
      </c>
      <c r="R7" s="228" t="s">
        <v>4465</v>
      </c>
      <c r="S7" s="228" t="s">
        <v>4465</v>
      </c>
      <c r="T7" s="228" t="s">
        <v>4465</v>
      </c>
      <c r="U7" s="228" t="s">
        <v>4469</v>
      </c>
      <c r="V7" s="228" t="s">
        <v>4465</v>
      </c>
      <c r="W7" s="450" t="s">
        <v>4473</v>
      </c>
      <c r="X7" s="450"/>
      <c r="Y7" s="450"/>
      <c r="Z7" s="450"/>
    </row>
    <row r="8" spans="2:26" ht="28.5" customHeight="1" x14ac:dyDescent="0.25">
      <c r="B8" s="561">
        <v>93118737</v>
      </c>
      <c r="C8" s="561"/>
      <c r="D8" s="561" t="s">
        <v>453</v>
      </c>
      <c r="E8" s="561"/>
      <c r="F8" s="561" t="s">
        <v>1790</v>
      </c>
      <c r="G8" s="561"/>
      <c r="H8" s="561" t="s">
        <v>4474</v>
      </c>
      <c r="I8" s="561"/>
      <c r="J8" s="560" t="s">
        <v>4475</v>
      </c>
      <c r="K8" s="560"/>
      <c r="L8" s="560"/>
      <c r="M8" s="93" t="s">
        <v>4465</v>
      </c>
      <c r="N8" s="93" t="s">
        <v>4476</v>
      </c>
      <c r="O8" s="93" t="s">
        <v>4465</v>
      </c>
      <c r="P8" s="228" t="s">
        <v>4465</v>
      </c>
      <c r="Q8" s="228" t="s">
        <v>4465</v>
      </c>
      <c r="R8" s="228" t="s">
        <v>4465</v>
      </c>
      <c r="S8" s="228" t="s">
        <v>4465</v>
      </c>
      <c r="T8" s="228" t="s">
        <v>4465</v>
      </c>
      <c r="U8" s="228" t="s">
        <v>4465</v>
      </c>
      <c r="V8" s="228" t="s">
        <v>4465</v>
      </c>
      <c r="W8" s="544" t="s">
        <v>4477</v>
      </c>
      <c r="X8" s="544"/>
      <c r="Y8" s="544"/>
      <c r="Z8" s="544"/>
    </row>
    <row r="9" spans="2:26" ht="29.25" customHeight="1" x14ac:dyDescent="0.25">
      <c r="B9" s="561">
        <v>93118737</v>
      </c>
      <c r="C9" s="561"/>
      <c r="D9" s="561" t="s">
        <v>453</v>
      </c>
      <c r="E9" s="561"/>
      <c r="F9" s="561" t="s">
        <v>1790</v>
      </c>
      <c r="G9" s="561"/>
      <c r="H9" s="561" t="s">
        <v>4474</v>
      </c>
      <c r="I9" s="561"/>
      <c r="J9" s="560" t="s">
        <v>4478</v>
      </c>
      <c r="K9" s="560"/>
      <c r="L9" s="560"/>
      <c r="M9" s="228" t="s">
        <v>4465</v>
      </c>
      <c r="N9" s="93" t="s">
        <v>4479</v>
      </c>
      <c r="O9" s="228" t="s">
        <v>4465</v>
      </c>
      <c r="P9" s="228" t="s">
        <v>4465</v>
      </c>
      <c r="Q9" s="228" t="s">
        <v>4465</v>
      </c>
      <c r="R9" s="228" t="s">
        <v>4465</v>
      </c>
      <c r="S9" s="228" t="s">
        <v>4465</v>
      </c>
      <c r="T9" s="228" t="s">
        <v>4465</v>
      </c>
      <c r="U9" s="228" t="s">
        <v>4465</v>
      </c>
      <c r="V9" s="228" t="s">
        <v>4465</v>
      </c>
      <c r="W9" s="560" t="s">
        <v>4480</v>
      </c>
      <c r="X9" s="560"/>
      <c r="Y9" s="560"/>
      <c r="Z9" s="560"/>
    </row>
    <row r="10" spans="2:26" s="229" customFormat="1" ht="54" customHeight="1" x14ac:dyDescent="0.25">
      <c r="B10" s="562">
        <v>18604492</v>
      </c>
      <c r="C10" s="562"/>
      <c r="D10" s="562" t="s">
        <v>337</v>
      </c>
      <c r="E10" s="562"/>
      <c r="F10" s="562" t="s">
        <v>1847</v>
      </c>
      <c r="G10" s="562"/>
      <c r="H10" s="562" t="s">
        <v>4481</v>
      </c>
      <c r="I10" s="562"/>
      <c r="J10" s="563" t="s">
        <v>4482</v>
      </c>
      <c r="K10" s="564"/>
      <c r="L10" s="565"/>
      <c r="M10" s="230" t="s">
        <v>4465</v>
      </c>
      <c r="N10" s="231" t="s">
        <v>4483</v>
      </c>
      <c r="O10" s="230" t="s">
        <v>4484</v>
      </c>
      <c r="P10" s="230" t="s">
        <v>4484</v>
      </c>
      <c r="Q10" s="230" t="s">
        <v>4484</v>
      </c>
      <c r="R10" s="230" t="s">
        <v>4484</v>
      </c>
      <c r="S10" s="230" t="s">
        <v>4484</v>
      </c>
      <c r="T10" s="230" t="s">
        <v>4465</v>
      </c>
      <c r="U10" s="232" t="s">
        <v>4484</v>
      </c>
      <c r="V10" s="230" t="s">
        <v>4465</v>
      </c>
      <c r="W10" s="562" t="s">
        <v>4485</v>
      </c>
      <c r="X10" s="562"/>
      <c r="Y10" s="562"/>
      <c r="Z10" s="562"/>
    </row>
    <row r="11" spans="2:26" s="229" customFormat="1" ht="54" customHeight="1" x14ac:dyDescent="0.25">
      <c r="B11" s="562">
        <v>18604492</v>
      </c>
      <c r="C11" s="562"/>
      <c r="D11" s="562" t="s">
        <v>337</v>
      </c>
      <c r="E11" s="562"/>
      <c r="F11" s="562" t="s">
        <v>4486</v>
      </c>
      <c r="G11" s="562"/>
      <c r="H11" s="562" t="s">
        <v>4481</v>
      </c>
      <c r="I11" s="562"/>
      <c r="J11" s="563" t="s">
        <v>4482</v>
      </c>
      <c r="K11" s="564"/>
      <c r="L11" s="565"/>
      <c r="M11" s="230" t="s">
        <v>4465</v>
      </c>
      <c r="N11" s="231" t="s">
        <v>4483</v>
      </c>
      <c r="O11" s="230" t="s">
        <v>4484</v>
      </c>
      <c r="P11" s="230" t="s">
        <v>4484</v>
      </c>
      <c r="Q11" s="230" t="s">
        <v>4484</v>
      </c>
      <c r="R11" s="230" t="s">
        <v>4484</v>
      </c>
      <c r="S11" s="230" t="s">
        <v>4484</v>
      </c>
      <c r="T11" s="230" t="s">
        <v>4465</v>
      </c>
      <c r="U11" s="232" t="s">
        <v>4484</v>
      </c>
      <c r="V11" s="230" t="s">
        <v>4465</v>
      </c>
      <c r="W11" s="562" t="s">
        <v>4487</v>
      </c>
      <c r="X11" s="562"/>
      <c r="Y11" s="562"/>
      <c r="Z11" s="562"/>
    </row>
    <row r="12" spans="2:26" s="229" customFormat="1" ht="126" customHeight="1" x14ac:dyDescent="0.25">
      <c r="B12" s="562">
        <v>18604492</v>
      </c>
      <c r="C12" s="562"/>
      <c r="D12" s="562" t="s">
        <v>337</v>
      </c>
      <c r="E12" s="562"/>
      <c r="F12" s="562" t="s">
        <v>1847</v>
      </c>
      <c r="G12" s="562"/>
      <c r="H12" s="562" t="s">
        <v>4481</v>
      </c>
      <c r="I12" s="562"/>
      <c r="J12" s="563" t="s">
        <v>4488</v>
      </c>
      <c r="K12" s="564"/>
      <c r="L12" s="565"/>
      <c r="M12" s="230" t="s">
        <v>4465</v>
      </c>
      <c r="N12" s="231" t="s">
        <v>4483</v>
      </c>
      <c r="O12" s="230" t="s">
        <v>4465</v>
      </c>
      <c r="P12" s="230" t="s">
        <v>4465</v>
      </c>
      <c r="Q12" s="230" t="s">
        <v>4465</v>
      </c>
      <c r="R12" s="230" t="s">
        <v>4465</v>
      </c>
      <c r="S12" s="230" t="s">
        <v>4465</v>
      </c>
      <c r="T12" s="231" t="s">
        <v>4489</v>
      </c>
      <c r="U12" s="232" t="s">
        <v>4465</v>
      </c>
      <c r="V12" s="231" t="s">
        <v>4489</v>
      </c>
      <c r="W12" s="562" t="s">
        <v>4490</v>
      </c>
      <c r="X12" s="562"/>
      <c r="Y12" s="562"/>
      <c r="Z12" s="562"/>
    </row>
    <row r="13" spans="2:26" s="229" customFormat="1" ht="118.5" customHeight="1" x14ac:dyDescent="0.25">
      <c r="B13" s="562">
        <v>18604492</v>
      </c>
      <c r="C13" s="562"/>
      <c r="D13" s="562" t="s">
        <v>337</v>
      </c>
      <c r="E13" s="562"/>
      <c r="F13" s="562" t="s">
        <v>4486</v>
      </c>
      <c r="G13" s="562"/>
      <c r="H13" s="562" t="s">
        <v>4481</v>
      </c>
      <c r="I13" s="562"/>
      <c r="J13" s="563" t="s">
        <v>4488</v>
      </c>
      <c r="K13" s="564"/>
      <c r="L13" s="565"/>
      <c r="M13" s="230" t="s">
        <v>4465</v>
      </c>
      <c r="N13" s="231" t="s">
        <v>4483</v>
      </c>
      <c r="O13" s="230" t="s">
        <v>4465</v>
      </c>
      <c r="P13" s="230" t="s">
        <v>4465</v>
      </c>
      <c r="Q13" s="230" t="s">
        <v>4465</v>
      </c>
      <c r="R13" s="230" t="s">
        <v>4465</v>
      </c>
      <c r="S13" s="230" t="s">
        <v>4465</v>
      </c>
      <c r="T13" s="231" t="s">
        <v>4489</v>
      </c>
      <c r="U13" s="232" t="s">
        <v>4465</v>
      </c>
      <c r="V13" s="231" t="s">
        <v>4489</v>
      </c>
      <c r="W13" s="562" t="s">
        <v>4490</v>
      </c>
      <c r="X13" s="562"/>
      <c r="Y13" s="562"/>
      <c r="Z13" s="562"/>
    </row>
    <row r="14" spans="2:26" s="229" customFormat="1" ht="79.5" customHeight="1" x14ac:dyDescent="0.25">
      <c r="B14" s="562" t="s">
        <v>2967</v>
      </c>
      <c r="C14" s="562"/>
      <c r="D14" s="562" t="s">
        <v>337</v>
      </c>
      <c r="E14" s="562"/>
      <c r="F14" s="562" t="s">
        <v>1847</v>
      </c>
      <c r="G14" s="562"/>
      <c r="H14" s="562" t="s">
        <v>4491</v>
      </c>
      <c r="I14" s="562"/>
      <c r="J14" s="563" t="s">
        <v>4488</v>
      </c>
      <c r="K14" s="564"/>
      <c r="L14" s="565"/>
      <c r="M14" s="230" t="s">
        <v>4465</v>
      </c>
      <c r="N14" s="231" t="s">
        <v>4465</v>
      </c>
      <c r="O14" s="230" t="s">
        <v>4465</v>
      </c>
      <c r="P14" s="230" t="s">
        <v>4465</v>
      </c>
      <c r="Q14" s="230" t="s">
        <v>4465</v>
      </c>
      <c r="R14" s="230" t="s">
        <v>4465</v>
      </c>
      <c r="S14" s="230" t="s">
        <v>4465</v>
      </c>
      <c r="T14" s="231" t="s">
        <v>4489</v>
      </c>
      <c r="U14" s="232" t="s">
        <v>4465</v>
      </c>
      <c r="V14" s="231" t="s">
        <v>4489</v>
      </c>
      <c r="W14" s="562" t="s">
        <v>4492</v>
      </c>
      <c r="X14" s="562"/>
      <c r="Y14" s="562"/>
      <c r="Z14" s="562"/>
    </row>
    <row r="15" spans="2:26" s="229" customFormat="1" ht="75.75" customHeight="1" x14ac:dyDescent="0.25">
      <c r="B15" s="562" t="s">
        <v>2965</v>
      </c>
      <c r="C15" s="562"/>
      <c r="D15" s="562" t="s">
        <v>337</v>
      </c>
      <c r="E15" s="562"/>
      <c r="F15" s="562" t="s">
        <v>1847</v>
      </c>
      <c r="G15" s="562"/>
      <c r="H15" s="562" t="s">
        <v>4493</v>
      </c>
      <c r="I15" s="562"/>
      <c r="J15" s="563" t="s">
        <v>4488</v>
      </c>
      <c r="K15" s="564"/>
      <c r="L15" s="565"/>
      <c r="M15" s="230" t="s">
        <v>4465</v>
      </c>
      <c r="N15" s="231" t="s">
        <v>4465</v>
      </c>
      <c r="O15" s="230" t="s">
        <v>4465</v>
      </c>
      <c r="P15" s="231" t="s">
        <v>4465</v>
      </c>
      <c r="Q15" s="230" t="s">
        <v>4465</v>
      </c>
      <c r="R15" s="230" t="s">
        <v>4465</v>
      </c>
      <c r="S15" s="230" t="s">
        <v>4465</v>
      </c>
      <c r="T15" s="231" t="s">
        <v>4489</v>
      </c>
      <c r="U15" s="232" t="s">
        <v>4465</v>
      </c>
      <c r="V15" s="231" t="s">
        <v>4489</v>
      </c>
      <c r="W15" s="562" t="s">
        <v>4492</v>
      </c>
      <c r="X15" s="562"/>
      <c r="Y15" s="562"/>
      <c r="Z15" s="562"/>
    </row>
    <row r="16" spans="2:26" s="229" customFormat="1" ht="76.5" customHeight="1" x14ac:dyDescent="0.25">
      <c r="B16" s="562" t="s">
        <v>2965</v>
      </c>
      <c r="C16" s="562"/>
      <c r="D16" s="562" t="s">
        <v>337</v>
      </c>
      <c r="E16" s="562"/>
      <c r="F16" s="562" t="s">
        <v>4486</v>
      </c>
      <c r="G16" s="562"/>
      <c r="H16" s="562" t="s">
        <v>4493</v>
      </c>
      <c r="I16" s="562"/>
      <c r="J16" s="563" t="s">
        <v>4488</v>
      </c>
      <c r="K16" s="564"/>
      <c r="L16" s="565"/>
      <c r="M16" s="230" t="s">
        <v>4465</v>
      </c>
      <c r="N16" s="231" t="s">
        <v>4465</v>
      </c>
      <c r="O16" s="230" t="s">
        <v>4465</v>
      </c>
      <c r="P16" s="231" t="s">
        <v>4465</v>
      </c>
      <c r="Q16" s="230" t="s">
        <v>4465</v>
      </c>
      <c r="R16" s="230" t="s">
        <v>4465</v>
      </c>
      <c r="S16" s="230" t="s">
        <v>4465</v>
      </c>
      <c r="T16" s="231" t="s">
        <v>4489</v>
      </c>
      <c r="U16" s="232" t="s">
        <v>4465</v>
      </c>
      <c r="V16" s="231" t="s">
        <v>4489</v>
      </c>
      <c r="W16" s="562" t="s">
        <v>4492</v>
      </c>
      <c r="X16" s="562"/>
      <c r="Y16" s="562"/>
      <c r="Z16" s="562"/>
    </row>
    <row r="17" spans="2:26" s="229" customFormat="1" ht="108.75" customHeight="1" x14ac:dyDescent="0.25">
      <c r="B17" s="562" t="s">
        <v>2970</v>
      </c>
      <c r="C17" s="562"/>
      <c r="D17" s="562" t="s">
        <v>337</v>
      </c>
      <c r="E17" s="562"/>
      <c r="F17" s="562" t="s">
        <v>1847</v>
      </c>
      <c r="G17" s="562"/>
      <c r="H17" s="566" t="s">
        <v>2971</v>
      </c>
      <c r="I17" s="566"/>
      <c r="J17" s="563" t="s">
        <v>4488</v>
      </c>
      <c r="K17" s="564"/>
      <c r="L17" s="565"/>
      <c r="M17" s="230" t="s">
        <v>4465</v>
      </c>
      <c r="N17" s="231" t="s">
        <v>4483</v>
      </c>
      <c r="O17" s="230" t="s">
        <v>4465</v>
      </c>
      <c r="P17" s="230" t="s">
        <v>4484</v>
      </c>
      <c r="Q17" s="230" t="s">
        <v>4465</v>
      </c>
      <c r="R17" s="230" t="s">
        <v>4465</v>
      </c>
      <c r="S17" s="230" t="s">
        <v>4465</v>
      </c>
      <c r="T17" s="231" t="s">
        <v>4489</v>
      </c>
      <c r="U17" s="232" t="s">
        <v>4465</v>
      </c>
      <c r="V17" s="231" t="s">
        <v>4489</v>
      </c>
      <c r="W17" s="562" t="s">
        <v>4490</v>
      </c>
      <c r="X17" s="562"/>
      <c r="Y17" s="562"/>
      <c r="Z17" s="562"/>
    </row>
    <row r="18" spans="2:26" s="229" customFormat="1" ht="111" customHeight="1" x14ac:dyDescent="0.25">
      <c r="B18" s="562" t="s">
        <v>2970</v>
      </c>
      <c r="C18" s="562"/>
      <c r="D18" s="562" t="s">
        <v>337</v>
      </c>
      <c r="E18" s="562"/>
      <c r="F18" s="562" t="s">
        <v>4486</v>
      </c>
      <c r="G18" s="562"/>
      <c r="H18" s="566" t="s">
        <v>2971</v>
      </c>
      <c r="I18" s="566"/>
      <c r="J18" s="563" t="s">
        <v>4488</v>
      </c>
      <c r="K18" s="564"/>
      <c r="L18" s="565"/>
      <c r="M18" s="230" t="s">
        <v>4465</v>
      </c>
      <c r="N18" s="231" t="s">
        <v>4483</v>
      </c>
      <c r="O18" s="230" t="s">
        <v>4465</v>
      </c>
      <c r="P18" s="230" t="s">
        <v>4484</v>
      </c>
      <c r="Q18" s="230" t="s">
        <v>4465</v>
      </c>
      <c r="R18" s="230" t="s">
        <v>4465</v>
      </c>
      <c r="S18" s="230" t="s">
        <v>4465</v>
      </c>
      <c r="T18" s="231" t="s">
        <v>4489</v>
      </c>
      <c r="U18" s="232" t="s">
        <v>4465</v>
      </c>
      <c r="V18" s="231" t="s">
        <v>4489</v>
      </c>
      <c r="W18" s="562" t="s">
        <v>4490</v>
      </c>
      <c r="X18" s="562"/>
      <c r="Y18" s="562"/>
      <c r="Z18" s="562"/>
    </row>
    <row r="19" spans="2:26" s="229" customFormat="1" ht="101.25" customHeight="1" x14ac:dyDescent="0.25">
      <c r="B19" s="562">
        <v>30351488</v>
      </c>
      <c r="C19" s="562"/>
      <c r="D19" s="562" t="s">
        <v>337</v>
      </c>
      <c r="E19" s="562"/>
      <c r="F19" s="562" t="s">
        <v>1847</v>
      </c>
      <c r="G19" s="562"/>
      <c r="H19" s="562" t="s">
        <v>4494</v>
      </c>
      <c r="I19" s="562"/>
      <c r="J19" s="563" t="s">
        <v>4495</v>
      </c>
      <c r="K19" s="564"/>
      <c r="L19" s="565"/>
      <c r="M19" s="230" t="s">
        <v>4465</v>
      </c>
      <c r="N19" s="230" t="s">
        <v>4465</v>
      </c>
      <c r="O19" s="231" t="s">
        <v>4496</v>
      </c>
      <c r="P19" s="230" t="s">
        <v>4497</v>
      </c>
      <c r="Q19" s="230" t="s">
        <v>4465</v>
      </c>
      <c r="R19" s="230" t="s">
        <v>4465</v>
      </c>
      <c r="S19" s="230" t="s">
        <v>4465</v>
      </c>
      <c r="T19" s="230" t="s">
        <v>4465</v>
      </c>
      <c r="U19" s="232" t="s">
        <v>4465</v>
      </c>
      <c r="V19" s="231" t="s">
        <v>4498</v>
      </c>
      <c r="W19" s="562" t="s">
        <v>4499</v>
      </c>
      <c r="X19" s="562"/>
      <c r="Y19" s="562"/>
      <c r="Z19" s="562"/>
    </row>
    <row r="20" spans="2:26" s="229" customFormat="1" ht="112.5" customHeight="1" x14ac:dyDescent="0.25">
      <c r="B20" s="562">
        <v>30351488</v>
      </c>
      <c r="C20" s="562"/>
      <c r="D20" s="562" t="s">
        <v>337</v>
      </c>
      <c r="E20" s="562"/>
      <c r="F20" s="562" t="s">
        <v>4486</v>
      </c>
      <c r="G20" s="562"/>
      <c r="H20" s="562" t="s">
        <v>4494</v>
      </c>
      <c r="I20" s="562"/>
      <c r="J20" s="563" t="s">
        <v>4495</v>
      </c>
      <c r="K20" s="564"/>
      <c r="L20" s="565"/>
      <c r="M20" s="230" t="s">
        <v>4465</v>
      </c>
      <c r="N20" s="230" t="s">
        <v>4465</v>
      </c>
      <c r="O20" s="231" t="s">
        <v>4496</v>
      </c>
      <c r="P20" s="230" t="s">
        <v>4497</v>
      </c>
      <c r="Q20" s="230" t="s">
        <v>4465</v>
      </c>
      <c r="R20" s="230" t="s">
        <v>4465</v>
      </c>
      <c r="S20" s="230" t="s">
        <v>4465</v>
      </c>
      <c r="T20" s="230" t="s">
        <v>4465</v>
      </c>
      <c r="U20" s="232" t="s">
        <v>4465</v>
      </c>
      <c r="V20" s="231" t="s">
        <v>4498</v>
      </c>
      <c r="W20" s="562" t="s">
        <v>4499</v>
      </c>
      <c r="X20" s="562"/>
      <c r="Y20" s="562"/>
      <c r="Z20" s="562"/>
    </row>
    <row r="21" spans="2:26" s="229" customFormat="1" ht="98.25" customHeight="1" x14ac:dyDescent="0.25">
      <c r="B21" s="562">
        <v>66872783</v>
      </c>
      <c r="C21" s="562"/>
      <c r="D21" s="562" t="s">
        <v>337</v>
      </c>
      <c r="E21" s="562"/>
      <c r="F21" s="562" t="s">
        <v>1847</v>
      </c>
      <c r="G21" s="562"/>
      <c r="H21" s="562" t="s">
        <v>2984</v>
      </c>
      <c r="I21" s="562"/>
      <c r="J21" s="563" t="s">
        <v>4495</v>
      </c>
      <c r="K21" s="564"/>
      <c r="L21" s="565"/>
      <c r="M21" s="230" t="s">
        <v>4465</v>
      </c>
      <c r="N21" s="230" t="s">
        <v>4465</v>
      </c>
      <c r="O21" s="230" t="s">
        <v>4465</v>
      </c>
      <c r="P21" s="230" t="s">
        <v>4497</v>
      </c>
      <c r="Q21" s="230" t="s">
        <v>4465</v>
      </c>
      <c r="R21" s="230" t="s">
        <v>4465</v>
      </c>
      <c r="S21" s="230" t="s">
        <v>4465</v>
      </c>
      <c r="T21" s="230" t="s">
        <v>4465</v>
      </c>
      <c r="U21" s="232" t="s">
        <v>4465</v>
      </c>
      <c r="V21" s="231" t="s">
        <v>4498</v>
      </c>
      <c r="W21" s="562" t="s">
        <v>4499</v>
      </c>
      <c r="X21" s="562"/>
      <c r="Y21" s="562"/>
      <c r="Z21" s="562"/>
    </row>
    <row r="22" spans="2:26" s="229" customFormat="1" ht="97.5" customHeight="1" x14ac:dyDescent="0.25">
      <c r="B22" s="562">
        <v>66872783</v>
      </c>
      <c r="C22" s="562"/>
      <c r="D22" s="562" t="s">
        <v>337</v>
      </c>
      <c r="E22" s="562"/>
      <c r="F22" s="562" t="s">
        <v>4486</v>
      </c>
      <c r="G22" s="562"/>
      <c r="H22" s="562" t="s">
        <v>2984</v>
      </c>
      <c r="I22" s="562"/>
      <c r="J22" s="563" t="s">
        <v>4495</v>
      </c>
      <c r="K22" s="564"/>
      <c r="L22" s="565"/>
      <c r="M22" s="230" t="s">
        <v>4465</v>
      </c>
      <c r="N22" s="230" t="s">
        <v>4465</v>
      </c>
      <c r="O22" s="230" t="s">
        <v>4465</v>
      </c>
      <c r="P22" s="230" t="s">
        <v>4497</v>
      </c>
      <c r="Q22" s="230" t="s">
        <v>4465</v>
      </c>
      <c r="R22" s="230" t="s">
        <v>4465</v>
      </c>
      <c r="S22" s="230" t="s">
        <v>4465</v>
      </c>
      <c r="T22" s="230" t="s">
        <v>4465</v>
      </c>
      <c r="U22" s="232" t="s">
        <v>4465</v>
      </c>
      <c r="V22" s="231" t="s">
        <v>4498</v>
      </c>
      <c r="W22" s="562" t="s">
        <v>4499</v>
      </c>
      <c r="X22" s="562"/>
      <c r="Y22" s="562"/>
      <c r="Z22" s="562"/>
    </row>
    <row r="23" spans="2:26" s="229" customFormat="1" ht="110.25" customHeight="1" x14ac:dyDescent="0.25">
      <c r="B23" s="562">
        <v>3171857</v>
      </c>
      <c r="C23" s="562"/>
      <c r="D23" s="562" t="s">
        <v>337</v>
      </c>
      <c r="E23" s="562"/>
      <c r="F23" s="562" t="s">
        <v>1847</v>
      </c>
      <c r="G23" s="562"/>
      <c r="H23" s="562" t="s">
        <v>2963</v>
      </c>
      <c r="I23" s="562"/>
      <c r="J23" s="563" t="s">
        <v>4495</v>
      </c>
      <c r="K23" s="564"/>
      <c r="L23" s="565"/>
      <c r="M23" s="230" t="s">
        <v>4465</v>
      </c>
      <c r="N23" s="231" t="s">
        <v>4500</v>
      </c>
      <c r="O23" s="230" t="s">
        <v>4465</v>
      </c>
      <c r="P23" s="230" t="s">
        <v>4465</v>
      </c>
      <c r="Q23" s="230" t="s">
        <v>4465</v>
      </c>
      <c r="R23" s="230" t="s">
        <v>4465</v>
      </c>
      <c r="S23" s="230" t="s">
        <v>4465</v>
      </c>
      <c r="T23" s="230" t="s">
        <v>4465</v>
      </c>
      <c r="U23" s="232" t="s">
        <v>4465</v>
      </c>
      <c r="V23" s="231" t="s">
        <v>4498</v>
      </c>
      <c r="W23" s="562" t="s">
        <v>4501</v>
      </c>
      <c r="X23" s="562"/>
      <c r="Y23" s="562"/>
      <c r="Z23" s="562"/>
    </row>
    <row r="24" spans="2:26" s="229" customFormat="1" ht="114.75" customHeight="1" x14ac:dyDescent="0.25">
      <c r="B24" s="562">
        <v>3171857</v>
      </c>
      <c r="C24" s="562"/>
      <c r="D24" s="562" t="s">
        <v>337</v>
      </c>
      <c r="E24" s="562"/>
      <c r="F24" s="562" t="s">
        <v>4486</v>
      </c>
      <c r="G24" s="562"/>
      <c r="H24" s="562" t="s">
        <v>2963</v>
      </c>
      <c r="I24" s="562"/>
      <c r="J24" s="563" t="s">
        <v>4495</v>
      </c>
      <c r="K24" s="564"/>
      <c r="L24" s="565"/>
      <c r="M24" s="230" t="s">
        <v>4465</v>
      </c>
      <c r="N24" s="231" t="s">
        <v>4500</v>
      </c>
      <c r="O24" s="230" t="s">
        <v>4465</v>
      </c>
      <c r="P24" s="230" t="s">
        <v>4465</v>
      </c>
      <c r="Q24" s="230" t="s">
        <v>4465</v>
      </c>
      <c r="R24" s="230" t="s">
        <v>4465</v>
      </c>
      <c r="S24" s="230" t="s">
        <v>4465</v>
      </c>
      <c r="T24" s="230" t="s">
        <v>4465</v>
      </c>
      <c r="U24" s="232" t="s">
        <v>4465</v>
      </c>
      <c r="V24" s="231" t="s">
        <v>4498</v>
      </c>
      <c r="W24" s="562" t="s">
        <v>4501</v>
      </c>
      <c r="X24" s="562"/>
      <c r="Y24" s="562"/>
      <c r="Z24" s="562"/>
    </row>
    <row r="25" spans="2:26" s="229" customFormat="1" ht="111" customHeight="1" x14ac:dyDescent="0.25">
      <c r="B25" s="562">
        <v>18613924</v>
      </c>
      <c r="C25" s="562"/>
      <c r="D25" s="562" t="s">
        <v>337</v>
      </c>
      <c r="E25" s="562"/>
      <c r="F25" s="562" t="s">
        <v>1847</v>
      </c>
      <c r="G25" s="562"/>
      <c r="H25" s="562" t="s">
        <v>2975</v>
      </c>
      <c r="I25" s="562"/>
      <c r="J25" s="563" t="s">
        <v>4495</v>
      </c>
      <c r="K25" s="564"/>
      <c r="L25" s="565"/>
      <c r="M25" s="230" t="s">
        <v>4465</v>
      </c>
      <c r="N25" s="230" t="s">
        <v>4465</v>
      </c>
      <c r="O25" s="230" t="s">
        <v>4465</v>
      </c>
      <c r="P25" s="230" t="s">
        <v>4497</v>
      </c>
      <c r="Q25" s="230" t="s">
        <v>4465</v>
      </c>
      <c r="R25" s="230" t="s">
        <v>4465</v>
      </c>
      <c r="S25" s="230" t="s">
        <v>4465</v>
      </c>
      <c r="T25" s="231" t="s">
        <v>4489</v>
      </c>
      <c r="U25" s="232" t="s">
        <v>4465</v>
      </c>
      <c r="V25" s="231" t="s">
        <v>4498</v>
      </c>
      <c r="W25" s="562" t="s">
        <v>4501</v>
      </c>
      <c r="X25" s="562"/>
      <c r="Y25" s="562"/>
      <c r="Z25" s="562"/>
    </row>
    <row r="26" spans="2:26" s="229" customFormat="1" ht="108.75" customHeight="1" x14ac:dyDescent="0.25">
      <c r="B26" s="562">
        <v>18613924</v>
      </c>
      <c r="C26" s="562"/>
      <c r="D26" s="562" t="s">
        <v>337</v>
      </c>
      <c r="E26" s="562"/>
      <c r="F26" s="562" t="s">
        <v>4486</v>
      </c>
      <c r="G26" s="562"/>
      <c r="H26" s="562" t="s">
        <v>2975</v>
      </c>
      <c r="I26" s="562"/>
      <c r="J26" s="563" t="s">
        <v>4495</v>
      </c>
      <c r="K26" s="564"/>
      <c r="L26" s="565"/>
      <c r="M26" s="230" t="s">
        <v>4465</v>
      </c>
      <c r="N26" s="230" t="s">
        <v>4465</v>
      </c>
      <c r="O26" s="230" t="s">
        <v>4465</v>
      </c>
      <c r="P26" s="230" t="s">
        <v>4497</v>
      </c>
      <c r="Q26" s="230" t="s">
        <v>4465</v>
      </c>
      <c r="R26" s="230" t="s">
        <v>4465</v>
      </c>
      <c r="S26" s="230" t="s">
        <v>4465</v>
      </c>
      <c r="T26" s="231" t="s">
        <v>4489</v>
      </c>
      <c r="U26" s="232" t="s">
        <v>4465</v>
      </c>
      <c r="V26" s="231" t="s">
        <v>4498</v>
      </c>
      <c r="W26" s="562" t="s">
        <v>4501</v>
      </c>
      <c r="X26" s="562"/>
      <c r="Y26" s="562"/>
      <c r="Z26" s="562"/>
    </row>
    <row r="27" spans="2:26" s="229" customFormat="1" ht="68.25" customHeight="1" x14ac:dyDescent="0.25">
      <c r="B27" s="562">
        <v>9868508</v>
      </c>
      <c r="C27" s="562"/>
      <c r="D27" s="562" t="s">
        <v>337</v>
      </c>
      <c r="E27" s="562"/>
      <c r="F27" s="562" t="s">
        <v>1847</v>
      </c>
      <c r="G27" s="562"/>
      <c r="H27" s="562" t="s">
        <v>729</v>
      </c>
      <c r="I27" s="562"/>
      <c r="J27" s="563" t="s">
        <v>4495</v>
      </c>
      <c r="K27" s="564"/>
      <c r="L27" s="565"/>
      <c r="M27" s="230" t="s">
        <v>4465</v>
      </c>
      <c r="N27" s="230" t="s">
        <v>4465</v>
      </c>
      <c r="O27" s="230" t="s">
        <v>4465</v>
      </c>
      <c r="P27" s="230" t="s">
        <v>4497</v>
      </c>
      <c r="Q27" s="230" t="s">
        <v>4465</v>
      </c>
      <c r="R27" s="230" t="s">
        <v>4465</v>
      </c>
      <c r="S27" s="230" t="s">
        <v>4465</v>
      </c>
      <c r="T27" s="230" t="s">
        <v>4465</v>
      </c>
      <c r="U27" s="232" t="s">
        <v>4465</v>
      </c>
      <c r="V27" s="231" t="s">
        <v>4502</v>
      </c>
      <c r="W27" s="562"/>
      <c r="X27" s="562"/>
      <c r="Y27" s="562"/>
      <c r="Z27" s="562"/>
    </row>
    <row r="28" spans="2:26" s="233" customFormat="1" ht="68.25" customHeight="1" x14ac:dyDescent="0.25">
      <c r="B28" s="567" t="s">
        <v>4503</v>
      </c>
      <c r="C28" s="567"/>
      <c r="D28" s="567" t="s">
        <v>337</v>
      </c>
      <c r="E28" s="567"/>
      <c r="F28" s="567" t="s">
        <v>1847</v>
      </c>
      <c r="G28" s="567"/>
      <c r="H28" s="567" t="s">
        <v>1749</v>
      </c>
      <c r="I28" s="567"/>
      <c r="J28" s="568" t="s">
        <v>4488</v>
      </c>
      <c r="K28" s="569"/>
      <c r="L28" s="570"/>
      <c r="M28" s="234" t="s">
        <v>4465</v>
      </c>
      <c r="N28" s="235" t="s">
        <v>4504</v>
      </c>
      <c r="O28" s="234" t="s">
        <v>4465</v>
      </c>
      <c r="P28" s="234" t="s">
        <v>4465</v>
      </c>
      <c r="Q28" s="234" t="s">
        <v>4465</v>
      </c>
      <c r="R28" s="234" t="s">
        <v>4465</v>
      </c>
      <c r="S28" s="234" t="s">
        <v>4465</v>
      </c>
      <c r="T28" s="235" t="s">
        <v>4505</v>
      </c>
      <c r="U28" s="236" t="s">
        <v>4465</v>
      </c>
      <c r="V28" s="235" t="s">
        <v>4506</v>
      </c>
      <c r="W28" s="567" t="s">
        <v>4507</v>
      </c>
      <c r="X28" s="567"/>
      <c r="Y28" s="567"/>
      <c r="Z28" s="567"/>
    </row>
    <row r="29" spans="2:26" s="229" customFormat="1" ht="84.75" customHeight="1" x14ac:dyDescent="0.25">
      <c r="B29" s="562" t="s">
        <v>4508</v>
      </c>
      <c r="C29" s="562"/>
      <c r="D29" s="562" t="s">
        <v>337</v>
      </c>
      <c r="E29" s="562"/>
      <c r="F29" s="562" t="s">
        <v>1847</v>
      </c>
      <c r="G29" s="562"/>
      <c r="H29" s="562" t="s">
        <v>1612</v>
      </c>
      <c r="I29" s="562"/>
      <c r="J29" s="563" t="s">
        <v>4509</v>
      </c>
      <c r="K29" s="564"/>
      <c r="L29" s="565"/>
      <c r="M29" s="230" t="s">
        <v>4465</v>
      </c>
      <c r="N29" s="230" t="s">
        <v>4465</v>
      </c>
      <c r="O29" s="230" t="s">
        <v>4465</v>
      </c>
      <c r="P29" s="231" t="s">
        <v>4510</v>
      </c>
      <c r="Q29" s="230" t="s">
        <v>4465</v>
      </c>
      <c r="R29" s="230" t="s">
        <v>4465</v>
      </c>
      <c r="S29" s="230" t="s">
        <v>4465</v>
      </c>
      <c r="T29" s="231" t="s">
        <v>4511</v>
      </c>
      <c r="U29" s="232" t="s">
        <v>4465</v>
      </c>
      <c r="V29" s="230" t="s">
        <v>4465</v>
      </c>
      <c r="W29" s="562" t="s">
        <v>4512</v>
      </c>
      <c r="X29" s="562"/>
      <c r="Y29" s="562"/>
      <c r="Z29" s="562"/>
    </row>
    <row r="30" spans="2:26" s="229" customFormat="1" ht="83.25" customHeight="1" x14ac:dyDescent="0.25">
      <c r="B30" s="562" t="s">
        <v>4508</v>
      </c>
      <c r="C30" s="562"/>
      <c r="D30" s="562" t="s">
        <v>337</v>
      </c>
      <c r="E30" s="562"/>
      <c r="F30" s="562" t="s">
        <v>4513</v>
      </c>
      <c r="G30" s="562"/>
      <c r="H30" s="562" t="s">
        <v>1612</v>
      </c>
      <c r="I30" s="562"/>
      <c r="J30" s="563" t="s">
        <v>4509</v>
      </c>
      <c r="K30" s="564"/>
      <c r="L30" s="565"/>
      <c r="M30" s="230" t="s">
        <v>4465</v>
      </c>
      <c r="N30" s="230" t="s">
        <v>4465</v>
      </c>
      <c r="O30" s="230" t="s">
        <v>4465</v>
      </c>
      <c r="P30" s="231" t="s">
        <v>4510</v>
      </c>
      <c r="Q30" s="230" t="s">
        <v>4465</v>
      </c>
      <c r="R30" s="230" t="s">
        <v>4465</v>
      </c>
      <c r="S30" s="230" t="s">
        <v>4465</v>
      </c>
      <c r="T30" s="231" t="s">
        <v>4511</v>
      </c>
      <c r="U30" s="232" t="s">
        <v>4465</v>
      </c>
      <c r="V30" s="230" t="s">
        <v>4465</v>
      </c>
      <c r="W30" s="562" t="s">
        <v>4512</v>
      </c>
      <c r="X30" s="562"/>
      <c r="Y30" s="562"/>
      <c r="Z30" s="562"/>
    </row>
    <row r="31" spans="2:26" s="229" customFormat="1" ht="68.25" customHeight="1" x14ac:dyDescent="0.25">
      <c r="B31" s="562" t="s">
        <v>4508</v>
      </c>
      <c r="C31" s="562"/>
      <c r="D31" s="562" t="s">
        <v>337</v>
      </c>
      <c r="E31" s="562"/>
      <c r="F31" s="562" t="s">
        <v>1847</v>
      </c>
      <c r="G31" s="562"/>
      <c r="H31" s="562" t="s">
        <v>1612</v>
      </c>
      <c r="I31" s="562"/>
      <c r="J31" s="563" t="s">
        <v>4514</v>
      </c>
      <c r="K31" s="564"/>
      <c r="L31" s="565"/>
      <c r="M31" s="230" t="s">
        <v>4465</v>
      </c>
      <c r="N31" s="230" t="s">
        <v>4465</v>
      </c>
      <c r="O31" s="231" t="s">
        <v>4515</v>
      </c>
      <c r="P31" s="231" t="s">
        <v>4516</v>
      </c>
      <c r="Q31" s="230" t="s">
        <v>4465</v>
      </c>
      <c r="R31" s="230" t="s">
        <v>4465</v>
      </c>
      <c r="S31" s="230" t="s">
        <v>4465</v>
      </c>
      <c r="T31" s="231" t="s">
        <v>4511</v>
      </c>
      <c r="U31" s="232" t="s">
        <v>4465</v>
      </c>
      <c r="V31" s="230" t="s">
        <v>4465</v>
      </c>
      <c r="W31" s="562" t="s">
        <v>4517</v>
      </c>
      <c r="X31" s="562"/>
      <c r="Y31" s="562"/>
      <c r="Z31" s="562"/>
    </row>
    <row r="32" spans="2:26" s="229" customFormat="1" ht="68.25" customHeight="1" x14ac:dyDescent="0.25">
      <c r="B32" s="562" t="s">
        <v>4508</v>
      </c>
      <c r="C32" s="562"/>
      <c r="D32" s="562" t="s">
        <v>337</v>
      </c>
      <c r="E32" s="562"/>
      <c r="F32" s="562" t="s">
        <v>4513</v>
      </c>
      <c r="G32" s="562"/>
      <c r="H32" s="562" t="s">
        <v>1612</v>
      </c>
      <c r="I32" s="562"/>
      <c r="J32" s="563" t="s">
        <v>4514</v>
      </c>
      <c r="K32" s="564"/>
      <c r="L32" s="565"/>
      <c r="M32" s="230" t="s">
        <v>4465</v>
      </c>
      <c r="N32" s="230" t="s">
        <v>4465</v>
      </c>
      <c r="O32" s="231" t="s">
        <v>4515</v>
      </c>
      <c r="P32" s="231" t="s">
        <v>4516</v>
      </c>
      <c r="Q32" s="230" t="s">
        <v>4465</v>
      </c>
      <c r="R32" s="230" t="s">
        <v>4465</v>
      </c>
      <c r="S32" s="230" t="s">
        <v>4465</v>
      </c>
      <c r="T32" s="231" t="s">
        <v>4518</v>
      </c>
      <c r="U32" s="232" t="s">
        <v>4465</v>
      </c>
      <c r="V32" s="231" t="s">
        <v>4465</v>
      </c>
      <c r="W32" s="562" t="s">
        <v>4517</v>
      </c>
      <c r="X32" s="562"/>
      <c r="Y32" s="562"/>
      <c r="Z32" s="562"/>
    </row>
    <row r="33" spans="2:26" s="229" customFormat="1" ht="68.25" customHeight="1" x14ac:dyDescent="0.25">
      <c r="B33" s="562" t="s">
        <v>4519</v>
      </c>
      <c r="C33" s="562"/>
      <c r="D33" s="562" t="s">
        <v>337</v>
      </c>
      <c r="E33" s="562"/>
      <c r="F33" s="562" t="s">
        <v>1847</v>
      </c>
      <c r="G33" s="562"/>
      <c r="H33" s="562" t="s">
        <v>2973</v>
      </c>
      <c r="I33" s="562"/>
      <c r="J33" s="563" t="s">
        <v>4514</v>
      </c>
      <c r="K33" s="564"/>
      <c r="L33" s="565"/>
      <c r="M33" s="230" t="s">
        <v>4465</v>
      </c>
      <c r="N33" s="230" t="s">
        <v>4465</v>
      </c>
      <c r="O33" s="230" t="s">
        <v>4465</v>
      </c>
      <c r="P33" s="230" t="s">
        <v>4497</v>
      </c>
      <c r="Q33" s="230" t="s">
        <v>4465</v>
      </c>
      <c r="R33" s="230" t="s">
        <v>4465</v>
      </c>
      <c r="S33" s="230" t="s">
        <v>4465</v>
      </c>
      <c r="T33" s="230" t="s">
        <v>4465</v>
      </c>
      <c r="U33" s="232" t="s">
        <v>4465</v>
      </c>
      <c r="V33" s="231" t="s">
        <v>4520</v>
      </c>
      <c r="W33" s="562" t="s">
        <v>4521</v>
      </c>
      <c r="X33" s="562"/>
      <c r="Y33" s="562"/>
      <c r="Z33" s="562"/>
    </row>
    <row r="34" spans="2:26" ht="68.25" customHeight="1" x14ac:dyDescent="0.25">
      <c r="B34" s="562" t="s">
        <v>4519</v>
      </c>
      <c r="C34" s="562"/>
      <c r="D34" s="562" t="s">
        <v>337</v>
      </c>
      <c r="E34" s="562"/>
      <c r="F34" s="562" t="s">
        <v>4513</v>
      </c>
      <c r="G34" s="562"/>
      <c r="H34" s="562" t="s">
        <v>2973</v>
      </c>
      <c r="I34" s="562"/>
      <c r="J34" s="563" t="s">
        <v>4514</v>
      </c>
      <c r="K34" s="564"/>
      <c r="L34" s="565"/>
      <c r="M34" s="230" t="s">
        <v>4465</v>
      </c>
      <c r="N34" s="230" t="s">
        <v>4465</v>
      </c>
      <c r="O34" s="230" t="s">
        <v>4465</v>
      </c>
      <c r="P34" s="230" t="s">
        <v>4497</v>
      </c>
      <c r="Q34" s="230" t="s">
        <v>4465</v>
      </c>
      <c r="R34" s="230" t="s">
        <v>4465</v>
      </c>
      <c r="S34" s="230" t="s">
        <v>4465</v>
      </c>
      <c r="T34" s="230" t="s">
        <v>4465</v>
      </c>
      <c r="U34" s="232" t="s">
        <v>4465</v>
      </c>
      <c r="V34" s="231" t="s">
        <v>4520</v>
      </c>
      <c r="W34" s="562" t="s">
        <v>4521</v>
      </c>
      <c r="X34" s="562"/>
      <c r="Y34" s="562"/>
      <c r="Z34" s="562"/>
    </row>
    <row r="35" spans="2:26" ht="99.75" customHeight="1" x14ac:dyDescent="0.25">
      <c r="B35" s="562" t="s">
        <v>4522</v>
      </c>
      <c r="C35" s="562"/>
      <c r="D35" s="562" t="s">
        <v>337</v>
      </c>
      <c r="E35" s="562"/>
      <c r="F35" s="562" t="s">
        <v>1847</v>
      </c>
      <c r="G35" s="562"/>
      <c r="H35" s="562" t="s">
        <v>725</v>
      </c>
      <c r="I35" s="562"/>
      <c r="J35" s="563" t="s">
        <v>4523</v>
      </c>
      <c r="K35" s="564"/>
      <c r="L35" s="565"/>
      <c r="M35" s="230" t="s">
        <v>4465</v>
      </c>
      <c r="N35" s="230" t="s">
        <v>4465</v>
      </c>
      <c r="O35" s="230" t="s">
        <v>4465</v>
      </c>
      <c r="P35" s="231" t="s">
        <v>4524</v>
      </c>
      <c r="Q35" s="230" t="s">
        <v>4465</v>
      </c>
      <c r="R35" s="230" t="s">
        <v>4465</v>
      </c>
      <c r="S35" s="230" t="s">
        <v>4465</v>
      </c>
      <c r="T35" s="230" t="s">
        <v>4465</v>
      </c>
      <c r="U35" s="232" t="s">
        <v>4465</v>
      </c>
      <c r="V35" s="231" t="s">
        <v>4520</v>
      </c>
      <c r="W35" s="562" t="s">
        <v>4525</v>
      </c>
      <c r="X35" s="562"/>
      <c r="Y35" s="562"/>
      <c r="Z35" s="562"/>
    </row>
    <row r="36" spans="2:26" ht="87.75" customHeight="1" x14ac:dyDescent="0.25">
      <c r="B36" s="562" t="s">
        <v>4522</v>
      </c>
      <c r="C36" s="562"/>
      <c r="D36" s="562" t="s">
        <v>337</v>
      </c>
      <c r="E36" s="562"/>
      <c r="F36" s="562" t="s">
        <v>4513</v>
      </c>
      <c r="G36" s="562"/>
      <c r="H36" s="562" t="s">
        <v>725</v>
      </c>
      <c r="I36" s="562"/>
      <c r="J36" s="563" t="s">
        <v>4523</v>
      </c>
      <c r="K36" s="564"/>
      <c r="L36" s="565"/>
      <c r="M36" s="230" t="s">
        <v>4465</v>
      </c>
      <c r="N36" s="230" t="s">
        <v>4465</v>
      </c>
      <c r="O36" s="230" t="s">
        <v>4465</v>
      </c>
      <c r="P36" s="231" t="s">
        <v>4524</v>
      </c>
      <c r="Q36" s="230" t="s">
        <v>4465</v>
      </c>
      <c r="R36" s="230" t="s">
        <v>4465</v>
      </c>
      <c r="S36" s="230" t="s">
        <v>4465</v>
      </c>
      <c r="T36" s="230" t="s">
        <v>4465</v>
      </c>
      <c r="U36" s="232" t="s">
        <v>4465</v>
      </c>
      <c r="V36" s="231" t="s">
        <v>4520</v>
      </c>
      <c r="W36" s="562" t="s">
        <v>4525</v>
      </c>
      <c r="X36" s="562"/>
      <c r="Y36" s="562"/>
      <c r="Z36" s="562"/>
    </row>
    <row r="37" spans="2:26" ht="68.25" customHeight="1" x14ac:dyDescent="0.25">
      <c r="B37" s="562" t="s">
        <v>4526</v>
      </c>
      <c r="C37" s="562"/>
      <c r="D37" s="562" t="s">
        <v>337</v>
      </c>
      <c r="E37" s="562"/>
      <c r="F37" s="562" t="s">
        <v>1847</v>
      </c>
      <c r="G37" s="562"/>
      <c r="H37" s="562" t="s">
        <v>4527</v>
      </c>
      <c r="I37" s="562"/>
      <c r="J37" s="563" t="s">
        <v>4528</v>
      </c>
      <c r="K37" s="564"/>
      <c r="L37" s="565"/>
      <c r="M37" s="230" t="s">
        <v>4465</v>
      </c>
      <c r="N37" s="230" t="s">
        <v>4465</v>
      </c>
      <c r="O37" s="230" t="s">
        <v>4465</v>
      </c>
      <c r="P37" s="230" t="s">
        <v>4465</v>
      </c>
      <c r="Q37" s="230" t="s">
        <v>4465</v>
      </c>
      <c r="R37" s="230" t="s">
        <v>4465</v>
      </c>
      <c r="S37" s="230" t="s">
        <v>4465</v>
      </c>
      <c r="T37" s="230" t="s">
        <v>4465</v>
      </c>
      <c r="U37" s="232" t="s">
        <v>4465</v>
      </c>
      <c r="V37" s="231" t="s">
        <v>4520</v>
      </c>
      <c r="W37" s="562" t="s">
        <v>4529</v>
      </c>
      <c r="X37" s="562"/>
      <c r="Y37" s="562"/>
      <c r="Z37" s="562"/>
    </row>
    <row r="38" spans="2:26" ht="68.25" customHeight="1" x14ac:dyDescent="0.25">
      <c r="B38" s="562" t="s">
        <v>4526</v>
      </c>
      <c r="C38" s="562"/>
      <c r="D38" s="562" t="s">
        <v>337</v>
      </c>
      <c r="E38" s="562"/>
      <c r="F38" s="562" t="s">
        <v>4513</v>
      </c>
      <c r="G38" s="562"/>
      <c r="H38" s="562" t="s">
        <v>4527</v>
      </c>
      <c r="I38" s="562"/>
      <c r="J38" s="563" t="s">
        <v>4528</v>
      </c>
      <c r="K38" s="564"/>
      <c r="L38" s="565"/>
      <c r="M38" s="230" t="s">
        <v>4465</v>
      </c>
      <c r="N38" s="230" t="s">
        <v>4465</v>
      </c>
      <c r="O38" s="230" t="s">
        <v>4465</v>
      </c>
      <c r="P38" s="230" t="s">
        <v>4465</v>
      </c>
      <c r="Q38" s="230" t="s">
        <v>4465</v>
      </c>
      <c r="R38" s="230" t="s">
        <v>4465</v>
      </c>
      <c r="S38" s="230" t="s">
        <v>4465</v>
      </c>
      <c r="T38" s="230" t="s">
        <v>4465</v>
      </c>
      <c r="U38" s="232" t="s">
        <v>4465</v>
      </c>
      <c r="V38" s="231" t="s">
        <v>4520</v>
      </c>
      <c r="W38" s="562" t="s">
        <v>4529</v>
      </c>
      <c r="X38" s="562"/>
      <c r="Y38" s="562"/>
      <c r="Z38" s="562"/>
    </row>
    <row r="39" spans="2:26" ht="68.25" customHeight="1" x14ac:dyDescent="0.25">
      <c r="B39" s="562" t="s">
        <v>4526</v>
      </c>
      <c r="C39" s="562"/>
      <c r="D39" s="562" t="s">
        <v>337</v>
      </c>
      <c r="E39" s="562"/>
      <c r="F39" s="562" t="s">
        <v>1847</v>
      </c>
      <c r="G39" s="562"/>
      <c r="H39" s="562" t="s">
        <v>4527</v>
      </c>
      <c r="I39" s="562"/>
      <c r="J39" s="563" t="s">
        <v>4530</v>
      </c>
      <c r="K39" s="564"/>
      <c r="L39" s="565"/>
      <c r="M39" s="230" t="s">
        <v>4465</v>
      </c>
      <c r="N39" s="230" t="s">
        <v>4465</v>
      </c>
      <c r="O39" s="230" t="s">
        <v>4465</v>
      </c>
      <c r="P39" s="230" t="s">
        <v>4497</v>
      </c>
      <c r="Q39" s="230" t="s">
        <v>4465</v>
      </c>
      <c r="R39" s="230" t="s">
        <v>4465</v>
      </c>
      <c r="S39" s="230" t="s">
        <v>4465</v>
      </c>
      <c r="T39" s="230" t="s">
        <v>4465</v>
      </c>
      <c r="U39" s="232" t="s">
        <v>4465</v>
      </c>
      <c r="V39" s="231" t="s">
        <v>4520</v>
      </c>
      <c r="W39" s="562" t="s">
        <v>4529</v>
      </c>
      <c r="X39" s="562"/>
      <c r="Y39" s="562"/>
      <c r="Z39" s="562"/>
    </row>
    <row r="40" spans="2:26" ht="68.25" customHeight="1" x14ac:dyDescent="0.25">
      <c r="B40" s="562" t="s">
        <v>4526</v>
      </c>
      <c r="C40" s="562"/>
      <c r="D40" s="562" t="s">
        <v>337</v>
      </c>
      <c r="E40" s="562"/>
      <c r="F40" s="562" t="s">
        <v>4513</v>
      </c>
      <c r="G40" s="562"/>
      <c r="H40" s="562" t="s">
        <v>4527</v>
      </c>
      <c r="I40" s="562"/>
      <c r="J40" s="563" t="s">
        <v>4530</v>
      </c>
      <c r="K40" s="564"/>
      <c r="L40" s="565"/>
      <c r="M40" s="230" t="s">
        <v>4465</v>
      </c>
      <c r="N40" s="230" t="s">
        <v>4465</v>
      </c>
      <c r="O40" s="230" t="s">
        <v>4465</v>
      </c>
      <c r="P40" s="230" t="s">
        <v>4497</v>
      </c>
      <c r="Q40" s="230" t="s">
        <v>4465</v>
      </c>
      <c r="R40" s="230" t="s">
        <v>4465</v>
      </c>
      <c r="S40" s="230" t="s">
        <v>4465</v>
      </c>
      <c r="T40" s="230" t="s">
        <v>4465</v>
      </c>
      <c r="U40" s="232" t="s">
        <v>4465</v>
      </c>
      <c r="V40" s="231" t="s">
        <v>4520</v>
      </c>
      <c r="W40" s="562" t="s">
        <v>4529</v>
      </c>
      <c r="X40" s="562"/>
      <c r="Y40" s="562"/>
      <c r="Z40" s="562"/>
    </row>
    <row r="41" spans="2:26" ht="99.75" customHeight="1" x14ac:dyDescent="0.25">
      <c r="B41" s="562" t="s">
        <v>4526</v>
      </c>
      <c r="C41" s="562"/>
      <c r="D41" s="562" t="s">
        <v>337</v>
      </c>
      <c r="E41" s="562"/>
      <c r="F41" s="562" t="s">
        <v>1847</v>
      </c>
      <c r="G41" s="562"/>
      <c r="H41" s="562" t="s">
        <v>4527</v>
      </c>
      <c r="I41" s="562"/>
      <c r="J41" s="563" t="s">
        <v>4523</v>
      </c>
      <c r="K41" s="564"/>
      <c r="L41" s="565"/>
      <c r="M41" s="230" t="s">
        <v>4465</v>
      </c>
      <c r="N41" s="230" t="s">
        <v>4465</v>
      </c>
      <c r="O41" s="230" t="s">
        <v>4465</v>
      </c>
      <c r="P41" s="230" t="s">
        <v>4497</v>
      </c>
      <c r="Q41" s="230" t="s">
        <v>4465</v>
      </c>
      <c r="R41" s="230" t="s">
        <v>4465</v>
      </c>
      <c r="S41" s="230" t="s">
        <v>4465</v>
      </c>
      <c r="T41" s="230" t="s">
        <v>4465</v>
      </c>
      <c r="U41" s="232" t="s">
        <v>4465</v>
      </c>
      <c r="V41" s="231" t="s">
        <v>4520</v>
      </c>
      <c r="W41" s="562" t="s">
        <v>4531</v>
      </c>
      <c r="X41" s="562"/>
      <c r="Y41" s="562"/>
      <c r="Z41" s="562"/>
    </row>
    <row r="42" spans="2:26" ht="99" customHeight="1" x14ac:dyDescent="0.25">
      <c r="B42" s="562" t="s">
        <v>4526</v>
      </c>
      <c r="C42" s="562"/>
      <c r="D42" s="562" t="s">
        <v>337</v>
      </c>
      <c r="E42" s="562"/>
      <c r="F42" s="562" t="s">
        <v>4513</v>
      </c>
      <c r="G42" s="562"/>
      <c r="H42" s="562" t="s">
        <v>4527</v>
      </c>
      <c r="I42" s="562"/>
      <c r="J42" s="563" t="s">
        <v>4523</v>
      </c>
      <c r="K42" s="564"/>
      <c r="L42" s="565"/>
      <c r="M42" s="230" t="s">
        <v>4465</v>
      </c>
      <c r="N42" s="230" t="s">
        <v>4465</v>
      </c>
      <c r="O42" s="230" t="s">
        <v>4465</v>
      </c>
      <c r="P42" s="230" t="s">
        <v>4497</v>
      </c>
      <c r="Q42" s="230" t="s">
        <v>4465</v>
      </c>
      <c r="R42" s="230" t="s">
        <v>4465</v>
      </c>
      <c r="S42" s="230" t="s">
        <v>4465</v>
      </c>
      <c r="T42" s="230" t="s">
        <v>4465</v>
      </c>
      <c r="U42" s="232" t="s">
        <v>4465</v>
      </c>
      <c r="V42" s="231" t="s">
        <v>4520</v>
      </c>
      <c r="W42" s="562" t="s">
        <v>4531</v>
      </c>
      <c r="X42" s="562"/>
      <c r="Y42" s="562"/>
      <c r="Z42" s="562"/>
    </row>
    <row r="43" spans="2:26" ht="68.25" customHeight="1" x14ac:dyDescent="0.25">
      <c r="B43" s="562" t="s">
        <v>4532</v>
      </c>
      <c r="C43" s="562"/>
      <c r="D43" s="562" t="s">
        <v>337</v>
      </c>
      <c r="E43" s="562"/>
      <c r="F43" s="562" t="s">
        <v>1847</v>
      </c>
      <c r="G43" s="562"/>
      <c r="H43" s="562" t="s">
        <v>1490</v>
      </c>
      <c r="I43" s="562"/>
      <c r="J43" s="563" t="s">
        <v>4509</v>
      </c>
      <c r="K43" s="564"/>
      <c r="L43" s="565"/>
      <c r="M43" s="230" t="s">
        <v>4465</v>
      </c>
      <c r="N43" s="230" t="s">
        <v>4465</v>
      </c>
      <c r="O43" s="230" t="s">
        <v>4465</v>
      </c>
      <c r="P43" s="230" t="s">
        <v>4533</v>
      </c>
      <c r="Q43" s="230" t="s">
        <v>4465</v>
      </c>
      <c r="R43" s="230" t="s">
        <v>4465</v>
      </c>
      <c r="S43" s="230" t="s">
        <v>4465</v>
      </c>
      <c r="T43" s="231" t="s">
        <v>4511</v>
      </c>
      <c r="U43" s="232" t="s">
        <v>4465</v>
      </c>
      <c r="V43" s="231" t="s">
        <v>4465</v>
      </c>
      <c r="W43" s="562" t="s">
        <v>4534</v>
      </c>
      <c r="X43" s="562"/>
      <c r="Y43" s="562"/>
      <c r="Z43" s="562"/>
    </row>
    <row r="44" spans="2:26" ht="68.25" customHeight="1" x14ac:dyDescent="0.25">
      <c r="B44" s="562" t="s">
        <v>4532</v>
      </c>
      <c r="C44" s="562"/>
      <c r="D44" s="562" t="s">
        <v>337</v>
      </c>
      <c r="E44" s="562"/>
      <c r="F44" s="562" t="s">
        <v>4513</v>
      </c>
      <c r="G44" s="562"/>
      <c r="H44" s="562" t="s">
        <v>1490</v>
      </c>
      <c r="I44" s="562"/>
      <c r="J44" s="563" t="s">
        <v>4509</v>
      </c>
      <c r="K44" s="564"/>
      <c r="L44" s="565"/>
      <c r="M44" s="230" t="s">
        <v>4465</v>
      </c>
      <c r="N44" s="230" t="s">
        <v>4465</v>
      </c>
      <c r="O44" s="230" t="s">
        <v>4465</v>
      </c>
      <c r="P44" s="230" t="s">
        <v>4533</v>
      </c>
      <c r="Q44" s="230" t="s">
        <v>4465</v>
      </c>
      <c r="R44" s="230" t="s">
        <v>4465</v>
      </c>
      <c r="S44" s="230" t="s">
        <v>4465</v>
      </c>
      <c r="T44" s="231" t="s">
        <v>4511</v>
      </c>
      <c r="U44" s="232" t="s">
        <v>4465</v>
      </c>
      <c r="V44" s="231" t="s">
        <v>4465</v>
      </c>
      <c r="W44" s="562" t="s">
        <v>4535</v>
      </c>
      <c r="X44" s="562"/>
      <c r="Y44" s="562"/>
      <c r="Z44" s="562"/>
    </row>
    <row r="45" spans="2:26" ht="68.25" customHeight="1" x14ac:dyDescent="0.25">
      <c r="B45" s="562" t="s">
        <v>4536</v>
      </c>
      <c r="C45" s="562"/>
      <c r="D45" s="562" t="s">
        <v>337</v>
      </c>
      <c r="E45" s="562"/>
      <c r="F45" s="562" t="s">
        <v>1847</v>
      </c>
      <c r="G45" s="562"/>
      <c r="H45" s="562" t="s">
        <v>4537</v>
      </c>
      <c r="I45" s="562"/>
      <c r="J45" s="563" t="s">
        <v>4509</v>
      </c>
      <c r="K45" s="564"/>
      <c r="L45" s="565"/>
      <c r="M45" s="230" t="s">
        <v>4465</v>
      </c>
      <c r="N45" s="230" t="s">
        <v>4465</v>
      </c>
      <c r="O45" s="230" t="s">
        <v>4465</v>
      </c>
      <c r="P45" s="230" t="s">
        <v>4465</v>
      </c>
      <c r="Q45" s="230" t="s">
        <v>4465</v>
      </c>
      <c r="R45" s="230" t="s">
        <v>4465</v>
      </c>
      <c r="S45" s="230" t="s">
        <v>4465</v>
      </c>
      <c r="T45" s="230" t="s">
        <v>4465</v>
      </c>
      <c r="U45" s="232" t="s">
        <v>4465</v>
      </c>
      <c r="V45" s="231" t="s">
        <v>4465</v>
      </c>
      <c r="W45" s="562" t="s">
        <v>4538</v>
      </c>
      <c r="X45" s="562"/>
      <c r="Y45" s="562"/>
      <c r="Z45" s="562"/>
    </row>
    <row r="46" spans="2:26" ht="68.25" customHeight="1" x14ac:dyDescent="0.25">
      <c r="B46" s="562" t="s">
        <v>4536</v>
      </c>
      <c r="C46" s="562"/>
      <c r="D46" s="562" t="s">
        <v>337</v>
      </c>
      <c r="E46" s="562"/>
      <c r="F46" s="562" t="s">
        <v>4513</v>
      </c>
      <c r="G46" s="562"/>
      <c r="H46" s="562" t="s">
        <v>4537</v>
      </c>
      <c r="I46" s="562"/>
      <c r="J46" s="563" t="s">
        <v>4509</v>
      </c>
      <c r="K46" s="564"/>
      <c r="L46" s="565"/>
      <c r="M46" s="230" t="s">
        <v>4465</v>
      </c>
      <c r="N46" s="230" t="s">
        <v>4465</v>
      </c>
      <c r="O46" s="230" t="s">
        <v>4465</v>
      </c>
      <c r="P46" s="230" t="s">
        <v>4465</v>
      </c>
      <c r="Q46" s="230" t="s">
        <v>4465</v>
      </c>
      <c r="R46" s="230" t="s">
        <v>4465</v>
      </c>
      <c r="S46" s="230" t="s">
        <v>4465</v>
      </c>
      <c r="T46" s="230" t="s">
        <v>4465</v>
      </c>
      <c r="U46" s="232" t="s">
        <v>4465</v>
      </c>
      <c r="V46" s="231" t="s">
        <v>4465</v>
      </c>
      <c r="W46" s="562" t="s">
        <v>4538</v>
      </c>
      <c r="X46" s="562"/>
      <c r="Y46" s="562"/>
      <c r="Z46" s="562"/>
    </row>
    <row r="47" spans="2:26" ht="97.5" customHeight="1" x14ac:dyDescent="0.25">
      <c r="B47" s="562" t="s">
        <v>4539</v>
      </c>
      <c r="C47" s="562"/>
      <c r="D47" s="562" t="s">
        <v>337</v>
      </c>
      <c r="E47" s="562"/>
      <c r="F47" s="562" t="s">
        <v>1847</v>
      </c>
      <c r="G47" s="562"/>
      <c r="H47" s="562" t="s">
        <v>3845</v>
      </c>
      <c r="I47" s="562"/>
      <c r="J47" s="563" t="s">
        <v>4509</v>
      </c>
      <c r="K47" s="564"/>
      <c r="L47" s="565"/>
      <c r="M47" s="230" t="s">
        <v>4465</v>
      </c>
      <c r="N47" s="230" t="s">
        <v>4465</v>
      </c>
      <c r="O47" s="230" t="s">
        <v>4465</v>
      </c>
      <c r="P47" s="230" t="s">
        <v>4465</v>
      </c>
      <c r="Q47" s="230" t="s">
        <v>4465</v>
      </c>
      <c r="R47" s="230" t="s">
        <v>4465</v>
      </c>
      <c r="S47" s="230" t="s">
        <v>4465</v>
      </c>
      <c r="T47" s="230" t="s">
        <v>4465</v>
      </c>
      <c r="U47" s="232" t="s">
        <v>4465</v>
      </c>
      <c r="V47" s="231" t="s">
        <v>4465</v>
      </c>
      <c r="W47" s="562" t="s">
        <v>4540</v>
      </c>
      <c r="X47" s="562"/>
      <c r="Y47" s="562"/>
      <c r="Z47" s="562"/>
    </row>
    <row r="48" spans="2:26" ht="96.75" customHeight="1" x14ac:dyDescent="0.25">
      <c r="B48" s="562" t="s">
        <v>4539</v>
      </c>
      <c r="C48" s="562"/>
      <c r="D48" s="562" t="s">
        <v>337</v>
      </c>
      <c r="E48" s="562"/>
      <c r="F48" s="562" t="s">
        <v>4513</v>
      </c>
      <c r="G48" s="562"/>
      <c r="H48" s="562" t="s">
        <v>3845</v>
      </c>
      <c r="I48" s="562"/>
      <c r="J48" s="563" t="s">
        <v>4509</v>
      </c>
      <c r="K48" s="564"/>
      <c r="L48" s="565"/>
      <c r="M48" s="230" t="s">
        <v>4465</v>
      </c>
      <c r="N48" s="230" t="s">
        <v>4465</v>
      </c>
      <c r="O48" s="230" t="s">
        <v>4465</v>
      </c>
      <c r="P48" s="230" t="s">
        <v>4465</v>
      </c>
      <c r="Q48" s="230" t="s">
        <v>4465</v>
      </c>
      <c r="R48" s="230" t="s">
        <v>4465</v>
      </c>
      <c r="S48" s="230" t="s">
        <v>4465</v>
      </c>
      <c r="T48" s="230" t="s">
        <v>4465</v>
      </c>
      <c r="U48" s="232" t="s">
        <v>4465</v>
      </c>
      <c r="V48" s="231" t="s">
        <v>4465</v>
      </c>
      <c r="W48" s="562" t="s">
        <v>4540</v>
      </c>
      <c r="X48" s="562"/>
      <c r="Y48" s="562"/>
      <c r="Z48" s="562"/>
    </row>
    <row r="49" spans="2:26" ht="108.75" customHeight="1" x14ac:dyDescent="0.25">
      <c r="B49" s="562" t="s">
        <v>4541</v>
      </c>
      <c r="C49" s="562"/>
      <c r="D49" s="562" t="s">
        <v>337</v>
      </c>
      <c r="E49" s="562"/>
      <c r="F49" s="562" t="s">
        <v>1847</v>
      </c>
      <c r="G49" s="562"/>
      <c r="H49" s="562" t="s">
        <v>3841</v>
      </c>
      <c r="I49" s="562"/>
      <c r="J49" s="563" t="s">
        <v>4509</v>
      </c>
      <c r="K49" s="564"/>
      <c r="L49" s="565"/>
      <c r="M49" s="230" t="s">
        <v>4465</v>
      </c>
      <c r="N49" s="230" t="s">
        <v>4465</v>
      </c>
      <c r="O49" s="230" t="s">
        <v>4465</v>
      </c>
      <c r="P49" s="230" t="s">
        <v>4465</v>
      </c>
      <c r="Q49" s="230" t="s">
        <v>4465</v>
      </c>
      <c r="R49" s="230" t="s">
        <v>4465</v>
      </c>
      <c r="S49" s="230" t="s">
        <v>4465</v>
      </c>
      <c r="T49" s="231" t="s">
        <v>4511</v>
      </c>
      <c r="U49" s="232" t="s">
        <v>4465</v>
      </c>
      <c r="V49" s="231" t="s">
        <v>4465</v>
      </c>
      <c r="W49" s="562" t="s">
        <v>4540</v>
      </c>
      <c r="X49" s="562"/>
      <c r="Y49" s="562"/>
      <c r="Z49" s="562"/>
    </row>
    <row r="50" spans="2:26" ht="97.5" customHeight="1" x14ac:dyDescent="0.25">
      <c r="B50" s="562" t="s">
        <v>4541</v>
      </c>
      <c r="C50" s="562"/>
      <c r="D50" s="562" t="s">
        <v>337</v>
      </c>
      <c r="E50" s="562"/>
      <c r="F50" s="562" t="s">
        <v>4513</v>
      </c>
      <c r="G50" s="562"/>
      <c r="H50" s="562" t="s">
        <v>3841</v>
      </c>
      <c r="I50" s="562"/>
      <c r="J50" s="563" t="s">
        <v>4509</v>
      </c>
      <c r="K50" s="564"/>
      <c r="L50" s="565"/>
      <c r="M50" s="230" t="s">
        <v>4465</v>
      </c>
      <c r="N50" s="230" t="s">
        <v>4465</v>
      </c>
      <c r="O50" s="230" t="s">
        <v>4465</v>
      </c>
      <c r="P50" s="230" t="s">
        <v>4465</v>
      </c>
      <c r="Q50" s="230" t="s">
        <v>4465</v>
      </c>
      <c r="R50" s="230" t="s">
        <v>4465</v>
      </c>
      <c r="S50" s="230" t="s">
        <v>4465</v>
      </c>
      <c r="T50" s="231" t="s">
        <v>4511</v>
      </c>
      <c r="U50" s="232" t="s">
        <v>4465</v>
      </c>
      <c r="V50" s="231" t="s">
        <v>4465</v>
      </c>
      <c r="W50" s="562" t="s">
        <v>4540</v>
      </c>
      <c r="X50" s="562"/>
      <c r="Y50" s="562"/>
      <c r="Z50" s="562"/>
    </row>
    <row r="51" spans="2:26" ht="86.25" customHeight="1" x14ac:dyDescent="0.25">
      <c r="B51" s="562" t="s">
        <v>4542</v>
      </c>
      <c r="C51" s="562"/>
      <c r="D51" s="562" t="s">
        <v>337</v>
      </c>
      <c r="E51" s="562"/>
      <c r="F51" s="562" t="s">
        <v>1847</v>
      </c>
      <c r="G51" s="562"/>
      <c r="H51" s="562" t="s">
        <v>4543</v>
      </c>
      <c r="I51" s="562"/>
      <c r="J51" s="563" t="s">
        <v>4544</v>
      </c>
      <c r="K51" s="564"/>
      <c r="L51" s="565"/>
      <c r="M51" s="230" t="s">
        <v>4465</v>
      </c>
      <c r="N51" s="230" t="s">
        <v>4465</v>
      </c>
      <c r="O51" s="230" t="s">
        <v>4465</v>
      </c>
      <c r="P51" s="230" t="s">
        <v>4465</v>
      </c>
      <c r="Q51" s="230" t="s">
        <v>4465</v>
      </c>
      <c r="R51" s="230" t="s">
        <v>4465</v>
      </c>
      <c r="S51" s="230" t="s">
        <v>4465</v>
      </c>
      <c r="T51" s="230" t="s">
        <v>4465</v>
      </c>
      <c r="U51" s="232" t="s">
        <v>4465</v>
      </c>
      <c r="V51" s="231" t="s">
        <v>4465</v>
      </c>
      <c r="W51" s="562" t="s">
        <v>4545</v>
      </c>
      <c r="X51" s="562"/>
      <c r="Y51" s="562"/>
      <c r="Z51" s="562"/>
    </row>
    <row r="52" spans="2:26" ht="68.25" customHeight="1" x14ac:dyDescent="0.25">
      <c r="B52" s="562" t="s">
        <v>4542</v>
      </c>
      <c r="C52" s="562"/>
      <c r="D52" s="562" t="s">
        <v>337</v>
      </c>
      <c r="E52" s="562"/>
      <c r="F52" s="562" t="s">
        <v>4513</v>
      </c>
      <c r="G52" s="562"/>
      <c r="H52" s="562" t="s">
        <v>4543</v>
      </c>
      <c r="I52" s="562"/>
      <c r="J52" s="563" t="s">
        <v>4544</v>
      </c>
      <c r="K52" s="564"/>
      <c r="L52" s="565"/>
      <c r="M52" s="230" t="s">
        <v>4465</v>
      </c>
      <c r="N52" s="230" t="s">
        <v>4465</v>
      </c>
      <c r="O52" s="230" t="s">
        <v>4465</v>
      </c>
      <c r="P52" s="230" t="s">
        <v>4465</v>
      </c>
      <c r="Q52" s="230" t="s">
        <v>4465</v>
      </c>
      <c r="R52" s="230" t="s">
        <v>4465</v>
      </c>
      <c r="S52" s="230" t="s">
        <v>4465</v>
      </c>
      <c r="T52" s="230" t="s">
        <v>4465</v>
      </c>
      <c r="U52" s="232" t="s">
        <v>4465</v>
      </c>
      <c r="V52" s="231" t="s">
        <v>4465</v>
      </c>
      <c r="W52" s="562" t="s">
        <v>4545</v>
      </c>
      <c r="X52" s="562"/>
      <c r="Y52" s="562"/>
      <c r="Z52" s="562"/>
    </row>
    <row r="53" spans="2:26" s="229" customFormat="1" ht="69.75" customHeight="1" x14ac:dyDescent="0.25">
      <c r="B53" s="571" t="s">
        <v>4546</v>
      </c>
      <c r="C53" s="571"/>
      <c r="D53" s="571" t="s">
        <v>363</v>
      </c>
      <c r="E53" s="571"/>
      <c r="F53" s="572" t="s">
        <v>1847</v>
      </c>
      <c r="G53" s="572"/>
      <c r="H53" s="572" t="s">
        <v>4547</v>
      </c>
      <c r="I53" s="572"/>
      <c r="J53" s="572" t="s">
        <v>4495</v>
      </c>
      <c r="K53" s="572"/>
      <c r="L53" s="572"/>
      <c r="M53" s="237" t="s">
        <v>4465</v>
      </c>
      <c r="N53" s="237" t="s">
        <v>4465</v>
      </c>
      <c r="O53" s="237" t="s">
        <v>4548</v>
      </c>
      <c r="P53" s="238" t="s">
        <v>4497</v>
      </c>
      <c r="Q53" s="238" t="s">
        <v>4465</v>
      </c>
      <c r="R53" s="230" t="s">
        <v>4465</v>
      </c>
      <c r="S53" s="231" t="s">
        <v>4465</v>
      </c>
      <c r="T53" s="231" t="s">
        <v>4465</v>
      </c>
      <c r="U53" s="230" t="s">
        <v>4465</v>
      </c>
      <c r="V53" s="231" t="s">
        <v>4549</v>
      </c>
      <c r="W53" s="562" t="s">
        <v>4550</v>
      </c>
      <c r="X53" s="562"/>
      <c r="Y53" s="562"/>
      <c r="Z53" s="562"/>
    </row>
    <row r="54" spans="2:26" s="229" customFormat="1" ht="98.25" customHeight="1" x14ac:dyDescent="0.25">
      <c r="B54" s="571" t="s">
        <v>2702</v>
      </c>
      <c r="C54" s="571"/>
      <c r="D54" s="571" t="s">
        <v>363</v>
      </c>
      <c r="E54" s="571"/>
      <c r="F54" s="572" t="s">
        <v>1847</v>
      </c>
      <c r="G54" s="572"/>
      <c r="H54" s="572" t="s">
        <v>1167</v>
      </c>
      <c r="I54" s="572"/>
      <c r="J54" s="572" t="s">
        <v>4488</v>
      </c>
      <c r="K54" s="572"/>
      <c r="L54" s="572"/>
      <c r="M54" s="237" t="s">
        <v>4551</v>
      </c>
      <c r="N54" s="237" t="s">
        <v>4465</v>
      </c>
      <c r="O54" s="237" t="s">
        <v>4465</v>
      </c>
      <c r="P54" s="238" t="s">
        <v>4469</v>
      </c>
      <c r="Q54" s="238" t="s">
        <v>4465</v>
      </c>
      <c r="R54" s="230" t="s">
        <v>4465</v>
      </c>
      <c r="S54" s="231" t="s">
        <v>4465</v>
      </c>
      <c r="T54" s="231" t="s">
        <v>4465</v>
      </c>
      <c r="U54" s="230" t="s">
        <v>4465</v>
      </c>
      <c r="V54" s="231" t="s">
        <v>4552</v>
      </c>
      <c r="W54" s="562" t="s">
        <v>4553</v>
      </c>
      <c r="X54" s="562"/>
      <c r="Y54" s="562"/>
      <c r="Z54" s="562"/>
    </row>
    <row r="55" spans="2:26" s="229" customFormat="1" ht="85.5" customHeight="1" x14ac:dyDescent="0.25">
      <c r="B55" s="571" t="s">
        <v>2430</v>
      </c>
      <c r="C55" s="571"/>
      <c r="D55" s="571" t="s">
        <v>363</v>
      </c>
      <c r="E55" s="571"/>
      <c r="F55" s="572" t="s">
        <v>1847</v>
      </c>
      <c r="G55" s="572"/>
      <c r="H55" s="572" t="s">
        <v>4554</v>
      </c>
      <c r="I55" s="572"/>
      <c r="J55" s="572" t="s">
        <v>4488</v>
      </c>
      <c r="K55" s="572"/>
      <c r="L55" s="572"/>
      <c r="M55" s="237" t="s">
        <v>4551</v>
      </c>
      <c r="N55" s="237" t="s">
        <v>4465</v>
      </c>
      <c r="O55" s="237" t="s">
        <v>4465</v>
      </c>
      <c r="P55" s="238" t="s">
        <v>4469</v>
      </c>
      <c r="Q55" s="238" t="s">
        <v>4465</v>
      </c>
      <c r="R55" s="230" t="s">
        <v>4465</v>
      </c>
      <c r="S55" s="231" t="s">
        <v>4555</v>
      </c>
      <c r="T55" s="231" t="s">
        <v>4465</v>
      </c>
      <c r="U55" s="230" t="s">
        <v>4465</v>
      </c>
      <c r="V55" s="231" t="s">
        <v>4552</v>
      </c>
      <c r="W55" s="562" t="s">
        <v>4553</v>
      </c>
      <c r="X55" s="562"/>
      <c r="Y55" s="562"/>
      <c r="Z55" s="562"/>
    </row>
    <row r="56" spans="2:26" s="229" customFormat="1" ht="70.5" customHeight="1" x14ac:dyDescent="0.25">
      <c r="B56" s="571" t="s">
        <v>2423</v>
      </c>
      <c r="C56" s="571"/>
      <c r="D56" s="571" t="s">
        <v>363</v>
      </c>
      <c r="E56" s="571"/>
      <c r="F56" s="572" t="s">
        <v>1847</v>
      </c>
      <c r="G56" s="572"/>
      <c r="H56" s="572" t="s">
        <v>4556</v>
      </c>
      <c r="I56" s="572"/>
      <c r="J56" s="572" t="s">
        <v>4488</v>
      </c>
      <c r="K56" s="572"/>
      <c r="L56" s="572"/>
      <c r="M56" s="237" t="s">
        <v>4557</v>
      </c>
      <c r="N56" s="237" t="s">
        <v>4465</v>
      </c>
      <c r="O56" s="237" t="s">
        <v>4465</v>
      </c>
      <c r="P56" s="238" t="s">
        <v>4465</v>
      </c>
      <c r="Q56" s="238" t="s">
        <v>4465</v>
      </c>
      <c r="R56" s="230" t="s">
        <v>4465</v>
      </c>
      <c r="S56" s="231" t="s">
        <v>4558</v>
      </c>
      <c r="T56" s="231" t="s">
        <v>4559</v>
      </c>
      <c r="U56" s="230" t="s">
        <v>4465</v>
      </c>
      <c r="V56" s="231" t="s">
        <v>4560</v>
      </c>
      <c r="W56" s="562" t="s">
        <v>4561</v>
      </c>
      <c r="X56" s="562"/>
      <c r="Y56" s="562"/>
      <c r="Z56" s="562"/>
    </row>
    <row r="57" spans="2:26" s="229" customFormat="1" ht="50.25" customHeight="1" x14ac:dyDescent="0.25">
      <c r="B57" s="571" t="s">
        <v>2417</v>
      </c>
      <c r="C57" s="571"/>
      <c r="D57" s="571" t="s">
        <v>363</v>
      </c>
      <c r="E57" s="571"/>
      <c r="F57" s="572" t="s">
        <v>1847</v>
      </c>
      <c r="G57" s="572"/>
      <c r="H57" s="572" t="s">
        <v>4562</v>
      </c>
      <c r="I57" s="572"/>
      <c r="J57" s="572" t="s">
        <v>4495</v>
      </c>
      <c r="K57" s="572"/>
      <c r="L57" s="572"/>
      <c r="M57" s="237" t="s">
        <v>4465</v>
      </c>
      <c r="N57" s="237" t="s">
        <v>4563</v>
      </c>
      <c r="O57" s="237" t="s">
        <v>4465</v>
      </c>
      <c r="P57" s="238" t="s">
        <v>4465</v>
      </c>
      <c r="Q57" s="238" t="s">
        <v>4465</v>
      </c>
      <c r="R57" s="230" t="s">
        <v>4465</v>
      </c>
      <c r="S57" s="231" t="s">
        <v>4465</v>
      </c>
      <c r="T57" s="231" t="s">
        <v>4465</v>
      </c>
      <c r="U57" s="230" t="s">
        <v>4465</v>
      </c>
      <c r="V57" s="231" t="s">
        <v>4465</v>
      </c>
      <c r="W57" s="562" t="s">
        <v>4564</v>
      </c>
      <c r="X57" s="562"/>
      <c r="Y57" s="562"/>
      <c r="Z57" s="562"/>
    </row>
    <row r="58" spans="2:26" s="229" customFormat="1" ht="81.75" customHeight="1" x14ac:dyDescent="0.25">
      <c r="B58" s="571" t="s">
        <v>2699</v>
      </c>
      <c r="C58" s="571"/>
      <c r="D58" s="571" t="s">
        <v>363</v>
      </c>
      <c r="E58" s="571"/>
      <c r="F58" s="572" t="s">
        <v>1847</v>
      </c>
      <c r="G58" s="572"/>
      <c r="H58" s="572" t="s">
        <v>771</v>
      </c>
      <c r="I58" s="572"/>
      <c r="J58" s="572" t="s">
        <v>4488</v>
      </c>
      <c r="K58" s="572"/>
      <c r="L58" s="572"/>
      <c r="M58" s="237" t="s">
        <v>4551</v>
      </c>
      <c r="N58" s="237" t="s">
        <v>4565</v>
      </c>
      <c r="O58" s="237" t="s">
        <v>4465</v>
      </c>
      <c r="P58" s="238" t="s">
        <v>4469</v>
      </c>
      <c r="Q58" s="238" t="s">
        <v>4465</v>
      </c>
      <c r="R58" s="230" t="s">
        <v>4465</v>
      </c>
      <c r="S58" s="231" t="s">
        <v>4465</v>
      </c>
      <c r="T58" s="231" t="s">
        <v>4465</v>
      </c>
      <c r="U58" s="230" t="s">
        <v>4465</v>
      </c>
      <c r="V58" s="231" t="s">
        <v>4552</v>
      </c>
      <c r="W58" s="562" t="s">
        <v>4553</v>
      </c>
      <c r="X58" s="562"/>
      <c r="Y58" s="562"/>
      <c r="Z58" s="562"/>
    </row>
    <row r="59" spans="2:26" s="229" customFormat="1" ht="77.25" customHeight="1" x14ac:dyDescent="0.25">
      <c r="B59" s="572" t="s">
        <v>4566</v>
      </c>
      <c r="C59" s="572"/>
      <c r="D59" s="571" t="s">
        <v>363</v>
      </c>
      <c r="E59" s="571"/>
      <c r="F59" s="572" t="s">
        <v>1847</v>
      </c>
      <c r="G59" s="572"/>
      <c r="H59" s="572" t="s">
        <v>4567</v>
      </c>
      <c r="I59" s="572"/>
      <c r="J59" s="572" t="s">
        <v>4495</v>
      </c>
      <c r="K59" s="572"/>
      <c r="L59" s="572"/>
      <c r="M59" s="237" t="s">
        <v>4465</v>
      </c>
      <c r="N59" s="237" t="s">
        <v>4465</v>
      </c>
      <c r="O59" s="237" t="s">
        <v>4548</v>
      </c>
      <c r="P59" s="238" t="s">
        <v>4497</v>
      </c>
      <c r="Q59" s="238" t="s">
        <v>4465</v>
      </c>
      <c r="R59" s="230" t="s">
        <v>4465</v>
      </c>
      <c r="S59" s="231" t="s">
        <v>4465</v>
      </c>
      <c r="T59" s="231" t="s">
        <v>4465</v>
      </c>
      <c r="U59" s="230" t="s">
        <v>4465</v>
      </c>
      <c r="V59" s="231" t="s">
        <v>4549</v>
      </c>
      <c r="W59" s="562" t="s">
        <v>4550</v>
      </c>
      <c r="X59" s="562"/>
      <c r="Y59" s="562"/>
      <c r="Z59" s="562"/>
    </row>
  </sheetData>
  <autoFilter ref="A4:Z59">
    <filterColumn colId="1" showButton="0"/>
    <filterColumn colId="3" showButton="0"/>
    <filterColumn colId="5" showButton="0"/>
    <filterColumn colId="7" showButton="0"/>
    <filterColumn colId="9" showButton="0"/>
    <filterColumn colId="10" showButton="0"/>
    <filterColumn colId="22" showButton="0"/>
    <filterColumn colId="23" showButton="0"/>
    <filterColumn colId="24" showButton="0"/>
  </autoFilter>
  <mergeCells count="339">
    <mergeCell ref="B59:C59"/>
    <mergeCell ref="D59:E59"/>
    <mergeCell ref="F59:G59"/>
    <mergeCell ref="H59:I59"/>
    <mergeCell ref="J59:L59"/>
    <mergeCell ref="W59:Z59"/>
    <mergeCell ref="B58:C58"/>
    <mergeCell ref="D58:E58"/>
    <mergeCell ref="F58:G58"/>
    <mergeCell ref="H58:I58"/>
    <mergeCell ref="J58:L58"/>
    <mergeCell ref="W58:Z58"/>
    <mergeCell ref="B57:C57"/>
    <mergeCell ref="D57:E57"/>
    <mergeCell ref="F57:G57"/>
    <mergeCell ref="H57:I57"/>
    <mergeCell ref="J57:L57"/>
    <mergeCell ref="W57:Z57"/>
    <mergeCell ref="B56:C56"/>
    <mergeCell ref="D56:E56"/>
    <mergeCell ref="F56:G56"/>
    <mergeCell ref="H56:I56"/>
    <mergeCell ref="J56:L56"/>
    <mergeCell ref="W56:Z56"/>
    <mergeCell ref="B55:C55"/>
    <mergeCell ref="D55:E55"/>
    <mergeCell ref="F55:G55"/>
    <mergeCell ref="H55:I55"/>
    <mergeCell ref="J55:L55"/>
    <mergeCell ref="W55:Z55"/>
    <mergeCell ref="B54:C54"/>
    <mergeCell ref="D54:E54"/>
    <mergeCell ref="F54:G54"/>
    <mergeCell ref="H54:I54"/>
    <mergeCell ref="J54:L54"/>
    <mergeCell ref="W54:Z54"/>
    <mergeCell ref="B53:C53"/>
    <mergeCell ref="D53:E53"/>
    <mergeCell ref="F53:G53"/>
    <mergeCell ref="H53:I53"/>
    <mergeCell ref="J53:L53"/>
    <mergeCell ref="W53:Z53"/>
    <mergeCell ref="B52:C52"/>
    <mergeCell ref="D52:E52"/>
    <mergeCell ref="F52:G52"/>
    <mergeCell ref="H52:I52"/>
    <mergeCell ref="J52:L52"/>
    <mergeCell ref="W52:Z52"/>
    <mergeCell ref="B51:C51"/>
    <mergeCell ref="D51:E51"/>
    <mergeCell ref="F51:G51"/>
    <mergeCell ref="H51:I51"/>
    <mergeCell ref="J51:L51"/>
    <mergeCell ref="W51:Z51"/>
    <mergeCell ref="B50:C50"/>
    <mergeCell ref="D50:E50"/>
    <mergeCell ref="F50:G50"/>
    <mergeCell ref="H50:I50"/>
    <mergeCell ref="J50:L50"/>
    <mergeCell ref="W50:Z50"/>
    <mergeCell ref="B49:C49"/>
    <mergeCell ref="D49:E49"/>
    <mergeCell ref="F49:G49"/>
    <mergeCell ref="H49:I49"/>
    <mergeCell ref="J49:L49"/>
    <mergeCell ref="W49:Z49"/>
    <mergeCell ref="B48:C48"/>
    <mergeCell ref="D48:E48"/>
    <mergeCell ref="F48:G48"/>
    <mergeCell ref="H48:I48"/>
    <mergeCell ref="J48:L48"/>
    <mergeCell ref="W48:Z48"/>
    <mergeCell ref="B47:C47"/>
    <mergeCell ref="D47:E47"/>
    <mergeCell ref="F47:G47"/>
    <mergeCell ref="H47:I47"/>
    <mergeCell ref="J47:L47"/>
    <mergeCell ref="W47:Z47"/>
    <mergeCell ref="B46:C46"/>
    <mergeCell ref="D46:E46"/>
    <mergeCell ref="F46:G46"/>
    <mergeCell ref="H46:I46"/>
    <mergeCell ref="J46:L46"/>
    <mergeCell ref="W46:Z46"/>
    <mergeCell ref="B45:C45"/>
    <mergeCell ref="D45:E45"/>
    <mergeCell ref="F45:G45"/>
    <mergeCell ref="H45:I45"/>
    <mergeCell ref="J45:L45"/>
    <mergeCell ref="W45:Z45"/>
    <mergeCell ref="B44:C44"/>
    <mergeCell ref="D44:E44"/>
    <mergeCell ref="F44:G44"/>
    <mergeCell ref="H44:I44"/>
    <mergeCell ref="J44:L44"/>
    <mergeCell ref="W44:Z44"/>
    <mergeCell ref="B43:C43"/>
    <mergeCell ref="D43:E43"/>
    <mergeCell ref="F43:G43"/>
    <mergeCell ref="H43:I43"/>
    <mergeCell ref="J43:L43"/>
    <mergeCell ref="W43:Z43"/>
    <mergeCell ref="B42:C42"/>
    <mergeCell ref="D42:E42"/>
    <mergeCell ref="F42:G42"/>
    <mergeCell ref="H42:I42"/>
    <mergeCell ref="J42:L42"/>
    <mergeCell ref="W42:Z42"/>
    <mergeCell ref="B41:C41"/>
    <mergeCell ref="D41:E41"/>
    <mergeCell ref="F41:G41"/>
    <mergeCell ref="H41:I41"/>
    <mergeCell ref="J41:L41"/>
    <mergeCell ref="W41:Z41"/>
    <mergeCell ref="B40:C40"/>
    <mergeCell ref="D40:E40"/>
    <mergeCell ref="F40:G40"/>
    <mergeCell ref="H40:I40"/>
    <mergeCell ref="J40:L40"/>
    <mergeCell ref="W40:Z40"/>
    <mergeCell ref="B39:C39"/>
    <mergeCell ref="D39:E39"/>
    <mergeCell ref="F39:G39"/>
    <mergeCell ref="H39:I39"/>
    <mergeCell ref="J39:L39"/>
    <mergeCell ref="W39:Z39"/>
    <mergeCell ref="B38:C38"/>
    <mergeCell ref="D38:E38"/>
    <mergeCell ref="F38:G38"/>
    <mergeCell ref="H38:I38"/>
    <mergeCell ref="J38:L38"/>
    <mergeCell ref="W38:Z38"/>
    <mergeCell ref="B37:C37"/>
    <mergeCell ref="D37:E37"/>
    <mergeCell ref="F37:G37"/>
    <mergeCell ref="H37:I37"/>
    <mergeCell ref="J37:L37"/>
    <mergeCell ref="W37:Z37"/>
    <mergeCell ref="B36:C36"/>
    <mergeCell ref="D36:E36"/>
    <mergeCell ref="F36:G36"/>
    <mergeCell ref="H36:I36"/>
    <mergeCell ref="J36:L36"/>
    <mergeCell ref="W36:Z36"/>
    <mergeCell ref="B35:C35"/>
    <mergeCell ref="D35:E35"/>
    <mergeCell ref="F35:G35"/>
    <mergeCell ref="H35:I35"/>
    <mergeCell ref="J35:L35"/>
    <mergeCell ref="W35:Z35"/>
    <mergeCell ref="B34:C34"/>
    <mergeCell ref="D34:E34"/>
    <mergeCell ref="F34:G34"/>
    <mergeCell ref="H34:I34"/>
    <mergeCell ref="J34:L34"/>
    <mergeCell ref="W34:Z34"/>
    <mergeCell ref="B33:C33"/>
    <mergeCell ref="D33:E33"/>
    <mergeCell ref="F33:G33"/>
    <mergeCell ref="H33:I33"/>
    <mergeCell ref="J33:L33"/>
    <mergeCell ref="W33:Z33"/>
    <mergeCell ref="B32:C32"/>
    <mergeCell ref="D32:E32"/>
    <mergeCell ref="F32:G32"/>
    <mergeCell ref="H32:I32"/>
    <mergeCell ref="J32:L32"/>
    <mergeCell ref="W32:Z32"/>
    <mergeCell ref="B31:C31"/>
    <mergeCell ref="D31:E31"/>
    <mergeCell ref="F31:G31"/>
    <mergeCell ref="H31:I31"/>
    <mergeCell ref="J31:L31"/>
    <mergeCell ref="W31:Z31"/>
    <mergeCell ref="B30:C30"/>
    <mergeCell ref="D30:E30"/>
    <mergeCell ref="F30:G30"/>
    <mergeCell ref="H30:I30"/>
    <mergeCell ref="J30:L30"/>
    <mergeCell ref="W30:Z30"/>
    <mergeCell ref="B29:C29"/>
    <mergeCell ref="D29:E29"/>
    <mergeCell ref="F29:G29"/>
    <mergeCell ref="H29:I29"/>
    <mergeCell ref="J29:L29"/>
    <mergeCell ref="W29:Z29"/>
    <mergeCell ref="B28:C28"/>
    <mergeCell ref="D28:E28"/>
    <mergeCell ref="F28:G28"/>
    <mergeCell ref="H28:I28"/>
    <mergeCell ref="J28:L28"/>
    <mergeCell ref="W28:Z28"/>
    <mergeCell ref="B27:C27"/>
    <mergeCell ref="D27:E27"/>
    <mergeCell ref="F27:G27"/>
    <mergeCell ref="H27:I27"/>
    <mergeCell ref="J27:L27"/>
    <mergeCell ref="W27:Z27"/>
    <mergeCell ref="B26:C26"/>
    <mergeCell ref="D26:E26"/>
    <mergeCell ref="F26:G26"/>
    <mergeCell ref="H26:I26"/>
    <mergeCell ref="J26:L26"/>
    <mergeCell ref="W26:Z26"/>
    <mergeCell ref="B25:C25"/>
    <mergeCell ref="D25:E25"/>
    <mergeCell ref="F25:G25"/>
    <mergeCell ref="H25:I25"/>
    <mergeCell ref="J25:L25"/>
    <mergeCell ref="W25:Z25"/>
    <mergeCell ref="B24:C24"/>
    <mergeCell ref="D24:E24"/>
    <mergeCell ref="F24:G24"/>
    <mergeCell ref="H24:I24"/>
    <mergeCell ref="J24:L24"/>
    <mergeCell ref="W24:Z24"/>
    <mergeCell ref="B23:C23"/>
    <mergeCell ref="D23:E23"/>
    <mergeCell ref="F23:G23"/>
    <mergeCell ref="H23:I23"/>
    <mergeCell ref="J23:L23"/>
    <mergeCell ref="W23:Z23"/>
    <mergeCell ref="B22:C22"/>
    <mergeCell ref="D22:E22"/>
    <mergeCell ref="F22:G22"/>
    <mergeCell ref="H22:I22"/>
    <mergeCell ref="J22:L22"/>
    <mergeCell ref="W22:Z22"/>
    <mergeCell ref="B21:C21"/>
    <mergeCell ref="D21:E21"/>
    <mergeCell ref="F21:G21"/>
    <mergeCell ref="H21:I21"/>
    <mergeCell ref="J21:L21"/>
    <mergeCell ref="W21:Z21"/>
    <mergeCell ref="B20:C20"/>
    <mergeCell ref="D20:E20"/>
    <mergeCell ref="F20:G20"/>
    <mergeCell ref="H20:I20"/>
    <mergeCell ref="J20:L20"/>
    <mergeCell ref="W20:Z20"/>
    <mergeCell ref="B19:C19"/>
    <mergeCell ref="D19:E19"/>
    <mergeCell ref="F19:G19"/>
    <mergeCell ref="H19:I19"/>
    <mergeCell ref="J19:L19"/>
    <mergeCell ref="W19:Z19"/>
    <mergeCell ref="B18:C18"/>
    <mergeCell ref="D18:E18"/>
    <mergeCell ref="F18:G18"/>
    <mergeCell ref="H18:I18"/>
    <mergeCell ref="J18:L18"/>
    <mergeCell ref="W18:Z18"/>
    <mergeCell ref="B17:C17"/>
    <mergeCell ref="D17:E17"/>
    <mergeCell ref="F17:G17"/>
    <mergeCell ref="H17:I17"/>
    <mergeCell ref="J17:L17"/>
    <mergeCell ref="W17:Z17"/>
    <mergeCell ref="B16:C16"/>
    <mergeCell ref="D16:E16"/>
    <mergeCell ref="F16:G16"/>
    <mergeCell ref="H16:I16"/>
    <mergeCell ref="J16:L16"/>
    <mergeCell ref="W16:Z16"/>
    <mergeCell ref="B15:C15"/>
    <mergeCell ref="D15:E15"/>
    <mergeCell ref="F15:G15"/>
    <mergeCell ref="H15:I15"/>
    <mergeCell ref="J15:L15"/>
    <mergeCell ref="W15:Z15"/>
    <mergeCell ref="B14:C14"/>
    <mergeCell ref="D14:E14"/>
    <mergeCell ref="F14:G14"/>
    <mergeCell ref="H14:I14"/>
    <mergeCell ref="J14:L14"/>
    <mergeCell ref="W14:Z14"/>
    <mergeCell ref="B13:C13"/>
    <mergeCell ref="D13:E13"/>
    <mergeCell ref="F13:G13"/>
    <mergeCell ref="H13:I13"/>
    <mergeCell ref="J13:L13"/>
    <mergeCell ref="W13:Z13"/>
    <mergeCell ref="B12:C12"/>
    <mergeCell ref="D12:E12"/>
    <mergeCell ref="F12:G12"/>
    <mergeCell ref="H12:I12"/>
    <mergeCell ref="J12:L12"/>
    <mergeCell ref="W12:Z12"/>
    <mergeCell ref="B11:C11"/>
    <mergeCell ref="D11:E11"/>
    <mergeCell ref="F11:G11"/>
    <mergeCell ref="H11:I11"/>
    <mergeCell ref="J11:L11"/>
    <mergeCell ref="W11:Z11"/>
    <mergeCell ref="B10:C10"/>
    <mergeCell ref="D10:E10"/>
    <mergeCell ref="F10:G10"/>
    <mergeCell ref="H10:I10"/>
    <mergeCell ref="J10:L10"/>
    <mergeCell ref="W10:Z10"/>
    <mergeCell ref="B9:C9"/>
    <mergeCell ref="D9:E9"/>
    <mergeCell ref="F9:G9"/>
    <mergeCell ref="H9:I9"/>
    <mergeCell ref="J9:L9"/>
    <mergeCell ref="W9:Z9"/>
    <mergeCell ref="B8:C8"/>
    <mergeCell ref="D8:E8"/>
    <mergeCell ref="F8:G8"/>
    <mergeCell ref="H8:I8"/>
    <mergeCell ref="J8:L8"/>
    <mergeCell ref="W8:Z8"/>
    <mergeCell ref="B7:C7"/>
    <mergeCell ref="D7:E7"/>
    <mergeCell ref="F7:G7"/>
    <mergeCell ref="H7:I7"/>
    <mergeCell ref="J7:L7"/>
    <mergeCell ref="W7:Z7"/>
    <mergeCell ref="B6:C6"/>
    <mergeCell ref="D6:E6"/>
    <mergeCell ref="F6:G6"/>
    <mergeCell ref="H6:I6"/>
    <mergeCell ref="J6:L6"/>
    <mergeCell ref="W6:Z6"/>
    <mergeCell ref="B5:C5"/>
    <mergeCell ref="D5:E5"/>
    <mergeCell ref="F5:G5"/>
    <mergeCell ref="H5:I5"/>
    <mergeCell ref="J5:L5"/>
    <mergeCell ref="W5:Z5"/>
    <mergeCell ref="B2:Z2"/>
    <mergeCell ref="B3:I3"/>
    <mergeCell ref="J3:Z3"/>
    <mergeCell ref="B4:C4"/>
    <mergeCell ref="D4:E4"/>
    <mergeCell ref="F4:G4"/>
    <mergeCell ref="H4:I4"/>
    <mergeCell ref="J4:L4"/>
    <mergeCell ref="W4:Z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RADICADOS EN LA FIDUCIA</vt:lpstr>
      <vt:lpstr>CORRESPONDENCIA ENTRANTE</vt:lpstr>
      <vt:lpstr>DOC PENDIENTES 17 FEB </vt:lpstr>
      <vt:lpstr>OTRAS SEC. PENDIENTES 17 FEB</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Deyanira Neusa Rivera</dc:creator>
  <cp:lastModifiedBy>Deyanira Neusa Rivera</cp:lastModifiedBy>
  <dcterms:created xsi:type="dcterms:W3CDTF">2012-02-16T16:39:27Z</dcterms:created>
  <dcterms:modified xsi:type="dcterms:W3CDTF">2012-02-17T19:10:49Z</dcterms:modified>
</cp:coreProperties>
</file>